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750.CTIE\Desktop\環境省廃棄物実態調査集約結果（24三重県）\"/>
    </mc:Choice>
  </mc:AlternateContent>
  <bookViews>
    <workbookView minimized="1" xWindow="60" yWindow="45" windowWidth="28575" windowHeight="4725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水洗化人口等!$A$6:$AA$35</definedName>
    <definedName name="_xlnm.Print_Area" localSheetId="2">し尿集計結果!$A$1:$M$36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71027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V8" i="2"/>
  <c r="V9" i="2"/>
  <c r="N9" i="2" s="1"/>
  <c r="V10" i="2"/>
  <c r="V11" i="2"/>
  <c r="N11" i="2" s="1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O8" i="2"/>
  <c r="N8" i="2" s="1"/>
  <c r="O9" i="2"/>
  <c r="O10" i="2"/>
  <c r="O11" i="2"/>
  <c r="O12" i="2"/>
  <c r="N12" i="2" s="1"/>
  <c r="O13" i="2"/>
  <c r="O14" i="2"/>
  <c r="O15" i="2"/>
  <c r="O16" i="2"/>
  <c r="N16" i="2" s="1"/>
  <c r="O17" i="2"/>
  <c r="O18" i="2"/>
  <c r="O19" i="2"/>
  <c r="N19" i="2" s="1"/>
  <c r="O20" i="2"/>
  <c r="N20" i="2" s="1"/>
  <c r="O21" i="2"/>
  <c r="O22" i="2"/>
  <c r="O23" i="2"/>
  <c r="O24" i="2"/>
  <c r="N24" i="2" s="1"/>
  <c r="O25" i="2"/>
  <c r="O26" i="2"/>
  <c r="O27" i="2"/>
  <c r="O28" i="2"/>
  <c r="N28" i="2" s="1"/>
  <c r="O29" i="2"/>
  <c r="O30" i="2"/>
  <c r="O31" i="2"/>
  <c r="O32" i="2"/>
  <c r="N32" i="2" s="1"/>
  <c r="O33" i="2"/>
  <c r="O34" i="2"/>
  <c r="O35" i="2"/>
  <c r="O36" i="2"/>
  <c r="N36" i="2" s="1"/>
  <c r="N27" i="2"/>
  <c r="N3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D31" i="2" s="1"/>
  <c r="K32" i="2"/>
  <c r="K33" i="2"/>
  <c r="K34" i="2"/>
  <c r="K35" i="2"/>
  <c r="K36" i="2"/>
  <c r="H8" i="2"/>
  <c r="H9" i="2"/>
  <c r="H10" i="2"/>
  <c r="H11" i="2"/>
  <c r="H12" i="2"/>
  <c r="D12" i="2" s="1"/>
  <c r="H13" i="2"/>
  <c r="H14" i="2"/>
  <c r="H15" i="2"/>
  <c r="H16" i="2"/>
  <c r="H17" i="2"/>
  <c r="H18" i="2"/>
  <c r="H19" i="2"/>
  <c r="H20" i="2"/>
  <c r="D20" i="2" s="1"/>
  <c r="H21" i="2"/>
  <c r="D21" i="2" s="1"/>
  <c r="H22" i="2"/>
  <c r="H23" i="2"/>
  <c r="H24" i="2"/>
  <c r="H25" i="2"/>
  <c r="D25" i="2" s="1"/>
  <c r="H26" i="2"/>
  <c r="H27" i="2"/>
  <c r="H28" i="2"/>
  <c r="H29" i="2"/>
  <c r="H30" i="2"/>
  <c r="H31" i="2"/>
  <c r="H32" i="2"/>
  <c r="H33" i="2"/>
  <c r="H34" i="2"/>
  <c r="H35" i="2"/>
  <c r="H36" i="2"/>
  <c r="D36" i="2" s="1"/>
  <c r="E8" i="2"/>
  <c r="E9" i="2"/>
  <c r="E10" i="2"/>
  <c r="E11" i="2"/>
  <c r="E12" i="2"/>
  <c r="E13" i="2"/>
  <c r="E14" i="2"/>
  <c r="E15" i="2"/>
  <c r="E16" i="2"/>
  <c r="D16" i="2" s="1"/>
  <c r="E17" i="2"/>
  <c r="D17" i="2" s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D33" i="2" s="1"/>
  <c r="E34" i="2"/>
  <c r="E35" i="2"/>
  <c r="E36" i="2"/>
  <c r="D10" i="2"/>
  <c r="D19" i="2"/>
  <c r="D24" i="2"/>
  <c r="D28" i="2"/>
  <c r="D29" i="2"/>
  <c r="D35" i="2"/>
  <c r="L10" i="1"/>
  <c r="L15" i="1"/>
  <c r="L23" i="1"/>
  <c r="L31" i="1"/>
  <c r="J10" i="1"/>
  <c r="I8" i="1"/>
  <c r="I9" i="1"/>
  <c r="D9" i="1" s="1"/>
  <c r="F9" i="1" s="1"/>
  <c r="I10" i="1"/>
  <c r="I11" i="1"/>
  <c r="I12" i="1"/>
  <c r="I13" i="1"/>
  <c r="D13" i="1" s="1"/>
  <c r="F13" i="1" s="1"/>
  <c r="I14" i="1"/>
  <c r="I15" i="1"/>
  <c r="I16" i="1"/>
  <c r="I17" i="1"/>
  <c r="I18" i="1"/>
  <c r="I19" i="1"/>
  <c r="I20" i="1"/>
  <c r="D20" i="1" s="1"/>
  <c r="I21" i="1"/>
  <c r="D21" i="1" s="1"/>
  <c r="I22" i="1"/>
  <c r="I23" i="1"/>
  <c r="I24" i="1"/>
  <c r="I25" i="1"/>
  <c r="D25" i="1" s="1"/>
  <c r="F25" i="1" s="1"/>
  <c r="I26" i="1"/>
  <c r="I27" i="1"/>
  <c r="I28" i="1"/>
  <c r="I29" i="1"/>
  <c r="D29" i="1" s="1"/>
  <c r="F29" i="1" s="1"/>
  <c r="I30" i="1"/>
  <c r="I31" i="1"/>
  <c r="I32" i="1"/>
  <c r="D32" i="1" s="1"/>
  <c r="I33" i="1"/>
  <c r="D33" i="1" s="1"/>
  <c r="I34" i="1"/>
  <c r="I35" i="1"/>
  <c r="I36" i="1"/>
  <c r="D36" i="1" s="1"/>
  <c r="E8" i="1"/>
  <c r="E9" i="1"/>
  <c r="E10" i="1"/>
  <c r="E11" i="1"/>
  <c r="D11" i="1" s="1"/>
  <c r="E12" i="1"/>
  <c r="E13" i="1"/>
  <c r="E14" i="1"/>
  <c r="E15" i="1"/>
  <c r="D15" i="1" s="1"/>
  <c r="F15" i="1" s="1"/>
  <c r="E16" i="1"/>
  <c r="D16" i="1" s="1"/>
  <c r="E17" i="1"/>
  <c r="E18" i="1"/>
  <c r="E19" i="1"/>
  <c r="D19" i="1" s="1"/>
  <c r="E20" i="1"/>
  <c r="E21" i="1"/>
  <c r="E22" i="1"/>
  <c r="E23" i="1"/>
  <c r="D23" i="1" s="1"/>
  <c r="F23" i="1" s="1"/>
  <c r="E24" i="1"/>
  <c r="E25" i="1"/>
  <c r="E26" i="1"/>
  <c r="E27" i="1"/>
  <c r="D27" i="1" s="1"/>
  <c r="E28" i="1"/>
  <c r="E29" i="1"/>
  <c r="E30" i="1"/>
  <c r="E31" i="1"/>
  <c r="D31" i="1" s="1"/>
  <c r="F31" i="1" s="1"/>
  <c r="E32" i="1"/>
  <c r="E33" i="1"/>
  <c r="E34" i="1"/>
  <c r="E35" i="1"/>
  <c r="E36" i="1"/>
  <c r="D10" i="1"/>
  <c r="F10" i="1" s="1"/>
  <c r="D17" i="1"/>
  <c r="F17" i="1" s="1"/>
  <c r="D26" i="1"/>
  <c r="F26" i="1" s="1"/>
  <c r="D35" i="1"/>
  <c r="F35" i="1" s="1"/>
  <c r="D8" i="2" l="1"/>
  <c r="D30" i="2"/>
  <c r="D22" i="2"/>
  <c r="D14" i="2"/>
  <c r="D13" i="2"/>
  <c r="D34" i="2"/>
  <c r="D26" i="2"/>
  <c r="D18" i="2"/>
  <c r="D9" i="2"/>
  <c r="N31" i="2"/>
  <c r="N23" i="2"/>
  <c r="N34" i="2"/>
  <c r="N26" i="2"/>
  <c r="N18" i="2"/>
  <c r="N10" i="2"/>
  <c r="N15" i="2"/>
  <c r="N30" i="2"/>
  <c r="N22" i="2"/>
  <c r="N14" i="2"/>
  <c r="D15" i="2"/>
  <c r="D11" i="2"/>
  <c r="F33" i="1"/>
  <c r="J33" i="1"/>
  <c r="Q33" i="1"/>
  <c r="L33" i="1"/>
  <c r="N33" i="1"/>
  <c r="F27" i="1"/>
  <c r="N27" i="1"/>
  <c r="J27" i="1"/>
  <c r="Q27" i="1"/>
  <c r="L27" i="1"/>
  <c r="F19" i="1"/>
  <c r="N19" i="1"/>
  <c r="J19" i="1"/>
  <c r="Q19" i="1"/>
  <c r="L19" i="1"/>
  <c r="F11" i="1"/>
  <c r="N11" i="1"/>
  <c r="J11" i="1"/>
  <c r="Q11" i="1"/>
  <c r="L11" i="1"/>
  <c r="F32" i="1"/>
  <c r="Q32" i="1"/>
  <c r="L32" i="1"/>
  <c r="N32" i="1"/>
  <c r="J32" i="1"/>
  <c r="F16" i="1"/>
  <c r="Q16" i="1"/>
  <c r="L16" i="1"/>
  <c r="N16" i="1"/>
  <c r="J16" i="1"/>
  <c r="F21" i="1"/>
  <c r="N21" i="1"/>
  <c r="J21" i="1"/>
  <c r="Q21" i="1"/>
  <c r="L21" i="1"/>
  <c r="F36" i="1"/>
  <c r="N36" i="1"/>
  <c r="J36" i="1"/>
  <c r="Q36" i="1"/>
  <c r="L36" i="1"/>
  <c r="F20" i="1"/>
  <c r="N20" i="1"/>
  <c r="J20" i="1"/>
  <c r="Q20" i="1"/>
  <c r="L20" i="1"/>
  <c r="L29" i="1"/>
  <c r="L13" i="1"/>
  <c r="N26" i="1"/>
  <c r="N10" i="1"/>
  <c r="Q31" i="1"/>
  <c r="Q23" i="1"/>
  <c r="Q15" i="1"/>
  <c r="D34" i="1"/>
  <c r="D18" i="1"/>
  <c r="J31" i="1"/>
  <c r="J23" i="1"/>
  <c r="J15" i="1"/>
  <c r="N25" i="1"/>
  <c r="N17" i="1"/>
  <c r="N9" i="1"/>
  <c r="L35" i="1"/>
  <c r="Q29" i="1"/>
  <c r="Q13" i="1"/>
  <c r="D24" i="1"/>
  <c r="D8" i="1"/>
  <c r="J29" i="1"/>
  <c r="J13" i="1"/>
  <c r="L26" i="1"/>
  <c r="N31" i="1"/>
  <c r="N23" i="1"/>
  <c r="N15" i="1"/>
  <c r="L25" i="1"/>
  <c r="L17" i="1"/>
  <c r="L9" i="1"/>
  <c r="Q35" i="1"/>
  <c r="J35" i="1"/>
  <c r="N29" i="1"/>
  <c r="N13" i="1"/>
  <c r="Q26" i="1"/>
  <c r="Q10" i="1"/>
  <c r="J26" i="1"/>
  <c r="Q25" i="1"/>
  <c r="Q17" i="1"/>
  <c r="Q9" i="1"/>
  <c r="D28" i="1"/>
  <c r="D12" i="1"/>
  <c r="J25" i="1"/>
  <c r="J17" i="1"/>
  <c r="J9" i="1"/>
  <c r="N35" i="1"/>
  <c r="D30" i="1"/>
  <c r="D22" i="1"/>
  <c r="D14" i="1"/>
  <c r="F24" i="1" l="1"/>
  <c r="Q24" i="1"/>
  <c r="L24" i="1"/>
  <c r="N24" i="1"/>
  <c r="J24" i="1"/>
  <c r="F8" i="1"/>
  <c r="Q8" i="1"/>
  <c r="L8" i="1"/>
  <c r="N8" i="1"/>
  <c r="J8" i="1"/>
  <c r="F12" i="1"/>
  <c r="N12" i="1"/>
  <c r="J12" i="1"/>
  <c r="Q12" i="1"/>
  <c r="L12" i="1"/>
  <c r="F18" i="1"/>
  <c r="J18" i="1"/>
  <c r="Q18" i="1"/>
  <c r="L18" i="1"/>
  <c r="N18" i="1"/>
  <c r="F14" i="1"/>
  <c r="L14" i="1"/>
  <c r="N14" i="1"/>
  <c r="J14" i="1"/>
  <c r="Q14" i="1"/>
  <c r="F28" i="1"/>
  <c r="N28" i="1"/>
  <c r="J28" i="1"/>
  <c r="Q28" i="1"/>
  <c r="L28" i="1"/>
  <c r="F34" i="1"/>
  <c r="J34" i="1"/>
  <c r="Q34" i="1"/>
  <c r="L34" i="1"/>
  <c r="N34" i="1"/>
  <c r="F22" i="1"/>
  <c r="L22" i="1"/>
  <c r="N22" i="1"/>
  <c r="J22" i="1"/>
  <c r="Q22" i="1"/>
  <c r="F30" i="1"/>
  <c r="L30" i="1"/>
  <c r="N30" i="1"/>
  <c r="J30" i="1"/>
  <c r="Q30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F7" i="2"/>
  <c r="AC7" i="2"/>
  <c r="E7" i="2"/>
  <c r="I7" i="1"/>
  <c r="AT7" i="2"/>
  <c r="E7" i="1"/>
  <c r="H7" i="2"/>
  <c r="O7" i="2"/>
  <c r="AD2" i="4"/>
  <c r="AD15" i="4" s="1"/>
  <c r="H8" i="4" s="1"/>
  <c r="AG2" i="4"/>
  <c r="K7" i="2"/>
  <c r="V7" i="2"/>
  <c r="AJ7" i="2"/>
  <c r="D7" i="1" l="1"/>
  <c r="Q7" i="1" s="1"/>
  <c r="N7" i="2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L7" i="1"/>
  <c r="F7" i="1"/>
  <c r="J7" i="1"/>
  <c r="J10" i="4"/>
  <c r="M15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<sst xmlns="http://schemas.openxmlformats.org/spreadsheetml/2006/main" count="745" uniqueCount="342">
  <si>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</si>
  <si>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</si>
  <si>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</si>
  <si>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</si>
  <si>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</si>
  <si>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</si>
  <si>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</si>
  <si>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</si>
  <si>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</si>
  <si>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</si>
  <si>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</si>
  <si>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</si>
  <si>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</si>
  <si>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</si>
  <si>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</si>
  <si>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</si>
  <si>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</si>
  <si>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</si>
  <si>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</si>
  <si>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</si>
  <si>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</si>
  <si>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</si>
  <si>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</si>
  <si>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</si>
  <si>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</si>
  <si>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</si>
  <si>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</si>
  <si>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</si>
  <si>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</si>
  <si>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</si>
  <si>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</si>
  <si>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</si>
  <si>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</si>
  <si>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</si>
  <si>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</si>
  <si>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</si>
  <si>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</si>
  <si>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</si>
  <si>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</si>
  <si>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</si>
  <si>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</si>
  <si>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</si>
  <si>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</si>
  <si>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</si>
  <si>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</si>
  <si>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</si>
  <si>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</si>
  <si>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</si>
  <si>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</si>
  <si>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</si>
  <si>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</si>
  <si>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</si>
  <si>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</si>
  <si>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</si>
  <si>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</si>
  <si>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</si>
  <si>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</si>
  <si>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</si>
  <si>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</si>
  <si>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</si>
  <si>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</si>
  <si>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</si>
  <si>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</si>
  <si>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</si>
  <si>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</si>
  <si>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</si>
  <si>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</si>
  <si>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</si>
  <si>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</si>
  <si>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</si>
  <si>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</si>
  <si>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</si>
  <si>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</si>
  <si>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</si>
  <si>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</si>
  <si>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</si>
  <si>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</si>
  <si>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</si>
  <si>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</si>
  <si>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</si>
  <si>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</si>
  <si>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</si>
  <si>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</si>
  <si>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</si>
  <si>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</si>
  <si>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</si>
  <si>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</si>
  <si>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</si>
  <si>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</si>
  <si>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</si>
  <si>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</si>
  <si>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</si>
  <si>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</si>
  <si>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</si>
  <si>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</si>
  <si>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</si>
  <si>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</si>
  <si>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</si>
  <si>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</si>
  <si>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</si>
  <si>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</si>
  <si>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</si>
  <si>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</si>
  <si>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</si>
  <si>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</si>
  <si>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</si>
  <si>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</si>
  <si>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</si>
  <si>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</si>
  <si>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</si>
  <si>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</si>
  <si>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</si>
  <si>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</si>
  <si>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</si>
  <si>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</si>
  <si>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</si>
  <si>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</si>
  <si>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</si>
  <si>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</si>
  <si>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</si>
  <si>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</si>
  <si>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</si>
  <si>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</si>
  <si>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</si>
  <si>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</si>
  <si>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</si>
  <si>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</si>
  <si>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</si>
  <si>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</si>
  <si>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</si>
  <si>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</si>
  <si>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</si>
  <si>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</si>
  <si>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</si>
  <si>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</si>
  <si>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</si>
  <si>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</si>
  <si>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</si>
  <si>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</si>
  <si>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</si>
  <si>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</si>
  <si>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</si>
  <si>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</si>
  <si>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</si>
  <si>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</si>
  <si>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</si>
  <si>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</si>
  <si>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</si>
  <si>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</si>
  <si>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</si>
  <si>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</si>
  <si>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</si>
  <si>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</si>
  <si>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</si>
  <si>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</si>
  <si>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</si>
  <si>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</si>
  <si>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</si>
  <si>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</si>
  <si>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</si>
  <si>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</si>
  <si>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</si>
  <si>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</si>
  <si>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</si>
  <si>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</si>
  <si>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</si>
  <si>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</si>
  <si>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</si>
  <si>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</si>
  <si>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</si>
  <si>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</si>
  <si>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</si>
  <si>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</si>
  <si>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</si>
  <si>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</si>
  <si>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</si>
  <si>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</si>
  <si>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</si>
  <si>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</si>
  <si>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</si>
  <si>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</si>
  <si>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</si>
  <si>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</si>
  <si>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</si>
  <si>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</si>
  <si>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</si>
  <si>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</si>
  <si>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</si>
  <si>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</si>
  <si>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</si>
  <si>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</si>
  <si>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</si>
  <si>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</si>
  <si>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</si>
  <si>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</si>
  <si>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</si>
  <si>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</si>
  <si>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</si>
  <si>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</si>
  <si>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</si>
  <si>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</si>
  <si>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</si>
  <si>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</si>
  <si>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</si>
  <si>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</si>
  <si>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</si>
  <si>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</si>
  <si>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</si>
  <si>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</si>
  <si>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</si>
  <si>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</si>
  <si>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</si>
  <si>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</si>
  <si>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</si>
  <si>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</si>
  <si>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</si>
  <si>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</si>
  <si>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</si>
  <si>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</si>
  <si>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</si>
  <si>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</si>
  <si>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</si>
  <si>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</si>
  <si>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</si>
  <si>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</si>
  <si>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</si>
  <si>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</si>
  <si>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</si>
  <si>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</si>
  <si>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</si>
  <si>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</si>
  <si>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</si>
  <si>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</si>
  <si>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</si>
  <si>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</si>
  <si>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</si>
  <si>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</si>
  <si>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</si>
  <si>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</si>
  <si>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</si>
  <si>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</si>
  <si>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</si>
  <si>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</si>
  <si>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</si>
  <si>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</si>
  <si>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</si>
  <si>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</si>
  <si>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</si>
  <si>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</si>
  <si>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</si>
  <si>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</si>
  <si>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24000</t>
  </si>
  <si>
    <t>水洗化人口等（平成28年度実績）</t>
    <phoneticPr fontId="3"/>
  </si>
  <si>
    <t>し尿処理の状況（平成28年度実績）</t>
    <phoneticPr fontId="3"/>
  </si>
  <si>
    <t>24201</t>
  </si>
  <si>
    <t>津市</t>
  </si>
  <si>
    <t>○</t>
  </si>
  <si>
    <t>241201</t>
    <phoneticPr fontId="3"/>
  </si>
  <si>
    <t>24202</t>
  </si>
  <si>
    <t>四日市市</t>
  </si>
  <si>
    <t>241202</t>
    <phoneticPr fontId="3"/>
  </si>
  <si>
    <t>24203</t>
  </si>
  <si>
    <t>伊勢市</t>
  </si>
  <si>
    <t>241203</t>
    <phoneticPr fontId="3"/>
  </si>
  <si>
    <t>24204</t>
  </si>
  <si>
    <t>松阪市</t>
  </si>
  <si>
    <t>241204</t>
    <phoneticPr fontId="3"/>
  </si>
  <si>
    <t>24205</t>
  </si>
  <si>
    <t>桑名市</t>
  </si>
  <si>
    <t>241205</t>
    <phoneticPr fontId="3"/>
  </si>
  <si>
    <t>24207</t>
  </si>
  <si>
    <t>鈴鹿市</t>
  </si>
  <si>
    <t>241207</t>
    <phoneticPr fontId="3"/>
  </si>
  <si>
    <t>24208</t>
  </si>
  <si>
    <t>名張市</t>
  </si>
  <si>
    <t>241208</t>
    <phoneticPr fontId="3"/>
  </si>
  <si>
    <t>24209</t>
  </si>
  <si>
    <t>尾鷲市</t>
  </si>
  <si>
    <t>241209</t>
    <phoneticPr fontId="3"/>
  </si>
  <si>
    <t>24210</t>
  </si>
  <si>
    <t>亀山市</t>
  </si>
  <si>
    <t>241210</t>
    <phoneticPr fontId="3"/>
  </si>
  <si>
    <t>24211</t>
  </si>
  <si>
    <t>鳥羽市</t>
  </si>
  <si>
    <t>241211</t>
    <phoneticPr fontId="3"/>
  </si>
  <si>
    <t>24212</t>
  </si>
  <si>
    <t>熊野市</t>
  </si>
  <si>
    <t>241212</t>
    <phoneticPr fontId="3"/>
  </si>
  <si>
    <t>24214</t>
  </si>
  <si>
    <t>いなべ市</t>
  </si>
  <si>
    <t>241214</t>
    <phoneticPr fontId="3"/>
  </si>
  <si>
    <t>24215</t>
  </si>
  <si>
    <t>志摩市</t>
  </si>
  <si>
    <t>241215</t>
    <phoneticPr fontId="3"/>
  </si>
  <si>
    <t>24216</t>
  </si>
  <si>
    <t>伊賀市</t>
  </si>
  <si>
    <t>241216</t>
    <phoneticPr fontId="3"/>
  </si>
  <si>
    <t>24303</t>
  </si>
  <si>
    <t>木曽岬町</t>
  </si>
  <si>
    <t>241303</t>
    <phoneticPr fontId="3"/>
  </si>
  <si>
    <t>24324</t>
  </si>
  <si>
    <t>東員町</t>
  </si>
  <si>
    <t>241324</t>
    <phoneticPr fontId="3"/>
  </si>
  <si>
    <t>24341</t>
  </si>
  <si>
    <t>菰野町</t>
  </si>
  <si>
    <t>241341</t>
    <phoneticPr fontId="3"/>
  </si>
  <si>
    <t>24343</t>
  </si>
  <si>
    <t>朝日町</t>
  </si>
  <si>
    <t>241343</t>
    <phoneticPr fontId="3"/>
  </si>
  <si>
    <t>24344</t>
  </si>
  <si>
    <t>川越町</t>
  </si>
  <si>
    <t>241344</t>
    <phoneticPr fontId="3"/>
  </si>
  <si>
    <t>24441</t>
  </si>
  <si>
    <t>多気町</t>
  </si>
  <si>
    <t>241441</t>
    <phoneticPr fontId="3"/>
  </si>
  <si>
    <t>24442</t>
  </si>
  <si>
    <t>明和町</t>
  </si>
  <si>
    <t>241442</t>
    <phoneticPr fontId="3"/>
  </si>
  <si>
    <t>24443</t>
  </si>
  <si>
    <t>大台町</t>
  </si>
  <si>
    <t>241443</t>
    <phoneticPr fontId="3"/>
  </si>
  <si>
    <t>24461</t>
  </si>
  <si>
    <t>玉城町</t>
  </si>
  <si>
    <t>241461</t>
    <phoneticPr fontId="3"/>
  </si>
  <si>
    <t>24470</t>
  </si>
  <si>
    <t>度会町</t>
  </si>
  <si>
    <t>241470</t>
    <phoneticPr fontId="3"/>
  </si>
  <si>
    <t>24471</t>
  </si>
  <si>
    <t>大紀町</t>
  </si>
  <si>
    <t>241471</t>
    <phoneticPr fontId="3"/>
  </si>
  <si>
    <t>24472</t>
  </si>
  <si>
    <t>南伊勢町</t>
  </si>
  <si>
    <t>241472</t>
    <phoneticPr fontId="3"/>
  </si>
  <si>
    <t>24543</t>
  </si>
  <si>
    <t>紀北町</t>
  </si>
  <si>
    <t>241543</t>
    <phoneticPr fontId="3"/>
  </si>
  <si>
    <t>24561</t>
  </si>
  <si>
    <t>御浜町</t>
  </si>
  <si>
    <t>241561</t>
    <phoneticPr fontId="3"/>
  </si>
  <si>
    <t>24562</t>
  </si>
  <si>
    <t>紀宝町</t>
  </si>
  <si>
    <t>241562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</si>
</sst>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30</v>
      </c>
      <c r="B7" s="116" t="s">
        <v>251</v>
      </c>
      <c r="C7" s="109" t="s">
        <v>200</v>
      </c>
      <c r="D7" s="110">
        <f>+SUM(E7,+I7)</f>
        <v>1834621</v>
      </c>
      <c r="E7" s="110">
        <f>+SUM(G7,+H7)</f>
        <v>113608</v>
      </c>
      <c r="F7" s="111">
        <f>IF(D7&gt;0,E7/D7*100,"-")</f>
        <v>6.1924506478449768</v>
      </c>
      <c r="G7" s="108">
        <f>SUM(G$8:G$1000)</f>
        <v>113608</v>
      </c>
      <c r="H7" s="108">
        <f>SUM(H$8:H$1000)</f>
        <v>0</v>
      </c>
      <c r="I7" s="110">
        <f>+SUM(K7,+M7,+O7)</f>
        <v>1721013</v>
      </c>
      <c r="J7" s="111">
        <f>IF(D7&gt;0,I7/D7*100,"-")</f>
        <v>93.807549352155021</v>
      </c>
      <c r="K7" s="108">
        <f>SUM(K$8:K$1000)</f>
        <v>892401</v>
      </c>
      <c r="L7" s="111">
        <f>IF(D7&gt;0,K7/D7*100,"-")</f>
        <v>48.64225363167651</v>
      </c>
      <c r="M7" s="108">
        <f>SUM(M$8:M$1000)</f>
        <v>7271</v>
      </c>
      <c r="N7" s="111">
        <f>IF(D7&gt;0,M7/D7*100,"-")</f>
        <v>0.39632163809309939</v>
      </c>
      <c r="O7" s="108">
        <f>SUM(O$8:O$1000)</f>
        <v>821341</v>
      </c>
      <c r="P7" s="108">
        <f>SUM(P$8:P$1000)</f>
        <v>562315</v>
      </c>
      <c r="Q7" s="111">
        <f>IF(D7&gt;0,O7/D7*100,"-")</f>
        <v>44.768974082385412</v>
      </c>
      <c r="R7" s="108">
        <f>SUM(R$8:R$1000)</f>
        <v>43100</v>
      </c>
      <c r="S7" s="112">
        <f t="shared" ref="S7:Z7" si="0">COUNTIF(S$8:S$1000,"○")</f>
        <v>23</v>
      </c>
      <c r="T7" s="112">
        <f t="shared" si="0"/>
        <v>0</v>
      </c>
      <c r="U7" s="112">
        <f t="shared" si="0"/>
        <v>1</v>
      </c>
      <c r="V7" s="112">
        <f t="shared" si="0"/>
        <v>5</v>
      </c>
      <c r="W7" s="112">
        <f t="shared" si="0"/>
        <v>17</v>
      </c>
      <c r="X7" s="112">
        <f t="shared" si="0"/>
        <v>0</v>
      </c>
      <c r="Y7" s="112">
        <f t="shared" si="0"/>
        <v>1</v>
      </c>
      <c r="Z7" s="112">
        <f t="shared" si="0"/>
        <v>11</v>
      </c>
      <c r="AA7" s="188"/>
      <c r="AB7" s="188"/>
    </row>
    <row r="8" spans="1:28" s="105" customFormat="1" ht="13.5" customHeight="1" x14ac:dyDescent="0.15">
      <c r="A8" s="101" t="s">
        <v>30</v>
      </c>
      <c r="B8" s="102" t="s">
        <v>254</v>
      </c>
      <c r="C8" s="101" t="s">
        <v>255</v>
      </c>
      <c r="D8" s="103">
        <f>+SUM(E8,+I8)</f>
        <v>278674</v>
      </c>
      <c r="E8" s="103">
        <f>+SUM(G8,+H8)</f>
        <v>15404</v>
      </c>
      <c r="F8" s="104">
        <f>IF(D8&gt;0,E8/D8*100,"-")</f>
        <v>5.5276057328634893</v>
      </c>
      <c r="G8" s="103">
        <v>15404</v>
      </c>
      <c r="H8" s="103">
        <v>0</v>
      </c>
      <c r="I8" s="103">
        <f>+SUM(K8,+M8,+O8)</f>
        <v>263270</v>
      </c>
      <c r="J8" s="104">
        <f>IF(D8&gt;0,I8/D8*100,"-")</f>
        <v>94.472394267136508</v>
      </c>
      <c r="K8" s="103">
        <v>116165</v>
      </c>
      <c r="L8" s="104">
        <f>IF(D8&gt;0,K8/D8*100,"-")</f>
        <v>41.684907813430748</v>
      </c>
      <c r="M8" s="103">
        <v>0</v>
      </c>
      <c r="N8" s="104">
        <f>IF(D8&gt;0,M8/D8*100,"-")</f>
        <v>0</v>
      </c>
      <c r="O8" s="103">
        <v>147105</v>
      </c>
      <c r="P8" s="103">
        <v>106757</v>
      </c>
      <c r="Q8" s="104">
        <f>IF(D8&gt;0,O8/D8*100,"-")</f>
        <v>52.787486453705768</v>
      </c>
      <c r="R8" s="103">
        <v>7352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 x14ac:dyDescent="0.15">
      <c r="A9" s="101" t="s">
        <v>30</v>
      </c>
      <c r="B9" s="102" t="s">
        <v>258</v>
      </c>
      <c r="C9" s="101" t="s">
        <v>259</v>
      </c>
      <c r="D9" s="103">
        <f>+SUM(E9,+I9)</f>
        <v>312182</v>
      </c>
      <c r="E9" s="103">
        <f>+SUM(G9,+H9)</f>
        <v>9505</v>
      </c>
      <c r="F9" s="104">
        <f>IF(D9&gt;0,E9/D9*100,"-")</f>
        <v>3.0446982849747903</v>
      </c>
      <c r="G9" s="103">
        <v>9505</v>
      </c>
      <c r="H9" s="103">
        <v>0</v>
      </c>
      <c r="I9" s="103">
        <f>+SUM(K9,+M9,+O9)</f>
        <v>302677</v>
      </c>
      <c r="J9" s="104">
        <f>IF(D9&gt;0,I9/D9*100,"-")</f>
        <v>96.955301715025215</v>
      </c>
      <c r="K9" s="103">
        <v>218926</v>
      </c>
      <c r="L9" s="104">
        <f>IF(D9&gt;0,K9/D9*100,"-")</f>
        <v>70.127681929131086</v>
      </c>
      <c r="M9" s="103">
        <v>3059</v>
      </c>
      <c r="N9" s="104">
        <f>IF(D9&gt;0,M9/D9*100,"-")</f>
        <v>0.97987712296032436</v>
      </c>
      <c r="O9" s="103">
        <v>80692</v>
      </c>
      <c r="P9" s="103">
        <v>51968</v>
      </c>
      <c r="Q9" s="104">
        <f>IF(D9&gt;0,O9/D9*100,"-")</f>
        <v>25.847742662933804</v>
      </c>
      <c r="R9" s="103">
        <v>8702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 x14ac:dyDescent="0.15">
      <c r="A10" s="101" t="s">
        <v>30</v>
      </c>
      <c r="B10" s="102" t="s">
        <v>261</v>
      </c>
      <c r="C10" s="101" t="s">
        <v>262</v>
      </c>
      <c r="D10" s="103">
        <f>+SUM(E10,+I10)</f>
        <v>129058</v>
      </c>
      <c r="E10" s="103">
        <f>+SUM(G10,+H10)</f>
        <v>9083</v>
      </c>
      <c r="F10" s="104">
        <f>IF(D10&gt;0,E10/D10*100,"-")</f>
        <v>7.0379209347735134</v>
      </c>
      <c r="G10" s="103">
        <v>9083</v>
      </c>
      <c r="H10" s="103">
        <v>0</v>
      </c>
      <c r="I10" s="103">
        <f>+SUM(K10,+M10,+O10)</f>
        <v>119975</v>
      </c>
      <c r="J10" s="104">
        <f>IF(D10&gt;0,I10/D10*100,"-")</f>
        <v>92.96207906522649</v>
      </c>
      <c r="K10" s="103">
        <v>52576</v>
      </c>
      <c r="L10" s="104">
        <f>IF(D10&gt;0,K10/D10*100,"-")</f>
        <v>40.738272714593435</v>
      </c>
      <c r="M10" s="103">
        <v>0</v>
      </c>
      <c r="N10" s="104">
        <f>IF(D10&gt;0,M10/D10*100,"-")</f>
        <v>0</v>
      </c>
      <c r="O10" s="103">
        <v>67399</v>
      </c>
      <c r="P10" s="103">
        <v>33412</v>
      </c>
      <c r="Q10" s="104">
        <f>IF(D10&gt;0,O10/D10*100,"-")</f>
        <v>52.223806350633048</v>
      </c>
      <c r="R10" s="103">
        <v>748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15">
      <c r="A11" s="101" t="s">
        <v>30</v>
      </c>
      <c r="B11" s="102" t="s">
        <v>264</v>
      </c>
      <c r="C11" s="101" t="s">
        <v>265</v>
      </c>
      <c r="D11" s="103">
        <f>+SUM(E11,+I11)</f>
        <v>166705</v>
      </c>
      <c r="E11" s="103">
        <f>+SUM(G11,+H11)</f>
        <v>5835</v>
      </c>
      <c r="F11" s="104">
        <f>IF(D11&gt;0,E11/D11*100,"-")</f>
        <v>3.5001949551603131</v>
      </c>
      <c r="G11" s="103">
        <v>5835</v>
      </c>
      <c r="H11" s="103">
        <v>0</v>
      </c>
      <c r="I11" s="103">
        <f>+SUM(K11,+M11,+O11)</f>
        <v>160870</v>
      </c>
      <c r="J11" s="104">
        <f>IF(D11&gt;0,I11/D11*100,"-")</f>
        <v>96.499805044839675</v>
      </c>
      <c r="K11" s="103">
        <v>89520</v>
      </c>
      <c r="L11" s="104">
        <f>IF(D11&gt;0,K11/D11*100,"-")</f>
        <v>53.699649080711431</v>
      </c>
      <c r="M11" s="103">
        <v>0</v>
      </c>
      <c r="N11" s="104">
        <f>IF(D11&gt;0,M11/D11*100,"-")</f>
        <v>0</v>
      </c>
      <c r="O11" s="103">
        <v>71350</v>
      </c>
      <c r="P11" s="103">
        <v>53179</v>
      </c>
      <c r="Q11" s="104">
        <f>IF(D11&gt;0,O11/D11*100,"-")</f>
        <v>42.800155964128251</v>
      </c>
      <c r="R11" s="103">
        <v>3878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 x14ac:dyDescent="0.15">
      <c r="A12" s="101" t="s">
        <v>30</v>
      </c>
      <c r="B12" s="102" t="s">
        <v>267</v>
      </c>
      <c r="C12" s="101" t="s">
        <v>268</v>
      </c>
      <c r="D12" s="103">
        <f>+SUM(E12,+I12)</f>
        <v>143158</v>
      </c>
      <c r="E12" s="103">
        <f>+SUM(G12,+H12)</f>
        <v>2942</v>
      </c>
      <c r="F12" s="104">
        <f>IF(D12&gt;0,E12/D12*100,"-")</f>
        <v>2.055072018329398</v>
      </c>
      <c r="G12" s="103">
        <v>2942</v>
      </c>
      <c r="H12" s="103">
        <v>0</v>
      </c>
      <c r="I12" s="103">
        <f>+SUM(K12,+M12,+O12)</f>
        <v>140216</v>
      </c>
      <c r="J12" s="104">
        <f>IF(D12&gt;0,I12/D12*100,"-")</f>
        <v>97.944927981670602</v>
      </c>
      <c r="K12" s="103">
        <v>103354</v>
      </c>
      <c r="L12" s="104">
        <f>IF(D12&gt;0,K12/D12*100,"-")</f>
        <v>72.195755738414903</v>
      </c>
      <c r="M12" s="103">
        <v>0</v>
      </c>
      <c r="N12" s="104">
        <f>IF(D12&gt;0,M12/D12*100,"-")</f>
        <v>0</v>
      </c>
      <c r="O12" s="103">
        <v>36862</v>
      </c>
      <c r="P12" s="103">
        <v>24470</v>
      </c>
      <c r="Q12" s="104">
        <f>IF(D12&gt;0,O12/D12*100,"-")</f>
        <v>25.749172243255703</v>
      </c>
      <c r="R12" s="103">
        <v>3276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 x14ac:dyDescent="0.15">
      <c r="A13" s="101" t="s">
        <v>30</v>
      </c>
      <c r="B13" s="102" t="s">
        <v>270</v>
      </c>
      <c r="C13" s="101" t="s">
        <v>271</v>
      </c>
      <c r="D13" s="103">
        <f>+SUM(E13,+I13)</f>
        <v>200505</v>
      </c>
      <c r="E13" s="103">
        <f>+SUM(G13,+H13)</f>
        <v>7570</v>
      </c>
      <c r="F13" s="104">
        <f>IF(D13&gt;0,E13/D13*100,"-")</f>
        <v>3.7754669459614476</v>
      </c>
      <c r="G13" s="103">
        <v>7570</v>
      </c>
      <c r="H13" s="103">
        <v>0</v>
      </c>
      <c r="I13" s="103">
        <f>+SUM(K13,+M13,+O13)</f>
        <v>192935</v>
      </c>
      <c r="J13" s="104">
        <f>IF(D13&gt;0,I13/D13*100,"-")</f>
        <v>96.224533054038545</v>
      </c>
      <c r="K13" s="103">
        <v>107393</v>
      </c>
      <c r="L13" s="104">
        <f>IF(D13&gt;0,K13/D13*100,"-")</f>
        <v>53.56125782399441</v>
      </c>
      <c r="M13" s="103">
        <v>0</v>
      </c>
      <c r="N13" s="104">
        <f>IF(D13&gt;0,M13/D13*100,"-")</f>
        <v>0</v>
      </c>
      <c r="O13" s="103">
        <v>85542</v>
      </c>
      <c r="P13" s="103">
        <v>75814</v>
      </c>
      <c r="Q13" s="104">
        <f>IF(D13&gt;0,O13/D13*100,"-")</f>
        <v>42.663275230044142</v>
      </c>
      <c r="R13" s="103">
        <v>7219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 x14ac:dyDescent="0.15">
      <c r="A14" s="101" t="s">
        <v>30</v>
      </c>
      <c r="B14" s="102" t="s">
        <v>273</v>
      </c>
      <c r="C14" s="101" t="s">
        <v>274</v>
      </c>
      <c r="D14" s="103">
        <f>+SUM(E14,+I14)</f>
        <v>78232</v>
      </c>
      <c r="E14" s="103">
        <f>+SUM(G14,+H14)</f>
        <v>2722</v>
      </c>
      <c r="F14" s="104">
        <f>IF(D14&gt;0,E14/D14*100,"-")</f>
        <v>3.4793946211269042</v>
      </c>
      <c r="G14" s="103">
        <v>2722</v>
      </c>
      <c r="H14" s="103">
        <v>0</v>
      </c>
      <c r="I14" s="103">
        <f>+SUM(K14,+M14,+O14)</f>
        <v>75510</v>
      </c>
      <c r="J14" s="104">
        <f>IF(D14&gt;0,I14/D14*100,"-")</f>
        <v>96.520605378873086</v>
      </c>
      <c r="K14" s="103">
        <v>22890</v>
      </c>
      <c r="L14" s="104">
        <f>IF(D14&gt;0,K14/D14*100,"-")</f>
        <v>29.25912670007158</v>
      </c>
      <c r="M14" s="103">
        <v>47</v>
      </c>
      <c r="N14" s="104">
        <f>IF(D14&gt;0,M14/D14*100,"-")</f>
        <v>6.0077717558032519E-2</v>
      </c>
      <c r="O14" s="103">
        <v>52573</v>
      </c>
      <c r="P14" s="103">
        <v>52573</v>
      </c>
      <c r="Q14" s="104">
        <f>IF(D14&gt;0,O14/D14*100,"-")</f>
        <v>67.201400961243479</v>
      </c>
      <c r="R14" s="103">
        <v>583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15">
      <c r="A15" s="101" t="s">
        <v>30</v>
      </c>
      <c r="B15" s="102" t="s">
        <v>276</v>
      </c>
      <c r="C15" s="101" t="s">
        <v>277</v>
      </c>
      <c r="D15" s="103">
        <f>+SUM(E15,+I15)</f>
        <v>18817</v>
      </c>
      <c r="E15" s="103">
        <f>+SUM(G15,+H15)</f>
        <v>6329</v>
      </c>
      <c r="F15" s="104">
        <f>IF(D15&gt;0,E15/D15*100,"-")</f>
        <v>33.634479460062714</v>
      </c>
      <c r="G15" s="103">
        <v>6329</v>
      </c>
      <c r="H15" s="103">
        <v>0</v>
      </c>
      <c r="I15" s="103">
        <f>+SUM(K15,+M15,+O15)</f>
        <v>12488</v>
      </c>
      <c r="J15" s="104">
        <f>IF(D15&gt;0,I15/D15*100,"-")</f>
        <v>66.365520539937293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12488</v>
      </c>
      <c r="P15" s="103">
        <v>5668</v>
      </c>
      <c r="Q15" s="104">
        <f>IF(D15&gt;0,O15/D15*100,"-")</f>
        <v>66.365520539937293</v>
      </c>
      <c r="R15" s="103">
        <v>141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 x14ac:dyDescent="0.15">
      <c r="A16" s="101" t="s">
        <v>30</v>
      </c>
      <c r="B16" s="102" t="s">
        <v>279</v>
      </c>
      <c r="C16" s="101" t="s">
        <v>280</v>
      </c>
      <c r="D16" s="103">
        <f>+SUM(E16,+I16)</f>
        <v>49726</v>
      </c>
      <c r="E16" s="103">
        <f>+SUM(G16,+H16)</f>
        <v>3776</v>
      </c>
      <c r="F16" s="104">
        <f>IF(D16&gt;0,E16/D16*100,"-")</f>
        <v>7.5936129992358117</v>
      </c>
      <c r="G16" s="103">
        <v>3776</v>
      </c>
      <c r="H16" s="103">
        <v>0</v>
      </c>
      <c r="I16" s="103">
        <f>+SUM(K16,+M16,+O16)</f>
        <v>45950</v>
      </c>
      <c r="J16" s="104">
        <f>IF(D16&gt;0,I16/D16*100,"-")</f>
        <v>92.406387000764184</v>
      </c>
      <c r="K16" s="103">
        <v>19217</v>
      </c>
      <c r="L16" s="104">
        <f>IF(D16&gt;0,K16/D16*100,"-")</f>
        <v>38.645778868197723</v>
      </c>
      <c r="M16" s="103">
        <v>0</v>
      </c>
      <c r="N16" s="104">
        <f>IF(D16&gt;0,M16/D16*100,"-")</f>
        <v>0</v>
      </c>
      <c r="O16" s="103">
        <v>26733</v>
      </c>
      <c r="P16" s="103">
        <v>9677</v>
      </c>
      <c r="Q16" s="104">
        <f>IF(D16&gt;0,O16/D16*100,"-")</f>
        <v>53.760608132566468</v>
      </c>
      <c r="R16" s="103">
        <v>1690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15">
      <c r="A17" s="101" t="s">
        <v>30</v>
      </c>
      <c r="B17" s="102" t="s">
        <v>282</v>
      </c>
      <c r="C17" s="101" t="s">
        <v>283</v>
      </c>
      <c r="D17" s="103">
        <f>+SUM(E17,+I17)</f>
        <v>19419</v>
      </c>
      <c r="E17" s="103">
        <f>+SUM(G17,+H17)</f>
        <v>4373</v>
      </c>
      <c r="F17" s="104">
        <f>IF(D17&gt;0,E17/D17*100,"-")</f>
        <v>22.519182244193832</v>
      </c>
      <c r="G17" s="103">
        <v>4373</v>
      </c>
      <c r="H17" s="103">
        <v>0</v>
      </c>
      <c r="I17" s="103">
        <f>+SUM(K17,+M17,+O17)</f>
        <v>15046</v>
      </c>
      <c r="J17" s="104">
        <f>IF(D17&gt;0,I17/D17*100,"-")</f>
        <v>77.480817755806157</v>
      </c>
      <c r="K17" s="103">
        <v>1539</v>
      </c>
      <c r="L17" s="104">
        <f>IF(D17&gt;0,K17/D17*100,"-")</f>
        <v>7.9252278696122351</v>
      </c>
      <c r="M17" s="103">
        <v>0</v>
      </c>
      <c r="N17" s="104">
        <f>IF(D17&gt;0,M17/D17*100,"-")</f>
        <v>0</v>
      </c>
      <c r="O17" s="103">
        <v>13507</v>
      </c>
      <c r="P17" s="103">
        <v>5901</v>
      </c>
      <c r="Q17" s="104">
        <f>IF(D17&gt;0,O17/D17*100,"-")</f>
        <v>69.555589886193943</v>
      </c>
      <c r="R17" s="103">
        <v>126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 x14ac:dyDescent="0.15">
      <c r="A18" s="101" t="s">
        <v>30</v>
      </c>
      <c r="B18" s="102" t="s">
        <v>285</v>
      </c>
      <c r="C18" s="101" t="s">
        <v>286</v>
      </c>
      <c r="D18" s="103">
        <f>+SUM(E18,+I18)</f>
        <v>17724</v>
      </c>
      <c r="E18" s="103">
        <f>+SUM(G18,+H18)</f>
        <v>4640</v>
      </c>
      <c r="F18" s="104">
        <f>IF(D18&gt;0,E18/D18*100,"-")</f>
        <v>26.17919205596931</v>
      </c>
      <c r="G18" s="103">
        <v>4640</v>
      </c>
      <c r="H18" s="103">
        <v>0</v>
      </c>
      <c r="I18" s="103">
        <f>+SUM(K18,+M18,+O18)</f>
        <v>13084</v>
      </c>
      <c r="J18" s="104">
        <f>IF(D18&gt;0,I18/D18*100,"-")</f>
        <v>73.82080794403069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13084</v>
      </c>
      <c r="P18" s="103">
        <v>6388</v>
      </c>
      <c r="Q18" s="104">
        <f>IF(D18&gt;0,O18/D18*100,"-")</f>
        <v>73.82080794403069</v>
      </c>
      <c r="R18" s="103">
        <v>76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15">
      <c r="A19" s="101" t="s">
        <v>30</v>
      </c>
      <c r="B19" s="102" t="s">
        <v>288</v>
      </c>
      <c r="C19" s="101" t="s">
        <v>289</v>
      </c>
      <c r="D19" s="103">
        <f>+SUM(E19,+I19)</f>
        <v>45875</v>
      </c>
      <c r="E19" s="103">
        <f>+SUM(G19,+H19)</f>
        <v>1115</v>
      </c>
      <c r="F19" s="104">
        <f>IF(D19&gt;0,E19/D19*100,"-")</f>
        <v>2.4305177111716625</v>
      </c>
      <c r="G19" s="103">
        <v>1115</v>
      </c>
      <c r="H19" s="103">
        <v>0</v>
      </c>
      <c r="I19" s="103">
        <f>+SUM(K19,+M19,+O19)</f>
        <v>44760</v>
      </c>
      <c r="J19" s="104">
        <f>IF(D19&gt;0,I19/D19*100,"-")</f>
        <v>97.56948228882834</v>
      </c>
      <c r="K19" s="103">
        <v>37814</v>
      </c>
      <c r="L19" s="104">
        <f>IF(D19&gt;0,K19/D19*100,"-")</f>
        <v>82.428337874659391</v>
      </c>
      <c r="M19" s="103">
        <v>0</v>
      </c>
      <c r="N19" s="104">
        <f>IF(D19&gt;0,M19/D19*100,"-")</f>
        <v>0</v>
      </c>
      <c r="O19" s="103">
        <v>6946</v>
      </c>
      <c r="P19" s="103">
        <v>6632</v>
      </c>
      <c r="Q19" s="104">
        <f>IF(D19&gt;0,O19/D19*100,"-")</f>
        <v>15.141144414168936</v>
      </c>
      <c r="R19" s="103">
        <v>1534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 x14ac:dyDescent="0.15">
      <c r="A20" s="101" t="s">
        <v>30</v>
      </c>
      <c r="B20" s="102" t="s">
        <v>291</v>
      </c>
      <c r="C20" s="101" t="s">
        <v>292</v>
      </c>
      <c r="D20" s="103">
        <f>+SUM(E20,+I20)</f>
        <v>49553</v>
      </c>
      <c r="E20" s="103">
        <f>+SUM(G20,+H20)</f>
        <v>6291</v>
      </c>
      <c r="F20" s="104">
        <f>IF(D20&gt;0,E20/D20*100,"-")</f>
        <v>12.695497749883963</v>
      </c>
      <c r="G20" s="103">
        <v>6291</v>
      </c>
      <c r="H20" s="103">
        <v>0</v>
      </c>
      <c r="I20" s="103">
        <f>+SUM(K20,+M20,+O20)</f>
        <v>43262</v>
      </c>
      <c r="J20" s="104">
        <f>IF(D20&gt;0,I20/D20*100,"-")</f>
        <v>87.30450225011603</v>
      </c>
      <c r="K20" s="103">
        <v>3233</v>
      </c>
      <c r="L20" s="104">
        <f>IF(D20&gt;0,K20/D20*100,"-")</f>
        <v>6.5243274877403987</v>
      </c>
      <c r="M20" s="103">
        <v>0</v>
      </c>
      <c r="N20" s="104">
        <f>IF(D20&gt;0,M20/D20*100,"-")</f>
        <v>0</v>
      </c>
      <c r="O20" s="103">
        <v>40029</v>
      </c>
      <c r="P20" s="103">
        <v>21424</v>
      </c>
      <c r="Q20" s="104">
        <f>IF(D20&gt;0,O20/D20*100,"-")</f>
        <v>80.780174762375637</v>
      </c>
      <c r="R20" s="103">
        <v>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15">
      <c r="A21" s="101" t="s">
        <v>30</v>
      </c>
      <c r="B21" s="102" t="s">
        <v>294</v>
      </c>
      <c r="C21" s="101" t="s">
        <v>295</v>
      </c>
      <c r="D21" s="103">
        <f>+SUM(E21,+I21)</f>
        <v>94007</v>
      </c>
      <c r="E21" s="103">
        <f>+SUM(G21,+H21)</f>
        <v>10260</v>
      </c>
      <c r="F21" s="104">
        <f>IF(D21&gt;0,E21/D21*100,"-")</f>
        <v>10.914080866318464</v>
      </c>
      <c r="G21" s="103">
        <v>10260</v>
      </c>
      <c r="H21" s="103">
        <v>0</v>
      </c>
      <c r="I21" s="103">
        <f>+SUM(K21,+M21,+O21)</f>
        <v>83747</v>
      </c>
      <c r="J21" s="104">
        <f>IF(D21&gt;0,I21/D21*100,"-")</f>
        <v>89.085919133681529</v>
      </c>
      <c r="K21" s="103">
        <v>14669</v>
      </c>
      <c r="L21" s="104">
        <f>IF(D21&gt;0,K21/D21*100,"-")</f>
        <v>15.604157137234461</v>
      </c>
      <c r="M21" s="103">
        <v>205</v>
      </c>
      <c r="N21" s="104">
        <f>IF(D21&gt;0,M21/D21*100,"-")</f>
        <v>0.21806886721201613</v>
      </c>
      <c r="O21" s="103">
        <v>68873</v>
      </c>
      <c r="P21" s="103">
        <v>51975</v>
      </c>
      <c r="Q21" s="104">
        <f>IF(D21&gt;0,O21/D21*100,"-")</f>
        <v>73.263693129235051</v>
      </c>
      <c r="R21" s="103">
        <v>4380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 x14ac:dyDescent="0.15">
      <c r="A22" s="101" t="s">
        <v>30</v>
      </c>
      <c r="B22" s="102" t="s">
        <v>297</v>
      </c>
      <c r="C22" s="101" t="s">
        <v>298</v>
      </c>
      <c r="D22" s="103">
        <f>+SUM(E22,+I22)</f>
        <v>6455</v>
      </c>
      <c r="E22" s="103">
        <f>+SUM(G22,+H22)</f>
        <v>14</v>
      </c>
      <c r="F22" s="104">
        <f>IF(D22&gt;0,E22/D22*100,"-")</f>
        <v>0.21688613477924087</v>
      </c>
      <c r="G22" s="103">
        <v>14</v>
      </c>
      <c r="H22" s="103">
        <v>0</v>
      </c>
      <c r="I22" s="103">
        <f>+SUM(K22,+M22,+O22)</f>
        <v>6441</v>
      </c>
      <c r="J22" s="104">
        <f>IF(D22&gt;0,I22/D22*100,"-")</f>
        <v>99.78311386522077</v>
      </c>
      <c r="K22" s="103">
        <v>4117</v>
      </c>
      <c r="L22" s="104">
        <f>IF(D22&gt;0,K22/D22*100,"-")</f>
        <v>63.78001549186677</v>
      </c>
      <c r="M22" s="103">
        <v>0</v>
      </c>
      <c r="N22" s="104">
        <f>IF(D22&gt;0,M22/D22*100,"-")</f>
        <v>0</v>
      </c>
      <c r="O22" s="103">
        <v>2324</v>
      </c>
      <c r="P22" s="103">
        <v>2257</v>
      </c>
      <c r="Q22" s="104">
        <f>IF(D22&gt;0,O22/D22*100,"-")</f>
        <v>36.003098373353986</v>
      </c>
      <c r="R22" s="103">
        <v>323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 x14ac:dyDescent="0.15">
      <c r="A23" s="101" t="s">
        <v>30</v>
      </c>
      <c r="B23" s="102" t="s">
        <v>300</v>
      </c>
      <c r="C23" s="101" t="s">
        <v>301</v>
      </c>
      <c r="D23" s="103">
        <f>+SUM(E23,+I23)</f>
        <v>25558</v>
      </c>
      <c r="E23" s="103">
        <f>+SUM(G23,+H23)</f>
        <v>209</v>
      </c>
      <c r="F23" s="104">
        <f>IF(D23&gt;0,E23/D23*100,"-")</f>
        <v>0.81774786759527351</v>
      </c>
      <c r="G23" s="103">
        <v>209</v>
      </c>
      <c r="H23" s="103">
        <v>0</v>
      </c>
      <c r="I23" s="103">
        <f>+SUM(K23,+M23,+O23)</f>
        <v>25349</v>
      </c>
      <c r="J23" s="104">
        <f>IF(D23&gt;0,I23/D23*100,"-")</f>
        <v>99.182252132404727</v>
      </c>
      <c r="K23" s="103">
        <v>25014</v>
      </c>
      <c r="L23" s="104">
        <f>IF(D23&gt;0,K23/D23*100,"-")</f>
        <v>97.871507942718523</v>
      </c>
      <c r="M23" s="103">
        <v>0</v>
      </c>
      <c r="N23" s="104">
        <f>IF(D23&gt;0,M23/D23*100,"-")</f>
        <v>0</v>
      </c>
      <c r="O23" s="103">
        <v>335</v>
      </c>
      <c r="P23" s="103">
        <v>105</v>
      </c>
      <c r="Q23" s="104">
        <f>IF(D23&gt;0,O23/D23*100,"-")</f>
        <v>1.3107441896862038</v>
      </c>
      <c r="R23" s="103">
        <v>487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15">
      <c r="A24" s="101" t="s">
        <v>30</v>
      </c>
      <c r="B24" s="102" t="s">
        <v>303</v>
      </c>
      <c r="C24" s="101" t="s">
        <v>304</v>
      </c>
      <c r="D24" s="103">
        <f>+SUM(E24,+I24)</f>
        <v>41673</v>
      </c>
      <c r="E24" s="103">
        <f>+SUM(G24,+H24)</f>
        <v>3065</v>
      </c>
      <c r="F24" s="104">
        <f>IF(D24&gt;0,E24/D24*100,"-")</f>
        <v>7.3548820579271954</v>
      </c>
      <c r="G24" s="103">
        <v>3065</v>
      </c>
      <c r="H24" s="103">
        <v>0</v>
      </c>
      <c r="I24" s="103">
        <f>+SUM(K24,+M24,+O24)</f>
        <v>38608</v>
      </c>
      <c r="J24" s="104">
        <f>IF(D24&gt;0,I24/D24*100,"-")</f>
        <v>92.645117942072801</v>
      </c>
      <c r="K24" s="103">
        <v>24293</v>
      </c>
      <c r="L24" s="104">
        <f>IF(D24&gt;0,K24/D24*100,"-")</f>
        <v>58.294339260432416</v>
      </c>
      <c r="M24" s="103">
        <v>0</v>
      </c>
      <c r="N24" s="104">
        <f>IF(D24&gt;0,M24/D24*100,"-")</f>
        <v>0</v>
      </c>
      <c r="O24" s="103">
        <v>14315</v>
      </c>
      <c r="P24" s="103">
        <v>10345</v>
      </c>
      <c r="Q24" s="104">
        <f>IF(D24&gt;0,O24/D24*100,"-")</f>
        <v>34.350778681640392</v>
      </c>
      <c r="R24" s="103">
        <v>891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15">
      <c r="A25" s="101" t="s">
        <v>30</v>
      </c>
      <c r="B25" s="102" t="s">
        <v>306</v>
      </c>
      <c r="C25" s="101" t="s">
        <v>307</v>
      </c>
      <c r="D25" s="103">
        <f>+SUM(E25,+I25)</f>
        <v>10700</v>
      </c>
      <c r="E25" s="103">
        <f>+SUM(G25,+H25)</f>
        <v>97</v>
      </c>
      <c r="F25" s="104">
        <f>IF(D25&gt;0,E25/D25*100,"-")</f>
        <v>0.90654205607476634</v>
      </c>
      <c r="G25" s="103">
        <v>97</v>
      </c>
      <c r="H25" s="103">
        <v>0</v>
      </c>
      <c r="I25" s="103">
        <f>+SUM(K25,+M25,+O25)</f>
        <v>10603</v>
      </c>
      <c r="J25" s="104">
        <f>IF(D25&gt;0,I25/D25*100,"-")</f>
        <v>99.09345794392523</v>
      </c>
      <c r="K25" s="103">
        <v>10300</v>
      </c>
      <c r="L25" s="104">
        <f>IF(D25&gt;0,K25/D25*100,"-")</f>
        <v>96.261682242990659</v>
      </c>
      <c r="M25" s="103">
        <v>0</v>
      </c>
      <c r="N25" s="104">
        <f>IF(D25&gt;0,M25/D25*100,"-")</f>
        <v>0</v>
      </c>
      <c r="O25" s="103">
        <v>303</v>
      </c>
      <c r="P25" s="103">
        <v>64</v>
      </c>
      <c r="Q25" s="104">
        <f>IF(D25&gt;0,O25/D25*100,"-")</f>
        <v>2.8317757009345792</v>
      </c>
      <c r="R25" s="103">
        <v>148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 x14ac:dyDescent="0.15">
      <c r="A26" s="101" t="s">
        <v>30</v>
      </c>
      <c r="B26" s="102" t="s">
        <v>309</v>
      </c>
      <c r="C26" s="101" t="s">
        <v>310</v>
      </c>
      <c r="D26" s="103">
        <f>+SUM(E26,+I26)</f>
        <v>14963</v>
      </c>
      <c r="E26" s="103">
        <f>+SUM(G26,+H26)</f>
        <v>210</v>
      </c>
      <c r="F26" s="104">
        <f>IF(D26&gt;0,E26/D26*100,"-")</f>
        <v>1.4034618726191272</v>
      </c>
      <c r="G26" s="103">
        <v>210</v>
      </c>
      <c r="H26" s="103">
        <v>0</v>
      </c>
      <c r="I26" s="103">
        <f>+SUM(K26,+M26,+O26)</f>
        <v>14753</v>
      </c>
      <c r="J26" s="104">
        <f>IF(D26&gt;0,I26/D26*100,"-")</f>
        <v>98.596538127380867</v>
      </c>
      <c r="K26" s="103">
        <v>13984</v>
      </c>
      <c r="L26" s="104">
        <f>IF(D26&gt;0,K26/D26*100,"-")</f>
        <v>93.457194412885116</v>
      </c>
      <c r="M26" s="103">
        <v>0</v>
      </c>
      <c r="N26" s="104">
        <f>IF(D26&gt;0,M26/D26*100,"-")</f>
        <v>0</v>
      </c>
      <c r="O26" s="103">
        <v>769</v>
      </c>
      <c r="P26" s="103">
        <v>5</v>
      </c>
      <c r="Q26" s="104">
        <f>IF(D26&gt;0,O26/D26*100,"-")</f>
        <v>5.1393437144957561</v>
      </c>
      <c r="R26" s="103">
        <v>429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 x14ac:dyDescent="0.15">
      <c r="A27" s="101" t="s">
        <v>30</v>
      </c>
      <c r="B27" s="102" t="s">
        <v>312</v>
      </c>
      <c r="C27" s="101" t="s">
        <v>313</v>
      </c>
      <c r="D27" s="103">
        <f>+SUM(E27,+I27)</f>
        <v>15003</v>
      </c>
      <c r="E27" s="103">
        <f>+SUM(G27,+H27)</f>
        <v>1939</v>
      </c>
      <c r="F27" s="104">
        <f>IF(D27&gt;0,E27/D27*100,"-")</f>
        <v>12.924081850296606</v>
      </c>
      <c r="G27" s="103">
        <v>1939</v>
      </c>
      <c r="H27" s="103">
        <v>0</v>
      </c>
      <c r="I27" s="103">
        <f>+SUM(K27,+M27,+O27)</f>
        <v>13064</v>
      </c>
      <c r="J27" s="104">
        <f>IF(D27&gt;0,I27/D27*100,"-")</f>
        <v>87.075918149703398</v>
      </c>
      <c r="K27" s="103">
        <v>5706</v>
      </c>
      <c r="L27" s="104">
        <f>IF(D27&gt;0,K27/D27*100,"-")</f>
        <v>38.032393521295745</v>
      </c>
      <c r="M27" s="103">
        <v>3960</v>
      </c>
      <c r="N27" s="104">
        <f>IF(D27&gt;0,M27/D27*100,"-")</f>
        <v>26.394721055788846</v>
      </c>
      <c r="O27" s="103">
        <v>3398</v>
      </c>
      <c r="P27" s="103">
        <v>3031</v>
      </c>
      <c r="Q27" s="104">
        <f>IF(D27&gt;0,O27/D27*100,"-")</f>
        <v>22.64880357261881</v>
      </c>
      <c r="R27" s="103">
        <v>106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 x14ac:dyDescent="0.15">
      <c r="A28" s="101" t="s">
        <v>30</v>
      </c>
      <c r="B28" s="102" t="s">
        <v>315</v>
      </c>
      <c r="C28" s="101" t="s">
        <v>316</v>
      </c>
      <c r="D28" s="103">
        <f>+SUM(E28,+I28)</f>
        <v>23148</v>
      </c>
      <c r="E28" s="103">
        <f>+SUM(G28,+H28)</f>
        <v>910</v>
      </c>
      <c r="F28" s="104">
        <f>IF(D28&gt;0,E28/D28*100,"-")</f>
        <v>3.9312251598410231</v>
      </c>
      <c r="G28" s="103">
        <v>910</v>
      </c>
      <c r="H28" s="103">
        <v>0</v>
      </c>
      <c r="I28" s="103">
        <f>+SUM(K28,+M28,+O28)</f>
        <v>22238</v>
      </c>
      <c r="J28" s="104">
        <f>IF(D28&gt;0,I28/D28*100,"-")</f>
        <v>96.06877484015898</v>
      </c>
      <c r="K28" s="103">
        <v>3460</v>
      </c>
      <c r="L28" s="104">
        <f>IF(D28&gt;0,K28/D28*100,"-")</f>
        <v>14.947295662692243</v>
      </c>
      <c r="M28" s="103">
        <v>0</v>
      </c>
      <c r="N28" s="104">
        <f>IF(D28&gt;0,M28/D28*100,"-")</f>
        <v>0</v>
      </c>
      <c r="O28" s="103">
        <v>18778</v>
      </c>
      <c r="P28" s="103">
        <v>9113</v>
      </c>
      <c r="Q28" s="104">
        <f>IF(D28&gt;0,O28/D28*100,"-")</f>
        <v>81.121479177466739</v>
      </c>
      <c r="R28" s="103">
        <v>163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 x14ac:dyDescent="0.15">
      <c r="A29" s="101" t="s">
        <v>30</v>
      </c>
      <c r="B29" s="102" t="s">
        <v>318</v>
      </c>
      <c r="C29" s="101" t="s">
        <v>319</v>
      </c>
      <c r="D29" s="103">
        <f>+SUM(E29,+I29)</f>
        <v>9416</v>
      </c>
      <c r="E29" s="103">
        <f>+SUM(G29,+H29)</f>
        <v>1321</v>
      </c>
      <c r="F29" s="104">
        <f>IF(D29&gt;0,E29/D29*100,"-")</f>
        <v>14.029311809685641</v>
      </c>
      <c r="G29" s="103">
        <v>1321</v>
      </c>
      <c r="H29" s="103">
        <v>0</v>
      </c>
      <c r="I29" s="103">
        <f>+SUM(K29,+M29,+O29)</f>
        <v>8095</v>
      </c>
      <c r="J29" s="104">
        <f>IF(D29&gt;0,I29/D29*100,"-")</f>
        <v>85.970688190314362</v>
      </c>
      <c r="K29" s="103">
        <v>1427</v>
      </c>
      <c r="L29" s="104">
        <f>IF(D29&gt;0,K29/D29*100,"-")</f>
        <v>15.155055225148683</v>
      </c>
      <c r="M29" s="103">
        <v>0</v>
      </c>
      <c r="N29" s="104">
        <f>IF(D29&gt;0,M29/D29*100,"-")</f>
        <v>0</v>
      </c>
      <c r="O29" s="103">
        <v>6668</v>
      </c>
      <c r="P29" s="103">
        <v>4363</v>
      </c>
      <c r="Q29" s="104">
        <f>IF(D29&gt;0,O29/D29*100,"-")</f>
        <v>70.815632965165676</v>
      </c>
      <c r="R29" s="103">
        <v>75</v>
      </c>
      <c r="S29" s="101"/>
      <c r="T29" s="101"/>
      <c r="U29" s="101" t="s">
        <v>256</v>
      </c>
      <c r="V29" s="101"/>
      <c r="W29" s="101"/>
      <c r="X29" s="101"/>
      <c r="Y29" s="101" t="s">
        <v>256</v>
      </c>
      <c r="Z29" s="101"/>
      <c r="AA29" s="189" t="s">
        <v>320</v>
      </c>
      <c r="AB29" s="190"/>
    </row>
    <row r="30" spans="1:28" s="105" customFormat="1" ht="13.5" customHeight="1" x14ac:dyDescent="0.15">
      <c r="A30" s="101" t="s">
        <v>30</v>
      </c>
      <c r="B30" s="102" t="s">
        <v>321</v>
      </c>
      <c r="C30" s="101" t="s">
        <v>322</v>
      </c>
      <c r="D30" s="103">
        <f>+SUM(E30,+I30)</f>
        <v>15741</v>
      </c>
      <c r="E30" s="103">
        <f>+SUM(G30,+H30)</f>
        <v>508</v>
      </c>
      <c r="F30" s="104">
        <f>IF(D30&gt;0,E30/D30*100,"-")</f>
        <v>3.2272409630900194</v>
      </c>
      <c r="G30" s="103">
        <v>508</v>
      </c>
      <c r="H30" s="103">
        <v>0</v>
      </c>
      <c r="I30" s="103">
        <f>+SUM(K30,+M30,+O30)</f>
        <v>15233</v>
      </c>
      <c r="J30" s="104">
        <f>IF(D30&gt;0,I30/D30*100,"-")</f>
        <v>96.772759036909989</v>
      </c>
      <c r="K30" s="103">
        <v>9310</v>
      </c>
      <c r="L30" s="104">
        <f>IF(D30&gt;0,K30/D30*100,"-")</f>
        <v>59.144908201511967</v>
      </c>
      <c r="M30" s="103">
        <v>0</v>
      </c>
      <c r="N30" s="104">
        <f>IF(D30&gt;0,M30/D30*100,"-")</f>
        <v>0</v>
      </c>
      <c r="O30" s="103">
        <v>5923</v>
      </c>
      <c r="P30" s="103">
        <v>3500</v>
      </c>
      <c r="Q30" s="104">
        <f>IF(D30&gt;0,O30/D30*100,"-")</f>
        <v>37.627850835398007</v>
      </c>
      <c r="R30" s="103">
        <v>200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 x14ac:dyDescent="0.15">
      <c r="A31" s="101" t="s">
        <v>30</v>
      </c>
      <c r="B31" s="102" t="s">
        <v>324</v>
      </c>
      <c r="C31" s="101" t="s">
        <v>325</v>
      </c>
      <c r="D31" s="103">
        <f>+SUM(E31,+I31)</f>
        <v>8470</v>
      </c>
      <c r="E31" s="103">
        <f>+SUM(G31,+H31)</f>
        <v>2669</v>
      </c>
      <c r="F31" s="104">
        <f>IF(D31&gt;0,E31/D31*100,"-")</f>
        <v>31.511216056670605</v>
      </c>
      <c r="G31" s="103">
        <v>2669</v>
      </c>
      <c r="H31" s="103">
        <v>0</v>
      </c>
      <c r="I31" s="103">
        <f>+SUM(K31,+M31,+O31)</f>
        <v>5801</v>
      </c>
      <c r="J31" s="104">
        <f>IF(D31&gt;0,I31/D31*100,"-")</f>
        <v>68.488783943329395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5801</v>
      </c>
      <c r="P31" s="103">
        <v>4352</v>
      </c>
      <c r="Q31" s="104">
        <f>IF(D31&gt;0,O31/D31*100,"-")</f>
        <v>68.488783943329395</v>
      </c>
      <c r="R31" s="103">
        <v>46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 x14ac:dyDescent="0.15">
      <c r="A32" s="101" t="s">
        <v>30</v>
      </c>
      <c r="B32" s="102" t="s">
        <v>327</v>
      </c>
      <c r="C32" s="101" t="s">
        <v>328</v>
      </c>
      <c r="D32" s="103">
        <f>+SUM(E32,+I32)</f>
        <v>9022</v>
      </c>
      <c r="E32" s="103">
        <f>+SUM(G32,+H32)</f>
        <v>3035</v>
      </c>
      <c r="F32" s="104">
        <f>IF(D32&gt;0,E32/D32*100,"-")</f>
        <v>33.63999113278652</v>
      </c>
      <c r="G32" s="103">
        <v>3035</v>
      </c>
      <c r="H32" s="103">
        <v>0</v>
      </c>
      <c r="I32" s="103">
        <f>+SUM(K32,+M32,+O32)</f>
        <v>5987</v>
      </c>
      <c r="J32" s="104">
        <f>IF(D32&gt;0,I32/D32*100,"-")</f>
        <v>66.36000886721348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5987</v>
      </c>
      <c r="P32" s="103">
        <v>3901</v>
      </c>
      <c r="Q32" s="104">
        <f>IF(D32&gt;0,O32/D32*100,"-")</f>
        <v>66.36000886721348</v>
      </c>
      <c r="R32" s="103">
        <v>84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15">
      <c r="A33" s="101" t="s">
        <v>30</v>
      </c>
      <c r="B33" s="102" t="s">
        <v>330</v>
      </c>
      <c r="C33" s="101" t="s">
        <v>331</v>
      </c>
      <c r="D33" s="103">
        <f>+SUM(E33,+I33)</f>
        <v>13624</v>
      </c>
      <c r="E33" s="103">
        <f>+SUM(G33,+H33)</f>
        <v>3545</v>
      </c>
      <c r="F33" s="104">
        <f>IF(D33&gt;0,E33/D33*100,"-")</f>
        <v>26.020258367586614</v>
      </c>
      <c r="G33" s="103">
        <v>3545</v>
      </c>
      <c r="H33" s="103">
        <v>0</v>
      </c>
      <c r="I33" s="103">
        <f>+SUM(K33,+M33,+O33)</f>
        <v>10079</v>
      </c>
      <c r="J33" s="104">
        <f>IF(D33&gt;0,I33/D33*100,"-")</f>
        <v>73.979741632413393</v>
      </c>
      <c r="K33" s="103">
        <v>5499</v>
      </c>
      <c r="L33" s="104">
        <f>IF(D33&gt;0,K33/D33*100,"-")</f>
        <v>40.362595419847331</v>
      </c>
      <c r="M33" s="103">
        <v>0</v>
      </c>
      <c r="N33" s="104">
        <f>IF(D33&gt;0,M33/D33*100,"-")</f>
        <v>0</v>
      </c>
      <c r="O33" s="103">
        <v>4580</v>
      </c>
      <c r="P33" s="103">
        <v>1861</v>
      </c>
      <c r="Q33" s="104">
        <f>IF(D33&gt;0,O33/D33*100,"-")</f>
        <v>33.617146212566063</v>
      </c>
      <c r="R33" s="103">
        <v>58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 x14ac:dyDescent="0.15">
      <c r="A34" s="101" t="s">
        <v>30</v>
      </c>
      <c r="B34" s="102" t="s">
        <v>333</v>
      </c>
      <c r="C34" s="101" t="s">
        <v>334</v>
      </c>
      <c r="D34" s="103">
        <f>+SUM(E34,+I34)</f>
        <v>16904</v>
      </c>
      <c r="E34" s="103">
        <f>+SUM(G34,+H34)</f>
        <v>3354</v>
      </c>
      <c r="F34" s="104">
        <f>IF(D34&gt;0,E34/D34*100,"-")</f>
        <v>19.84145764316138</v>
      </c>
      <c r="G34" s="103">
        <v>3354</v>
      </c>
      <c r="H34" s="103">
        <v>0</v>
      </c>
      <c r="I34" s="103">
        <f>+SUM(K34,+M34,+O34)</f>
        <v>13550</v>
      </c>
      <c r="J34" s="104">
        <f>IF(D34&gt;0,I34/D34*100,"-")</f>
        <v>80.158542356838609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13550</v>
      </c>
      <c r="P34" s="103">
        <v>5155</v>
      </c>
      <c r="Q34" s="104">
        <f>IF(D34&gt;0,O34/D34*100,"-")</f>
        <v>80.158542356838609</v>
      </c>
      <c r="R34" s="103">
        <v>264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 x14ac:dyDescent="0.15">
      <c r="A35" s="101" t="s">
        <v>30</v>
      </c>
      <c r="B35" s="102" t="s">
        <v>336</v>
      </c>
      <c r="C35" s="101" t="s">
        <v>337</v>
      </c>
      <c r="D35" s="103">
        <f>+SUM(E35,+I35)</f>
        <v>8889</v>
      </c>
      <c r="E35" s="103">
        <f>+SUM(G35,+H35)</f>
        <v>1747</v>
      </c>
      <c r="F35" s="104">
        <f>IF(D35&gt;0,E35/D35*100,"-")</f>
        <v>19.653504331195858</v>
      </c>
      <c r="G35" s="103">
        <v>1747</v>
      </c>
      <c r="H35" s="103">
        <v>0</v>
      </c>
      <c r="I35" s="103">
        <f>+SUM(K35,+M35,+O35)</f>
        <v>7142</v>
      </c>
      <c r="J35" s="104">
        <f>IF(D35&gt;0,I35/D35*100,"-")</f>
        <v>80.346495668804138</v>
      </c>
      <c r="K35" s="103">
        <v>1995</v>
      </c>
      <c r="L35" s="104">
        <f>IF(D35&gt;0,K35/D35*100,"-")</f>
        <v>22.443469456631792</v>
      </c>
      <c r="M35" s="103">
        <v>0</v>
      </c>
      <c r="N35" s="104">
        <f>IF(D35&gt;0,M35/D35*100,"-")</f>
        <v>0</v>
      </c>
      <c r="O35" s="103">
        <v>5147</v>
      </c>
      <c r="P35" s="103">
        <v>2792</v>
      </c>
      <c r="Q35" s="104">
        <f>IF(D35&gt;0,O35/D35*100,"-")</f>
        <v>57.90302621217235</v>
      </c>
      <c r="R35" s="103">
        <v>47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 x14ac:dyDescent="0.15">
      <c r="A36" s="101" t="s">
        <v>30</v>
      </c>
      <c r="B36" s="102" t="s">
        <v>339</v>
      </c>
      <c r="C36" s="101" t="s">
        <v>340</v>
      </c>
      <c r="D36" s="103">
        <f>+SUM(E36,+I36)</f>
        <v>11420</v>
      </c>
      <c r="E36" s="103">
        <f>+SUM(G36,+H36)</f>
        <v>1140</v>
      </c>
      <c r="F36" s="104">
        <f>IF(D36&gt;0,E36/D36*100,"-")</f>
        <v>9.9824868651488607</v>
      </c>
      <c r="G36" s="103">
        <v>1140</v>
      </c>
      <c r="H36" s="103">
        <v>0</v>
      </c>
      <c r="I36" s="103">
        <f>+SUM(K36,+M36,+O36)</f>
        <v>10280</v>
      </c>
      <c r="J36" s="104">
        <f>IF(D36&gt;0,I36/D36*100,"-")</f>
        <v>90.017513134851129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10280</v>
      </c>
      <c r="P36" s="103">
        <v>5633</v>
      </c>
      <c r="Q36" s="104">
        <f>IF(D36&gt;0,O36/D36*100,"-")</f>
        <v>90.017513134851129</v>
      </c>
      <c r="R36" s="103">
        <v>74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 x14ac:dyDescent="0.15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6">
    <sortCondition ref="A8:A36"/>
    <sortCondition ref="B8:B36"/>
    <sortCondition ref="C8:C3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三重県</v>
      </c>
      <c r="B7" s="107" t="str">
        <f>水洗化人口等!B7</f>
        <v>24000</v>
      </c>
      <c r="C7" s="106" t="s">
        <v>200</v>
      </c>
      <c r="D7" s="108">
        <f>SUM(E7,+H7,+K7)</f>
        <v>620195</v>
      </c>
      <c r="E7" s="108">
        <f>SUM(F7:G7)</f>
        <v>6791</v>
      </c>
      <c r="F7" s="108">
        <f>SUM(F$8:F$1000)</f>
        <v>6791</v>
      </c>
      <c r="G7" s="108">
        <f>SUM(G$8:G$1000)</f>
        <v>0</v>
      </c>
      <c r="H7" s="108">
        <f>SUM(I7:J7)</f>
        <v>15875</v>
      </c>
      <c r="I7" s="108">
        <f>SUM(I$8:I$1000)</f>
        <v>15046</v>
      </c>
      <c r="J7" s="108">
        <f>SUM(J$8:J$1000)</f>
        <v>829</v>
      </c>
      <c r="K7" s="108">
        <f>SUM(L7:M7)</f>
        <v>597529</v>
      </c>
      <c r="L7" s="108">
        <f>SUM(L$8:L$1000)</f>
        <v>90127</v>
      </c>
      <c r="M7" s="108">
        <f>SUM(M$8:M$1000)</f>
        <v>507402</v>
      </c>
      <c r="N7" s="108">
        <f>SUM(O7,+V7,+AC7)</f>
        <v>620195</v>
      </c>
      <c r="O7" s="108">
        <f>SUM(P7:U7)</f>
        <v>111964</v>
      </c>
      <c r="P7" s="108">
        <f t="shared" ref="P7:U7" si="0">SUM(P$8:P$1000)</f>
        <v>111964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508231</v>
      </c>
      <c r="W7" s="108">
        <f t="shared" ref="W7:AB7" si="1">SUM(W$8:W$1000)</f>
        <v>508086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145</v>
      </c>
      <c r="AC7" s="108">
        <f>SUM(AD7:AE7)</f>
        <v>0</v>
      </c>
      <c r="AD7" s="108">
        <f>SUM(AD$8:AD$1000)</f>
        <v>0</v>
      </c>
      <c r="AE7" s="108">
        <f>SUM(AE$8:AE$1000)</f>
        <v>0</v>
      </c>
      <c r="AF7" s="108">
        <f>SUM(AG7:AI7)</f>
        <v>8682</v>
      </c>
      <c r="AG7" s="108">
        <f>SUM(AG$8:AG$1000)</f>
        <v>8682</v>
      </c>
      <c r="AH7" s="108">
        <f>SUM(AH$8:AH$1000)</f>
        <v>0</v>
      </c>
      <c r="AI7" s="108">
        <f>SUM(AI$8:AI$1000)</f>
        <v>0</v>
      </c>
      <c r="AJ7" s="108">
        <f>SUM(AK7:AS7)</f>
        <v>55134</v>
      </c>
      <c r="AK7" s="108">
        <f t="shared" ref="AK7:AS7" si="2">SUM(AK$8:AK$1000)</f>
        <v>46829</v>
      </c>
      <c r="AL7" s="108">
        <f t="shared" si="2"/>
        <v>0</v>
      </c>
      <c r="AM7" s="108">
        <f t="shared" si="2"/>
        <v>4318</v>
      </c>
      <c r="AN7" s="108">
        <f t="shared" si="2"/>
        <v>2190</v>
      </c>
      <c r="AO7" s="108">
        <f t="shared" si="2"/>
        <v>0</v>
      </c>
      <c r="AP7" s="108">
        <f t="shared" si="2"/>
        <v>0</v>
      </c>
      <c r="AQ7" s="108">
        <f t="shared" si="2"/>
        <v>56</v>
      </c>
      <c r="AR7" s="108">
        <f t="shared" si="2"/>
        <v>36</v>
      </c>
      <c r="AS7" s="108">
        <f t="shared" si="2"/>
        <v>1705</v>
      </c>
      <c r="AT7" s="108">
        <f>SUM(AU7:AY7)</f>
        <v>377</v>
      </c>
      <c r="AU7" s="108">
        <f>SUM(AU$8:AU$1000)</f>
        <v>377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635</v>
      </c>
      <c r="BA7" s="108">
        <f>SUM(BA$8:BA$1000)</f>
        <v>635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30</v>
      </c>
      <c r="B8" s="113" t="s">
        <v>254</v>
      </c>
      <c r="C8" s="101" t="s">
        <v>255</v>
      </c>
      <c r="D8" s="103">
        <f>SUM(E8,+H8,+K8)</f>
        <v>96184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96184</v>
      </c>
      <c r="L8" s="103">
        <v>14275</v>
      </c>
      <c r="M8" s="103">
        <v>81909</v>
      </c>
      <c r="N8" s="103">
        <f>SUM(O8,+V8,+AC8)</f>
        <v>96184</v>
      </c>
      <c r="O8" s="103">
        <f>SUM(P8:U8)</f>
        <v>14275</v>
      </c>
      <c r="P8" s="103">
        <v>14275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81909</v>
      </c>
      <c r="W8" s="103">
        <v>81909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221</v>
      </c>
      <c r="AG8" s="103">
        <v>221</v>
      </c>
      <c r="AH8" s="103">
        <v>0</v>
      </c>
      <c r="AI8" s="103">
        <v>0</v>
      </c>
      <c r="AJ8" s="103">
        <f>SUM(AK8:AS8)</f>
        <v>221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221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30</v>
      </c>
      <c r="B9" s="113" t="s">
        <v>258</v>
      </c>
      <c r="C9" s="101" t="s">
        <v>259</v>
      </c>
      <c r="D9" s="103">
        <f>SUM(E9,+H9,+K9)</f>
        <v>68515</v>
      </c>
      <c r="E9" s="103">
        <f>SUM(F9:G9)</f>
        <v>0</v>
      </c>
      <c r="F9" s="103">
        <v>0</v>
      </c>
      <c r="G9" s="103">
        <v>0</v>
      </c>
      <c r="H9" s="103">
        <f>SUM(I9:J9)</f>
        <v>11877</v>
      </c>
      <c r="I9" s="103">
        <v>11877</v>
      </c>
      <c r="J9" s="103">
        <v>0</v>
      </c>
      <c r="K9" s="103">
        <f>SUM(L9:M9)</f>
        <v>56638</v>
      </c>
      <c r="L9" s="103">
        <v>1812</v>
      </c>
      <c r="M9" s="103">
        <v>54826</v>
      </c>
      <c r="N9" s="103">
        <f>SUM(O9,+V9,+AC9)</f>
        <v>68515</v>
      </c>
      <c r="O9" s="103">
        <f>SUM(P9:U9)</f>
        <v>13689</v>
      </c>
      <c r="P9" s="103">
        <v>13689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54826</v>
      </c>
      <c r="W9" s="103">
        <v>54826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2073</v>
      </c>
      <c r="AG9" s="103">
        <v>2073</v>
      </c>
      <c r="AH9" s="103">
        <v>0</v>
      </c>
      <c r="AI9" s="103">
        <v>0</v>
      </c>
      <c r="AJ9" s="103">
        <f>SUM(AK9:AS9)</f>
        <v>2073</v>
      </c>
      <c r="AK9" s="103">
        <v>0</v>
      </c>
      <c r="AL9" s="103">
        <v>0</v>
      </c>
      <c r="AM9" s="103">
        <v>0</v>
      </c>
      <c r="AN9" s="103">
        <v>2073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30</v>
      </c>
      <c r="B10" s="113" t="s">
        <v>261</v>
      </c>
      <c r="C10" s="101" t="s">
        <v>262</v>
      </c>
      <c r="D10" s="103">
        <f>SUM(E10,+H10,+K10)</f>
        <v>42634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42634</v>
      </c>
      <c r="L10" s="103">
        <v>7875</v>
      </c>
      <c r="M10" s="103">
        <v>34759</v>
      </c>
      <c r="N10" s="103">
        <f>SUM(O10,+V10,+AC10)</f>
        <v>42634</v>
      </c>
      <c r="O10" s="103">
        <f>SUM(P10:U10)</f>
        <v>7875</v>
      </c>
      <c r="P10" s="103">
        <v>7875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34759</v>
      </c>
      <c r="W10" s="103">
        <v>34759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1111</v>
      </c>
      <c r="AG10" s="103">
        <v>1111</v>
      </c>
      <c r="AH10" s="103">
        <v>0</v>
      </c>
      <c r="AI10" s="103">
        <v>0</v>
      </c>
      <c r="AJ10" s="103">
        <f>SUM(AK10:AS10)</f>
        <v>1111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1111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30</v>
      </c>
      <c r="B11" s="113" t="s">
        <v>264</v>
      </c>
      <c r="C11" s="101" t="s">
        <v>265</v>
      </c>
      <c r="D11" s="103">
        <f>SUM(E11,+H11,+K11)</f>
        <v>48668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48668</v>
      </c>
      <c r="L11" s="103">
        <v>8569</v>
      </c>
      <c r="M11" s="103">
        <v>40099</v>
      </c>
      <c r="N11" s="103">
        <f>SUM(O11,+V11,+AC11)</f>
        <v>48668</v>
      </c>
      <c r="O11" s="103">
        <f>SUM(P11:U11)</f>
        <v>8569</v>
      </c>
      <c r="P11" s="103">
        <v>8569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40099</v>
      </c>
      <c r="W11" s="103">
        <v>40099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123</v>
      </c>
      <c r="AG11" s="103">
        <v>123</v>
      </c>
      <c r="AH11" s="103">
        <v>0</v>
      </c>
      <c r="AI11" s="103">
        <v>0</v>
      </c>
      <c r="AJ11" s="103">
        <f>SUM(AK11:AS11)</f>
        <v>208</v>
      </c>
      <c r="AK11" s="103">
        <v>85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123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115</v>
      </c>
      <c r="BA11" s="103">
        <v>115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30</v>
      </c>
      <c r="B12" s="113" t="s">
        <v>267</v>
      </c>
      <c r="C12" s="101" t="s">
        <v>268</v>
      </c>
      <c r="D12" s="103">
        <f>SUM(E12,+H12,+K12)</f>
        <v>34406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34406</v>
      </c>
      <c r="L12" s="103">
        <v>3636</v>
      </c>
      <c r="M12" s="103">
        <v>30770</v>
      </c>
      <c r="N12" s="103">
        <f>SUM(O12,+V12,+AC12)</f>
        <v>34406</v>
      </c>
      <c r="O12" s="103">
        <f>SUM(P12:U12)</f>
        <v>3636</v>
      </c>
      <c r="P12" s="103">
        <v>3636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30770</v>
      </c>
      <c r="W12" s="103">
        <v>30770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</v>
      </c>
      <c r="AG12" s="103">
        <v>3</v>
      </c>
      <c r="AH12" s="103">
        <v>0</v>
      </c>
      <c r="AI12" s="103">
        <v>0</v>
      </c>
      <c r="AJ12" s="103">
        <f>SUM(AK12:AS12)</f>
        <v>3</v>
      </c>
      <c r="AK12" s="103">
        <v>0</v>
      </c>
      <c r="AL12" s="103">
        <v>0</v>
      </c>
      <c r="AM12" s="103">
        <v>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270</v>
      </c>
      <c r="BA12" s="103">
        <v>270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30</v>
      </c>
      <c r="B13" s="113" t="s">
        <v>270</v>
      </c>
      <c r="C13" s="101" t="s">
        <v>271</v>
      </c>
      <c r="D13" s="103">
        <f>SUM(E13,+H13,+K13)</f>
        <v>50803</v>
      </c>
      <c r="E13" s="103">
        <f>SUM(F13:G13)</f>
        <v>0</v>
      </c>
      <c r="F13" s="103">
        <v>0</v>
      </c>
      <c r="G13" s="103">
        <v>0</v>
      </c>
      <c r="H13" s="103">
        <f>SUM(I13:J13)</f>
        <v>158</v>
      </c>
      <c r="I13" s="103">
        <v>158</v>
      </c>
      <c r="J13" s="103">
        <v>0</v>
      </c>
      <c r="K13" s="103">
        <f>SUM(L13:M13)</f>
        <v>50645</v>
      </c>
      <c r="L13" s="103">
        <v>7497</v>
      </c>
      <c r="M13" s="103">
        <v>43148</v>
      </c>
      <c r="N13" s="103">
        <f>SUM(O13,+V13,+AC13)</f>
        <v>50803</v>
      </c>
      <c r="O13" s="103">
        <f>SUM(P13:U13)</f>
        <v>7655</v>
      </c>
      <c r="P13" s="103">
        <v>7655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43148</v>
      </c>
      <c r="W13" s="103">
        <v>43148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2954</v>
      </c>
      <c r="AG13" s="103">
        <v>2954</v>
      </c>
      <c r="AH13" s="103">
        <v>0</v>
      </c>
      <c r="AI13" s="103">
        <v>0</v>
      </c>
      <c r="AJ13" s="103">
        <f>SUM(AK13:AS13)</f>
        <v>2954</v>
      </c>
      <c r="AK13" s="103">
        <v>0</v>
      </c>
      <c r="AL13" s="103">
        <v>0</v>
      </c>
      <c r="AM13" s="103">
        <v>2954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30</v>
      </c>
      <c r="B14" s="113" t="s">
        <v>273</v>
      </c>
      <c r="C14" s="101" t="s">
        <v>274</v>
      </c>
      <c r="D14" s="103">
        <f>SUM(E14,+H14,+K14)</f>
        <v>34077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34077</v>
      </c>
      <c r="L14" s="103">
        <v>2930</v>
      </c>
      <c r="M14" s="103">
        <v>31147</v>
      </c>
      <c r="N14" s="103">
        <f>SUM(O14,+V14,+AC14)</f>
        <v>34077</v>
      </c>
      <c r="O14" s="103">
        <f>SUM(P14:U14)</f>
        <v>2930</v>
      </c>
      <c r="P14" s="103">
        <v>2930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31147</v>
      </c>
      <c r="W14" s="103">
        <v>31147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125</v>
      </c>
      <c r="AG14" s="103">
        <v>125</v>
      </c>
      <c r="AH14" s="103">
        <v>0</v>
      </c>
      <c r="AI14" s="103">
        <v>0</v>
      </c>
      <c r="AJ14" s="103">
        <f>SUM(AK14:AS14)</f>
        <v>34077</v>
      </c>
      <c r="AK14" s="103">
        <v>34077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125</v>
      </c>
      <c r="AU14" s="103">
        <v>125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30</v>
      </c>
      <c r="B15" s="113" t="s">
        <v>276</v>
      </c>
      <c r="C15" s="101" t="s">
        <v>277</v>
      </c>
      <c r="D15" s="103">
        <f>SUM(E15,+H15,+K15)</f>
        <v>14504</v>
      </c>
      <c r="E15" s="103">
        <f>SUM(F15:G15)</f>
        <v>3988</v>
      </c>
      <c r="F15" s="103">
        <v>3988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10516</v>
      </c>
      <c r="L15" s="103">
        <v>0</v>
      </c>
      <c r="M15" s="103">
        <v>10516</v>
      </c>
      <c r="N15" s="103">
        <f>SUM(O15,+V15,+AC15)</f>
        <v>14504</v>
      </c>
      <c r="O15" s="103">
        <f>SUM(P15:U15)</f>
        <v>3988</v>
      </c>
      <c r="P15" s="103">
        <v>3988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10516</v>
      </c>
      <c r="W15" s="103">
        <v>10516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53</v>
      </c>
      <c r="AG15" s="103">
        <v>53</v>
      </c>
      <c r="AH15" s="103">
        <v>0</v>
      </c>
      <c r="AI15" s="103">
        <v>0</v>
      </c>
      <c r="AJ15" s="103">
        <f>SUM(AK15:AS15)</f>
        <v>53</v>
      </c>
      <c r="AK15" s="103">
        <v>0</v>
      </c>
      <c r="AL15" s="103">
        <v>0</v>
      </c>
      <c r="AM15" s="103">
        <v>13</v>
      </c>
      <c r="AN15" s="103">
        <v>0</v>
      </c>
      <c r="AO15" s="103">
        <v>0</v>
      </c>
      <c r="AP15" s="103">
        <v>0</v>
      </c>
      <c r="AQ15" s="103">
        <v>15</v>
      </c>
      <c r="AR15" s="103">
        <v>25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30</v>
      </c>
      <c r="B16" s="113" t="s">
        <v>279</v>
      </c>
      <c r="C16" s="101" t="s">
        <v>280</v>
      </c>
      <c r="D16" s="103">
        <f>SUM(E16,+H16,+K16)</f>
        <v>20578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20578</v>
      </c>
      <c r="L16" s="103">
        <v>2243</v>
      </c>
      <c r="M16" s="103">
        <v>18335</v>
      </c>
      <c r="N16" s="103">
        <f>SUM(O16,+V16,+AC16)</f>
        <v>20578</v>
      </c>
      <c r="O16" s="103">
        <f>SUM(P16:U16)</f>
        <v>2243</v>
      </c>
      <c r="P16" s="103">
        <v>2243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18335</v>
      </c>
      <c r="W16" s="103">
        <v>18335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1072</v>
      </c>
      <c r="AG16" s="103">
        <v>1072</v>
      </c>
      <c r="AH16" s="103">
        <v>0</v>
      </c>
      <c r="AI16" s="103">
        <v>0</v>
      </c>
      <c r="AJ16" s="103">
        <f>SUM(AK16:AS16)</f>
        <v>1072</v>
      </c>
      <c r="AK16" s="103">
        <v>0</v>
      </c>
      <c r="AL16" s="103">
        <v>0</v>
      </c>
      <c r="AM16" s="103">
        <v>1072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30</v>
      </c>
      <c r="B17" s="113" t="s">
        <v>282</v>
      </c>
      <c r="C17" s="101" t="s">
        <v>283</v>
      </c>
      <c r="D17" s="103">
        <f>SUM(E17,+H17,+K17)</f>
        <v>9316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9316</v>
      </c>
      <c r="L17" s="103">
        <v>2063</v>
      </c>
      <c r="M17" s="103">
        <v>7253</v>
      </c>
      <c r="N17" s="103">
        <f>SUM(O17,+V17,+AC17)</f>
        <v>9316</v>
      </c>
      <c r="O17" s="103">
        <f>SUM(P17:U17)</f>
        <v>2063</v>
      </c>
      <c r="P17" s="103">
        <v>2063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7253</v>
      </c>
      <c r="W17" s="103">
        <v>7253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2087</v>
      </c>
      <c r="AK17" s="103">
        <v>2063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24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100</v>
      </c>
      <c r="BA17" s="103">
        <v>100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30</v>
      </c>
      <c r="B18" s="113" t="s">
        <v>285</v>
      </c>
      <c r="C18" s="101" t="s">
        <v>286</v>
      </c>
      <c r="D18" s="103">
        <f>SUM(E18,+H18,+K18)</f>
        <v>12975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12975</v>
      </c>
      <c r="L18" s="103">
        <v>4207</v>
      </c>
      <c r="M18" s="103">
        <v>8768</v>
      </c>
      <c r="N18" s="103">
        <f>SUM(O18,+V18,+AC18)</f>
        <v>12975</v>
      </c>
      <c r="O18" s="103">
        <f>SUM(P18:U18)</f>
        <v>4207</v>
      </c>
      <c r="P18" s="103">
        <v>4207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8768</v>
      </c>
      <c r="W18" s="103">
        <v>8768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272</v>
      </c>
      <c r="AG18" s="103">
        <v>272</v>
      </c>
      <c r="AH18" s="103">
        <v>0</v>
      </c>
      <c r="AI18" s="103">
        <v>0</v>
      </c>
      <c r="AJ18" s="103">
        <f>SUM(AK18:AS18)</f>
        <v>272</v>
      </c>
      <c r="AK18" s="103">
        <v>0</v>
      </c>
      <c r="AL18" s="103">
        <v>0</v>
      </c>
      <c r="AM18" s="103">
        <v>272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30</v>
      </c>
      <c r="B19" s="113" t="s">
        <v>288</v>
      </c>
      <c r="C19" s="101" t="s">
        <v>289</v>
      </c>
      <c r="D19" s="103">
        <f>SUM(E19,+H19,+K19)</f>
        <v>6071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6071</v>
      </c>
      <c r="L19" s="103">
        <v>762</v>
      </c>
      <c r="M19" s="103">
        <v>5309</v>
      </c>
      <c r="N19" s="103">
        <f>SUM(O19,+V19,+AC19)</f>
        <v>6071</v>
      </c>
      <c r="O19" s="103">
        <f>SUM(P19:U19)</f>
        <v>762</v>
      </c>
      <c r="P19" s="103">
        <v>762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5309</v>
      </c>
      <c r="W19" s="103">
        <v>5164</v>
      </c>
      <c r="X19" s="103">
        <v>0</v>
      </c>
      <c r="Y19" s="103">
        <v>0</v>
      </c>
      <c r="Z19" s="103">
        <v>0</v>
      </c>
      <c r="AA19" s="103">
        <v>0</v>
      </c>
      <c r="AB19" s="103">
        <v>145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</v>
      </c>
      <c r="AG19" s="103">
        <v>1</v>
      </c>
      <c r="AH19" s="103">
        <v>0</v>
      </c>
      <c r="AI19" s="103">
        <v>0</v>
      </c>
      <c r="AJ19" s="103">
        <f>SUM(AK19:AS19)</f>
        <v>1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46</v>
      </c>
      <c r="BA19" s="103">
        <v>46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30</v>
      </c>
      <c r="B20" s="113" t="s">
        <v>291</v>
      </c>
      <c r="C20" s="101" t="s">
        <v>292</v>
      </c>
      <c r="D20" s="103">
        <f>SUM(E20,+H20,+K20)</f>
        <v>36602</v>
      </c>
      <c r="E20" s="103">
        <f>SUM(F20:G20)</f>
        <v>0</v>
      </c>
      <c r="F20" s="103">
        <v>0</v>
      </c>
      <c r="G20" s="103">
        <v>0</v>
      </c>
      <c r="H20" s="103">
        <f>SUM(I20:J20)</f>
        <v>147</v>
      </c>
      <c r="I20" s="103">
        <v>37</v>
      </c>
      <c r="J20" s="103">
        <v>110</v>
      </c>
      <c r="K20" s="103">
        <f>SUM(L20:M20)</f>
        <v>36455</v>
      </c>
      <c r="L20" s="103">
        <v>12145</v>
      </c>
      <c r="M20" s="103">
        <v>24310</v>
      </c>
      <c r="N20" s="103">
        <f>SUM(O20,+V20,+AC20)</f>
        <v>36602</v>
      </c>
      <c r="O20" s="103">
        <f>SUM(P20:U20)</f>
        <v>12182</v>
      </c>
      <c r="P20" s="103">
        <v>12182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24420</v>
      </c>
      <c r="W20" s="103">
        <v>24420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30</v>
      </c>
      <c r="B21" s="113" t="s">
        <v>294</v>
      </c>
      <c r="C21" s="101" t="s">
        <v>295</v>
      </c>
      <c r="D21" s="103">
        <f>SUM(E21,+H21,+K21)</f>
        <v>60452</v>
      </c>
      <c r="E21" s="103">
        <f>SUM(F21:G21)</f>
        <v>2803</v>
      </c>
      <c r="F21" s="103">
        <v>2803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57649</v>
      </c>
      <c r="L21" s="103">
        <v>7092</v>
      </c>
      <c r="M21" s="103">
        <v>50557</v>
      </c>
      <c r="N21" s="103">
        <f>SUM(O21,+V21,+AC21)</f>
        <v>60452</v>
      </c>
      <c r="O21" s="103">
        <f>SUM(P21:U21)</f>
        <v>9895</v>
      </c>
      <c r="P21" s="103">
        <v>9895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50557</v>
      </c>
      <c r="W21" s="103">
        <v>50557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187</v>
      </c>
      <c r="AG21" s="103">
        <v>187</v>
      </c>
      <c r="AH21" s="103">
        <v>0</v>
      </c>
      <c r="AI21" s="103">
        <v>0</v>
      </c>
      <c r="AJ21" s="103">
        <f>SUM(AK21:AS21)</f>
        <v>9094</v>
      </c>
      <c r="AK21" s="103">
        <v>9094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187</v>
      </c>
      <c r="AU21" s="103">
        <v>187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30</v>
      </c>
      <c r="B22" s="113" t="s">
        <v>297</v>
      </c>
      <c r="C22" s="101" t="s">
        <v>298</v>
      </c>
      <c r="D22" s="103">
        <f>SUM(E22,+H22,+K22)</f>
        <v>868</v>
      </c>
      <c r="E22" s="103">
        <f>SUM(F22:G22)</f>
        <v>0</v>
      </c>
      <c r="F22" s="103">
        <v>0</v>
      </c>
      <c r="G22" s="103">
        <v>0</v>
      </c>
      <c r="H22" s="103">
        <f>SUM(I22:J22)</f>
        <v>719</v>
      </c>
      <c r="I22" s="103">
        <v>0</v>
      </c>
      <c r="J22" s="103">
        <v>719</v>
      </c>
      <c r="K22" s="103">
        <f>SUM(L22:M22)</f>
        <v>149</v>
      </c>
      <c r="L22" s="103">
        <v>70</v>
      </c>
      <c r="M22" s="103">
        <v>79</v>
      </c>
      <c r="N22" s="103">
        <f>SUM(O22,+V22,+AC22)</f>
        <v>868</v>
      </c>
      <c r="O22" s="103">
        <f>SUM(P22:U22)</f>
        <v>70</v>
      </c>
      <c r="P22" s="103">
        <v>70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798</v>
      </c>
      <c r="W22" s="103">
        <v>798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7</v>
      </c>
      <c r="BA22" s="103">
        <v>7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30</v>
      </c>
      <c r="B23" s="113" t="s">
        <v>300</v>
      </c>
      <c r="C23" s="101" t="s">
        <v>301</v>
      </c>
      <c r="D23" s="103">
        <f>SUM(E23,+H23,+K23)</f>
        <v>886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886</v>
      </c>
      <c r="L23" s="103">
        <v>271</v>
      </c>
      <c r="M23" s="103">
        <v>615</v>
      </c>
      <c r="N23" s="103">
        <f>SUM(O23,+V23,+AC23)</f>
        <v>886</v>
      </c>
      <c r="O23" s="103">
        <f>SUM(P23:U23)</f>
        <v>271</v>
      </c>
      <c r="P23" s="103">
        <v>271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615</v>
      </c>
      <c r="W23" s="103">
        <v>615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8</v>
      </c>
      <c r="BA23" s="103">
        <v>8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30</v>
      </c>
      <c r="B24" s="113" t="s">
        <v>303</v>
      </c>
      <c r="C24" s="101" t="s">
        <v>304</v>
      </c>
      <c r="D24" s="103">
        <f>SUM(E24,+H24,+K24)</f>
        <v>13508</v>
      </c>
      <c r="E24" s="103">
        <f>SUM(F24:G24)</f>
        <v>0</v>
      </c>
      <c r="F24" s="103">
        <v>0</v>
      </c>
      <c r="G24" s="103">
        <v>0</v>
      </c>
      <c r="H24" s="103">
        <f>SUM(I24:J24)</f>
        <v>2619</v>
      </c>
      <c r="I24" s="103">
        <v>2619</v>
      </c>
      <c r="J24" s="103">
        <v>0</v>
      </c>
      <c r="K24" s="103">
        <f>SUM(L24:M24)</f>
        <v>10889</v>
      </c>
      <c r="L24" s="103">
        <v>0</v>
      </c>
      <c r="M24" s="103">
        <v>10889</v>
      </c>
      <c r="N24" s="103">
        <f>SUM(O24,+V24,+AC24)</f>
        <v>13508</v>
      </c>
      <c r="O24" s="103">
        <f>SUM(P24:U24)</f>
        <v>2619</v>
      </c>
      <c r="P24" s="103">
        <v>2619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10889</v>
      </c>
      <c r="W24" s="103">
        <v>10889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</v>
      </c>
      <c r="AG24" s="103">
        <v>8</v>
      </c>
      <c r="AH24" s="103">
        <v>0</v>
      </c>
      <c r="AI24" s="103">
        <v>0</v>
      </c>
      <c r="AJ24" s="103">
        <f>SUM(AK24:AS24)</f>
        <v>401</v>
      </c>
      <c r="AK24" s="103">
        <v>401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8</v>
      </c>
      <c r="AU24" s="103">
        <v>8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30</v>
      </c>
      <c r="B25" s="113" t="s">
        <v>306</v>
      </c>
      <c r="C25" s="101" t="s">
        <v>307</v>
      </c>
      <c r="D25" s="103">
        <f>SUM(E25,+H25,+K25)</f>
        <v>352</v>
      </c>
      <c r="E25" s="103">
        <f>SUM(F25:G25)</f>
        <v>0</v>
      </c>
      <c r="F25" s="103">
        <v>0</v>
      </c>
      <c r="G25" s="103">
        <v>0</v>
      </c>
      <c r="H25" s="103">
        <f>SUM(I25:J25)</f>
        <v>65</v>
      </c>
      <c r="I25" s="103">
        <v>65</v>
      </c>
      <c r="J25" s="103">
        <v>0</v>
      </c>
      <c r="K25" s="103">
        <f>SUM(L25:M25)</f>
        <v>287</v>
      </c>
      <c r="L25" s="103">
        <v>0</v>
      </c>
      <c r="M25" s="103">
        <v>287</v>
      </c>
      <c r="N25" s="103">
        <f>SUM(O25,+V25,+AC25)</f>
        <v>352</v>
      </c>
      <c r="O25" s="103">
        <f>SUM(P25:U25)</f>
        <v>65</v>
      </c>
      <c r="P25" s="103">
        <v>65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287</v>
      </c>
      <c r="W25" s="103">
        <v>287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10</v>
      </c>
      <c r="AK25" s="103">
        <v>10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30</v>
      </c>
      <c r="B26" s="113" t="s">
        <v>309</v>
      </c>
      <c r="C26" s="101" t="s">
        <v>310</v>
      </c>
      <c r="D26" s="103">
        <f>SUM(E26,+H26,+K26)</f>
        <v>1134</v>
      </c>
      <c r="E26" s="103">
        <f>SUM(F26:G26)</f>
        <v>0</v>
      </c>
      <c r="F26" s="103">
        <v>0</v>
      </c>
      <c r="G26" s="103">
        <v>0</v>
      </c>
      <c r="H26" s="103">
        <f>SUM(I26:J26)</f>
        <v>290</v>
      </c>
      <c r="I26" s="103">
        <v>290</v>
      </c>
      <c r="J26" s="103">
        <v>0</v>
      </c>
      <c r="K26" s="103">
        <f>SUM(L26:M26)</f>
        <v>844</v>
      </c>
      <c r="L26" s="103">
        <v>0</v>
      </c>
      <c r="M26" s="103">
        <v>844</v>
      </c>
      <c r="N26" s="103">
        <f>SUM(O26,+V26,+AC26)</f>
        <v>1134</v>
      </c>
      <c r="O26" s="103">
        <f>SUM(P26:U26)</f>
        <v>290</v>
      </c>
      <c r="P26" s="103">
        <v>290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844</v>
      </c>
      <c r="W26" s="103">
        <v>844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34</v>
      </c>
      <c r="AG26" s="103">
        <v>34</v>
      </c>
      <c r="AH26" s="103">
        <v>0</v>
      </c>
      <c r="AI26" s="103">
        <v>0</v>
      </c>
      <c r="AJ26" s="103">
        <f>SUM(AK26:AS26)</f>
        <v>34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34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30</v>
      </c>
      <c r="B27" s="113" t="s">
        <v>312</v>
      </c>
      <c r="C27" s="101" t="s">
        <v>313</v>
      </c>
      <c r="D27" s="103">
        <f>SUM(E27,+H27,+K27)</f>
        <v>5703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5703</v>
      </c>
      <c r="L27" s="103">
        <v>750</v>
      </c>
      <c r="M27" s="103">
        <v>4953</v>
      </c>
      <c r="N27" s="103">
        <f>SUM(O27,+V27,+AC27)</f>
        <v>5703</v>
      </c>
      <c r="O27" s="103">
        <f>SUM(P27:U27)</f>
        <v>750</v>
      </c>
      <c r="P27" s="103">
        <v>750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4953</v>
      </c>
      <c r="W27" s="103">
        <v>4953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27</v>
      </c>
      <c r="AG27" s="103">
        <v>27</v>
      </c>
      <c r="AH27" s="103">
        <v>0</v>
      </c>
      <c r="AI27" s="103">
        <v>0</v>
      </c>
      <c r="AJ27" s="103">
        <f>SUM(AK27:AS27)</f>
        <v>37</v>
      </c>
      <c r="AK27" s="103">
        <v>10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13</v>
      </c>
      <c r="AR27" s="103">
        <v>0</v>
      </c>
      <c r="AS27" s="103">
        <v>14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30</v>
      </c>
      <c r="B28" s="113" t="s">
        <v>315</v>
      </c>
      <c r="C28" s="101" t="s">
        <v>316</v>
      </c>
      <c r="D28" s="103">
        <f>SUM(E28,+H28,+K28)</f>
        <v>12230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12230</v>
      </c>
      <c r="L28" s="103">
        <v>1674</v>
      </c>
      <c r="M28" s="103">
        <v>10556</v>
      </c>
      <c r="N28" s="103">
        <f>SUM(O28,+V28,+AC28)</f>
        <v>12230</v>
      </c>
      <c r="O28" s="103">
        <f>SUM(P28:U28)</f>
        <v>1674</v>
      </c>
      <c r="P28" s="103">
        <v>1674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10556</v>
      </c>
      <c r="W28" s="103">
        <v>10556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59</v>
      </c>
      <c r="AG28" s="103">
        <v>59</v>
      </c>
      <c r="AH28" s="103">
        <v>0</v>
      </c>
      <c r="AI28" s="103">
        <v>0</v>
      </c>
      <c r="AJ28" s="103">
        <f>SUM(AK28:AS28)</f>
        <v>59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28</v>
      </c>
      <c r="AR28" s="103">
        <v>0</v>
      </c>
      <c r="AS28" s="103">
        <v>31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28</v>
      </c>
      <c r="BA28" s="103">
        <v>28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30</v>
      </c>
      <c r="B29" s="113" t="s">
        <v>318</v>
      </c>
      <c r="C29" s="101" t="s">
        <v>319</v>
      </c>
      <c r="D29" s="103">
        <f>SUM(E29,+H29,+K29)</f>
        <v>6571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6571</v>
      </c>
      <c r="L29" s="103">
        <v>1267</v>
      </c>
      <c r="M29" s="103">
        <v>5304</v>
      </c>
      <c r="N29" s="103">
        <f>SUM(O29,+V29,+AC29)</f>
        <v>6571</v>
      </c>
      <c r="O29" s="103">
        <f>SUM(P29:U29)</f>
        <v>1267</v>
      </c>
      <c r="P29" s="103">
        <v>1267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5304</v>
      </c>
      <c r="W29" s="103">
        <v>5304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19</v>
      </c>
      <c r="AG29" s="103">
        <v>19</v>
      </c>
      <c r="AH29" s="103">
        <v>0</v>
      </c>
      <c r="AI29" s="103">
        <v>0</v>
      </c>
      <c r="AJ29" s="103">
        <f>SUM(AK29:AS29)</f>
        <v>19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19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30</v>
      </c>
      <c r="B30" s="113" t="s">
        <v>321</v>
      </c>
      <c r="C30" s="101" t="s">
        <v>322</v>
      </c>
      <c r="D30" s="103">
        <f>SUM(E30,+H30,+K30)</f>
        <v>4237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4237</v>
      </c>
      <c r="L30" s="103">
        <v>788</v>
      </c>
      <c r="M30" s="103">
        <v>3449</v>
      </c>
      <c r="N30" s="103">
        <f>SUM(O30,+V30,+AC30)</f>
        <v>4237</v>
      </c>
      <c r="O30" s="103">
        <f>SUM(P30:U30)</f>
        <v>788</v>
      </c>
      <c r="P30" s="103">
        <v>788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3449</v>
      </c>
      <c r="W30" s="103">
        <v>3449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117</v>
      </c>
      <c r="AG30" s="103">
        <v>117</v>
      </c>
      <c r="AH30" s="103">
        <v>0</v>
      </c>
      <c r="AI30" s="103">
        <v>0</v>
      </c>
      <c r="AJ30" s="103">
        <f>SUM(AK30:AS30)</f>
        <v>117</v>
      </c>
      <c r="AK30" s="103">
        <v>0</v>
      </c>
      <c r="AL30" s="103">
        <v>0</v>
      </c>
      <c r="AM30" s="103">
        <v>0</v>
      </c>
      <c r="AN30" s="103">
        <v>117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30</v>
      </c>
      <c r="B31" s="113" t="s">
        <v>324</v>
      </c>
      <c r="C31" s="101" t="s">
        <v>325</v>
      </c>
      <c r="D31" s="103">
        <f>SUM(E31,+H31,+K31)</f>
        <v>4317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4317</v>
      </c>
      <c r="L31" s="103">
        <v>1192</v>
      </c>
      <c r="M31" s="103">
        <v>3125</v>
      </c>
      <c r="N31" s="103">
        <f>SUM(O31,+V31,+AC31)</f>
        <v>4317</v>
      </c>
      <c r="O31" s="103">
        <f>SUM(P31:U31)</f>
        <v>1192</v>
      </c>
      <c r="P31" s="103">
        <v>1192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3125</v>
      </c>
      <c r="W31" s="103">
        <v>3125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119</v>
      </c>
      <c r="AG31" s="103">
        <v>119</v>
      </c>
      <c r="AH31" s="103">
        <v>0</v>
      </c>
      <c r="AI31" s="103">
        <v>0</v>
      </c>
      <c r="AJ31" s="103">
        <f>SUM(AK31:AS31)</f>
        <v>119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1</v>
      </c>
      <c r="AS31" s="103">
        <v>118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30</v>
      </c>
      <c r="B32" s="113" t="s">
        <v>327</v>
      </c>
      <c r="C32" s="101" t="s">
        <v>328</v>
      </c>
      <c r="D32" s="103">
        <f>SUM(E32,+H32,+K32)</f>
        <v>6015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6015</v>
      </c>
      <c r="L32" s="103">
        <v>1670</v>
      </c>
      <c r="M32" s="103">
        <v>4345</v>
      </c>
      <c r="N32" s="103">
        <f>SUM(O32,+V32,+AC32)</f>
        <v>6015</v>
      </c>
      <c r="O32" s="103">
        <f>SUM(P32:U32)</f>
        <v>1670</v>
      </c>
      <c r="P32" s="103">
        <v>1670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4345</v>
      </c>
      <c r="W32" s="103">
        <v>4345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16</v>
      </c>
      <c r="AG32" s="103">
        <v>16</v>
      </c>
      <c r="AH32" s="103">
        <v>0</v>
      </c>
      <c r="AI32" s="103">
        <v>0</v>
      </c>
      <c r="AJ32" s="103">
        <f>SUM(AK32:AS32)</f>
        <v>189</v>
      </c>
      <c r="AK32" s="103">
        <v>189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16</v>
      </c>
      <c r="AU32" s="103">
        <v>16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30</v>
      </c>
      <c r="B33" s="113" t="s">
        <v>330</v>
      </c>
      <c r="C33" s="101" t="s">
        <v>331</v>
      </c>
      <c r="D33" s="103">
        <f>SUM(E33,+H33,+K33)</f>
        <v>5891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5891</v>
      </c>
      <c r="L33" s="103">
        <v>3082</v>
      </c>
      <c r="M33" s="103">
        <v>2809</v>
      </c>
      <c r="N33" s="103">
        <f>SUM(O33,+V33,+AC33)</f>
        <v>5891</v>
      </c>
      <c r="O33" s="103">
        <f>SUM(P33:U33)</f>
        <v>3082</v>
      </c>
      <c r="P33" s="103">
        <v>3082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2809</v>
      </c>
      <c r="W33" s="103">
        <v>2809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13</v>
      </c>
      <c r="AG33" s="103">
        <v>13</v>
      </c>
      <c r="AH33" s="103">
        <v>0</v>
      </c>
      <c r="AI33" s="103">
        <v>0</v>
      </c>
      <c r="AJ33" s="103">
        <f>SUM(AK33:AS33)</f>
        <v>13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10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61</v>
      </c>
      <c r="BA33" s="103">
        <v>61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30</v>
      </c>
      <c r="B34" s="113" t="s">
        <v>333</v>
      </c>
      <c r="C34" s="101" t="s">
        <v>334</v>
      </c>
      <c r="D34" s="103">
        <f>SUM(E34,+H34,+K34)</f>
        <v>10171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10171</v>
      </c>
      <c r="L34" s="103">
        <v>2735</v>
      </c>
      <c r="M34" s="103">
        <v>7436</v>
      </c>
      <c r="N34" s="103">
        <f>SUM(O34,+V34,+AC34)</f>
        <v>10171</v>
      </c>
      <c r="O34" s="103">
        <f>SUM(P34:U34)</f>
        <v>2735</v>
      </c>
      <c r="P34" s="103">
        <v>2735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7436</v>
      </c>
      <c r="W34" s="103">
        <v>7436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17</v>
      </c>
      <c r="AG34" s="103">
        <v>17</v>
      </c>
      <c r="AH34" s="103">
        <v>0</v>
      </c>
      <c r="AI34" s="103">
        <v>0</v>
      </c>
      <c r="AJ34" s="103">
        <f>SUM(AK34:AS34)</f>
        <v>362</v>
      </c>
      <c r="AK34" s="103">
        <v>362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17</v>
      </c>
      <c r="AU34" s="103">
        <v>17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30</v>
      </c>
      <c r="B35" s="113" t="s">
        <v>336</v>
      </c>
      <c r="C35" s="101" t="s">
        <v>337</v>
      </c>
      <c r="D35" s="103">
        <f>SUM(E35,+H35,+K35)</f>
        <v>4952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4952</v>
      </c>
      <c r="L35" s="103">
        <v>704</v>
      </c>
      <c r="M35" s="103">
        <v>4248</v>
      </c>
      <c r="N35" s="103">
        <f>SUM(O35,+V35,+AC35)</f>
        <v>4952</v>
      </c>
      <c r="O35" s="103">
        <f>SUM(P35:U35)</f>
        <v>704</v>
      </c>
      <c r="P35" s="103">
        <v>704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4248</v>
      </c>
      <c r="W35" s="103">
        <v>4248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14</v>
      </c>
      <c r="AG35" s="103">
        <v>14</v>
      </c>
      <c r="AH35" s="103">
        <v>0</v>
      </c>
      <c r="AI35" s="103">
        <v>0</v>
      </c>
      <c r="AJ35" s="103">
        <f>SUM(AK35:AS35)</f>
        <v>216</v>
      </c>
      <c r="AK35" s="103">
        <v>212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4</v>
      </c>
      <c r="AT35" s="103">
        <f>SUM(AU35:AY35)</f>
        <v>10</v>
      </c>
      <c r="AU35" s="103">
        <v>10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30</v>
      </c>
      <c r="B36" s="113" t="s">
        <v>339</v>
      </c>
      <c r="C36" s="101" t="s">
        <v>340</v>
      </c>
      <c r="D36" s="103">
        <f>SUM(E36,+H36,+K36)</f>
        <v>7575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7575</v>
      </c>
      <c r="L36" s="103">
        <v>818</v>
      </c>
      <c r="M36" s="103">
        <v>6757</v>
      </c>
      <c r="N36" s="103">
        <f>SUM(O36,+V36,+AC36)</f>
        <v>7575</v>
      </c>
      <c r="O36" s="103">
        <f>SUM(P36:U36)</f>
        <v>818</v>
      </c>
      <c r="P36" s="103">
        <v>818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6757</v>
      </c>
      <c r="W36" s="103">
        <v>6757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20</v>
      </c>
      <c r="AG36" s="103">
        <v>20</v>
      </c>
      <c r="AH36" s="103">
        <v>0</v>
      </c>
      <c r="AI36" s="103">
        <v>0</v>
      </c>
      <c r="AJ36" s="103">
        <f>SUM(AK36:AS36)</f>
        <v>332</v>
      </c>
      <c r="AK36" s="103">
        <v>326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6</v>
      </c>
      <c r="AT36" s="103">
        <f>SUM(AU36:AY36)</f>
        <v>14</v>
      </c>
      <c r="AU36" s="103">
        <v>14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6">
    <sortCondition ref="A8:A36"/>
    <sortCondition ref="B8:B36"/>
    <sortCondition ref="C8:C3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24000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24201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24202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24203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24204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24205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24207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24208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24209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24210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24211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24212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24214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24215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24216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24303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24324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24341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24343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24344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24441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24442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24443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24461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24470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24471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24472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24543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24561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24562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2018-02-20T04:38:44Z</dcterms:modified>
</cp:coreProperties>
</file>