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1350023\Desktop\環境省災害廃棄物調査集約結果(20長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62913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9" i="3"/>
  <c r="AP9" i="3"/>
  <c r="AD9" i="3"/>
  <c r="AB9" i="3" s="1"/>
  <c r="S9" i="3"/>
  <c r="Q9" i="3" s="1"/>
  <c r="O9" i="3"/>
  <c r="AB9" i="1" s="1"/>
  <c r="F9" i="3"/>
  <c r="E9" i="3"/>
  <c r="D9" i="32"/>
  <c r="D9" i="31"/>
  <c r="D9" i="30"/>
  <c r="W9" i="1" s="1"/>
  <c r="D9" i="29"/>
  <c r="V9" i="1" s="1"/>
  <c r="D9" i="28"/>
  <c r="U9" i="1" s="1"/>
  <c r="D9" i="27"/>
  <c r="T9" i="1" s="1"/>
  <c r="D9" i="26"/>
  <c r="S9" i="1" s="1"/>
  <c r="D9" i="25"/>
  <c r="CL9" i="34"/>
  <c r="AF9" i="34" s="1"/>
  <c r="CK9" i="34"/>
  <c r="AE9" i="34" s="1"/>
  <c r="CJ9" i="34"/>
  <c r="AD9" i="34" s="1"/>
  <c r="CI9" i="34"/>
  <c r="AC9" i="34" s="1"/>
  <c r="CH9" i="34"/>
  <c r="AB9" i="34" s="1"/>
  <c r="CG9" i="34"/>
  <c r="AA9" i="34" s="1"/>
  <c r="CF9" i="34"/>
  <c r="Z9" i="34" s="1"/>
  <c r="CE9" i="34"/>
  <c r="Y9" i="34" s="1"/>
  <c r="CD9" i="34"/>
  <c r="X9" i="34" s="1"/>
  <c r="CC9" i="34"/>
  <c r="W9" i="34" s="1"/>
  <c r="CB9" i="34"/>
  <c r="V9" i="34" s="1"/>
  <c r="CA9" i="34"/>
  <c r="U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S9" i="34"/>
  <c r="M9" i="34" s="1"/>
  <c r="BR9" i="34"/>
  <c r="L9" i="34" s="1"/>
  <c r="BQ9" i="34"/>
  <c r="K9" i="34" s="1"/>
  <c r="BP9" i="34"/>
  <c r="J9" i="34" s="1"/>
  <c r="BO9" i="34"/>
  <c r="I9" i="34" s="1"/>
  <c r="BN9" i="34"/>
  <c r="H9" i="34" s="1"/>
  <c r="BM9" i="34"/>
  <c r="G9" i="34" s="1"/>
  <c r="BL9" i="34"/>
  <c r="F9" i="34" s="1"/>
  <c r="BK9" i="34"/>
  <c r="AG9" i="34"/>
  <c r="O9" i="1" s="1"/>
  <c r="AF9" i="33"/>
  <c r="D9" i="22"/>
  <c r="AH9" i="33"/>
  <c r="D9" i="21"/>
  <c r="D9" i="20"/>
  <c r="D9" i="19"/>
  <c r="D9" i="18"/>
  <c r="D9" i="17"/>
  <c r="D9" i="16"/>
  <c r="D9" i="15"/>
  <c r="D9" i="14"/>
  <c r="D9" i="13"/>
  <c r="D9" i="8"/>
  <c r="AC9" i="1"/>
  <c r="R9" i="1"/>
  <c r="N9" i="1"/>
  <c r="M9" i="1"/>
  <c r="L9" i="1"/>
  <c r="K9" i="1"/>
  <c r="J9" i="1"/>
  <c r="I9" i="1"/>
  <c r="H9" i="1"/>
  <c r="F9" i="1"/>
  <c r="E9" i="1"/>
  <c r="AY8" i="3"/>
  <c r="AP8" i="3"/>
  <c r="AD8" i="3"/>
  <c r="AB8" i="3" s="1"/>
  <c r="S8" i="3"/>
  <c r="O8" i="3"/>
  <c r="F8" i="3"/>
  <c r="E8" i="3"/>
  <c r="D8" i="32"/>
  <c r="D8" i="31"/>
  <c r="D8" i="30"/>
  <c r="W8" i="1" s="1"/>
  <c r="W7" i="1" s="1"/>
  <c r="D8" i="29"/>
  <c r="V8" i="1" s="1"/>
  <c r="V7" i="1" s="1"/>
  <c r="D8" i="28"/>
  <c r="D8" i="27"/>
  <c r="T8" i="1" s="1"/>
  <c r="T7" i="1" s="1"/>
  <c r="D8" i="26"/>
  <c r="S8" i="1" s="1"/>
  <c r="S7" i="1" s="1"/>
  <c r="D8" i="25"/>
  <c r="R8" i="1" s="1"/>
  <c r="R7" i="1" s="1"/>
  <c r="CL8" i="34"/>
  <c r="AF8" i="34" s="1"/>
  <c r="CK8" i="34"/>
  <c r="AE8" i="34" s="1"/>
  <c r="AE7" i="34" s="1"/>
  <c r="CJ8" i="34"/>
  <c r="AD8" i="34" s="1"/>
  <c r="CI8" i="34"/>
  <c r="AC8" i="34" s="1"/>
  <c r="AC7" i="34" s="1"/>
  <c r="CH8" i="34"/>
  <c r="AB8" i="34" s="1"/>
  <c r="CG8" i="34"/>
  <c r="AA8" i="34" s="1"/>
  <c r="AA7" i="34" s="1"/>
  <c r="CF8" i="34"/>
  <c r="Z8" i="34" s="1"/>
  <c r="CE8" i="34"/>
  <c r="Y8" i="34" s="1"/>
  <c r="Y7" i="34" s="1"/>
  <c r="CD8" i="34"/>
  <c r="X8" i="34" s="1"/>
  <c r="CC8" i="34"/>
  <c r="W8" i="34" s="1"/>
  <c r="W7" i="34" s="1"/>
  <c r="CB8" i="34"/>
  <c r="V8" i="34" s="1"/>
  <c r="CA8" i="34"/>
  <c r="U8" i="34" s="1"/>
  <c r="U7" i="34" s="1"/>
  <c r="BZ8" i="34"/>
  <c r="T8" i="34" s="1"/>
  <c r="BY8" i="34"/>
  <c r="S8" i="34" s="1"/>
  <c r="S7" i="34" s="1"/>
  <c r="BX8" i="34"/>
  <c r="R8" i="34" s="1"/>
  <c r="BW8" i="34"/>
  <c r="Q8" i="34" s="1"/>
  <c r="Q7" i="34" s="1"/>
  <c r="BV8" i="34"/>
  <c r="P8" i="34" s="1"/>
  <c r="BU8" i="34"/>
  <c r="O8" i="34" s="1"/>
  <c r="O7" i="34" s="1"/>
  <c r="BT8" i="34"/>
  <c r="N8" i="34" s="1"/>
  <c r="BS8" i="34"/>
  <c r="M8" i="34" s="1"/>
  <c r="M7" i="34" s="1"/>
  <c r="BR8" i="34"/>
  <c r="L8" i="34" s="1"/>
  <c r="BQ8" i="34"/>
  <c r="K8" i="34" s="1"/>
  <c r="K7" i="34" s="1"/>
  <c r="BP8" i="34"/>
  <c r="J8" i="34" s="1"/>
  <c r="BO8" i="34"/>
  <c r="I8" i="34" s="1"/>
  <c r="I7" i="34" s="1"/>
  <c r="BN8" i="34"/>
  <c r="H8" i="34" s="1"/>
  <c r="BM8" i="34"/>
  <c r="G8" i="34" s="1"/>
  <c r="G7" i="34" s="1"/>
  <c r="BL8" i="34"/>
  <c r="F8" i="34" s="1"/>
  <c r="BK8" i="34"/>
  <c r="BK7" i="34" s="1"/>
  <c r="AG8" i="34"/>
  <c r="O8" i="1" s="1"/>
  <c r="O7" i="1" s="1"/>
  <c r="AG8" i="23"/>
  <c r="AG9" i="23" s="1"/>
  <c r="AG9" i="33" s="1"/>
  <c r="AE8" i="23"/>
  <c r="AE9" i="23" s="1"/>
  <c r="AE9" i="33" s="1"/>
  <c r="AD8" i="23"/>
  <c r="AD9" i="23" s="1"/>
  <c r="AD9" i="33" s="1"/>
  <c r="AC8" i="23"/>
  <c r="AC9" i="23" s="1"/>
  <c r="AC9" i="33" s="1"/>
  <c r="AB8" i="23"/>
  <c r="AB9" i="23" s="1"/>
  <c r="AB9" i="33" s="1"/>
  <c r="AA8" i="23"/>
  <c r="AA9" i="23" s="1"/>
  <c r="AA9" i="33" s="1"/>
  <c r="Z8" i="23"/>
  <c r="Z9" i="23" s="1"/>
  <c r="Z9" i="33" s="1"/>
  <c r="Y8" i="23"/>
  <c r="Y9" i="23" s="1"/>
  <c r="Y9" i="33" s="1"/>
  <c r="X8" i="23"/>
  <c r="X9" i="23" s="1"/>
  <c r="X9" i="33" s="1"/>
  <c r="W8" i="23"/>
  <c r="W9" i="23" s="1"/>
  <c r="W9" i="33" s="1"/>
  <c r="V8" i="23"/>
  <c r="V9" i="23" s="1"/>
  <c r="V9" i="33" s="1"/>
  <c r="U8" i="23"/>
  <c r="U9" i="23" s="1"/>
  <c r="U9" i="33" s="1"/>
  <c r="T8" i="23"/>
  <c r="T9" i="23" s="1"/>
  <c r="T9" i="33" s="1"/>
  <c r="S8" i="23"/>
  <c r="S9" i="23" s="1"/>
  <c r="S9" i="33" s="1"/>
  <c r="R8" i="23"/>
  <c r="R9" i="23" s="1"/>
  <c r="R9" i="33" s="1"/>
  <c r="Q8" i="23"/>
  <c r="Q9" i="23" s="1"/>
  <c r="Q9" i="33" s="1"/>
  <c r="P8" i="23"/>
  <c r="P9" i="23" s="1"/>
  <c r="P9" i="33" s="1"/>
  <c r="O8" i="23"/>
  <c r="O9" i="23" s="1"/>
  <c r="O9" i="33" s="1"/>
  <c r="N8" i="23"/>
  <c r="N9" i="23" s="1"/>
  <c r="N9" i="33" s="1"/>
  <c r="M8" i="23"/>
  <c r="M9" i="23" s="1"/>
  <c r="M9" i="33" s="1"/>
  <c r="L8" i="23"/>
  <c r="L9" i="23" s="1"/>
  <c r="L9" i="33" s="1"/>
  <c r="K8" i="23"/>
  <c r="K9" i="23" s="1"/>
  <c r="K9" i="33" s="1"/>
  <c r="J8" i="23"/>
  <c r="J9" i="23" s="1"/>
  <c r="J9" i="33" s="1"/>
  <c r="I8" i="23"/>
  <c r="I9" i="23" s="1"/>
  <c r="I9" i="33" s="1"/>
  <c r="H8" i="23"/>
  <c r="H9" i="23" s="1"/>
  <c r="H9" i="33" s="1"/>
  <c r="G8" i="23"/>
  <c r="G9" i="23" s="1"/>
  <c r="G9" i="33" s="1"/>
  <c r="F8" i="23"/>
  <c r="F9" i="23" s="1"/>
  <c r="F9" i="33" s="1"/>
  <c r="E8" i="23"/>
  <c r="E9" i="23" s="1"/>
  <c r="D8" i="22"/>
  <c r="D8" i="21"/>
  <c r="D8" i="20"/>
  <c r="AF8" i="33"/>
  <c r="AF7" i="33" s="1"/>
  <c r="AE8" i="33"/>
  <c r="AB8" i="33"/>
  <c r="AA8" i="33"/>
  <c r="X8" i="33"/>
  <c r="W8" i="33"/>
  <c r="T8" i="33"/>
  <c r="S8" i="33"/>
  <c r="P8" i="33"/>
  <c r="O8" i="33"/>
  <c r="L8" i="33"/>
  <c r="K8" i="33"/>
  <c r="D8" i="19"/>
  <c r="D8" i="18"/>
  <c r="D8" i="17"/>
  <c r="D8" i="16"/>
  <c r="D8" i="15"/>
  <c r="D8" i="14"/>
  <c r="D8" i="13"/>
  <c r="D8" i="8"/>
  <c r="AH8" i="33"/>
  <c r="AH7" i="33" s="1"/>
  <c r="AG8" i="33"/>
  <c r="AD8" i="33"/>
  <c r="AC8" i="33"/>
  <c r="Z8" i="33"/>
  <c r="Y8" i="33"/>
  <c r="V8" i="33"/>
  <c r="U8" i="33"/>
  <c r="R8" i="33"/>
  <c r="Q8" i="33"/>
  <c r="N8" i="33"/>
  <c r="M8" i="33"/>
  <c r="J8" i="33"/>
  <c r="I8" i="33"/>
  <c r="F8" i="33"/>
  <c r="E8" i="33"/>
  <c r="AC8" i="1"/>
  <c r="AC7" i="1" s="1"/>
  <c r="AB8" i="1"/>
  <c r="AB7" i="1" s="1"/>
  <c r="U8" i="1"/>
  <c r="U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H7" i="1" s="1"/>
  <c r="F8" i="1"/>
  <c r="F7" i="1" s="1"/>
  <c r="E8" i="1"/>
  <c r="E7" i="1" s="1"/>
  <c r="H7" i="34" l="1"/>
  <c r="L7" i="34"/>
  <c r="P7" i="34"/>
  <c r="T7" i="34"/>
  <c r="X7" i="34"/>
  <c r="AB7" i="34"/>
  <c r="AF7" i="34"/>
  <c r="F7" i="34"/>
  <c r="J7" i="34"/>
  <c r="N7" i="34"/>
  <c r="R7" i="34"/>
  <c r="V7" i="34"/>
  <c r="Z7" i="34"/>
  <c r="AD7" i="34"/>
  <c r="BO7" i="34"/>
  <c r="BS7" i="34"/>
  <c r="BW7" i="34"/>
  <c r="CA7" i="34"/>
  <c r="CE7" i="34"/>
  <c r="CI7" i="34"/>
  <c r="BL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8" i="3"/>
  <c r="P9" i="3"/>
  <c r="D8" i="3"/>
  <c r="H8" i="33"/>
  <c r="H7" i="33" s="1"/>
  <c r="D8" i="23"/>
  <c r="E9" i="33"/>
  <c r="E7" i="33" s="1"/>
  <c r="D9" i="23"/>
  <c r="M7" i="33"/>
  <c r="U7" i="33"/>
  <c r="AC7" i="33"/>
  <c r="P7" i="33"/>
  <c r="X7" i="33"/>
  <c r="N7" i="33"/>
  <c r="V7" i="33"/>
  <c r="AD7" i="33"/>
  <c r="K7" i="33"/>
  <c r="S7" i="33"/>
  <c r="AA7" i="33"/>
  <c r="I7" i="33"/>
  <c r="Q7" i="33"/>
  <c r="Y7" i="33"/>
  <c r="AG7" i="33"/>
  <c r="L7" i="33"/>
  <c r="T7" i="33"/>
  <c r="AB7" i="33"/>
  <c r="F7" i="33"/>
  <c r="J7" i="33"/>
  <c r="R7" i="33"/>
  <c r="Z7" i="33"/>
  <c r="O7" i="33"/>
  <c r="W7" i="33"/>
  <c r="AE7" i="33"/>
  <c r="D9" i="3"/>
  <c r="G9" i="1"/>
  <c r="AM9" i="3"/>
  <c r="AD9" i="1"/>
  <c r="AE9" i="1" s="1"/>
  <c r="X9" i="1"/>
  <c r="Y9" i="1" s="1"/>
  <c r="BJ9" i="34"/>
  <c r="E9" i="34"/>
  <c r="D9" i="34" s="1"/>
  <c r="P9" i="1"/>
  <c r="Q9" i="1" s="1"/>
  <c r="Q8" i="3"/>
  <c r="AM8" i="3"/>
  <c r="AD8" i="1"/>
  <c r="G8" i="1"/>
  <c r="X8" i="1"/>
  <c r="X7" i="1" s="1"/>
  <c r="BJ8" i="34"/>
  <c r="BJ7" i="34" s="1"/>
  <c r="E8" i="34"/>
  <c r="G8" i="33"/>
  <c r="Y8" i="1"/>
  <c r="AE8" i="1" l="1"/>
  <c r="AE7" i="1" s="1"/>
  <c r="AD7" i="1"/>
  <c r="P8" i="1"/>
  <c r="G7" i="1"/>
  <c r="Y7" i="1"/>
  <c r="D8" i="34"/>
  <c r="D7" i="34" s="1"/>
  <c r="E7" i="34"/>
  <c r="Q8" i="1"/>
  <c r="P7" i="1"/>
  <c r="Q7" i="1" s="1"/>
  <c r="D9" i="33"/>
  <c r="D9" i="1" s="1"/>
  <c r="D7" i="23"/>
  <c r="D8" i="33"/>
  <c r="G7" i="33"/>
  <c r="D8" i="1" l="1"/>
  <c r="D7" i="1" s="1"/>
  <c r="D7" i="33"/>
</calcChain>
</file>

<file path=xl/sharedStrings.xml><?xml version="1.0" encoding="utf-8"?>
<sst xmlns="http://schemas.openxmlformats.org/spreadsheetml/2006/main" count="1972" uniqueCount="187">
  <si>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</si>
  <si>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</si>
  <si>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</si>
  <si>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</si>
  <si>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</si>
  <si>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</si>
  <si>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</si>
  <si>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</si>
  <si>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</si>
  <si>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</si>
  <si>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</si>
  <si>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</si>
  <si>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</si>
  <si>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</si>
  <si>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</si>
  <si>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</si>
  <si>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</si>
  <si>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</si>
  <si>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</si>
  <si>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</si>
  <si>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</si>
  <si>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</si>
  <si>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</si>
  <si>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</si>
  <si>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</si>
  <si>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</si>
  <si>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</si>
  <si>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</si>
  <si>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</si>
  <si>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</si>
  <si>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</si>
  <si>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</si>
  <si>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</si>
  <si>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</si>
  <si>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</si>
  <si>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</si>
  <si>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</si>
  <si>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</si>
  <si>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</si>
  <si>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</si>
  <si>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</si>
  <si>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</si>
  <si>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</si>
  <si>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</si>
  <si>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</si>
  <si>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</si>
  <si>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</si>
  <si>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</si>
  <si>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</si>
  <si>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</si>
  <si>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</si>
  <si>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</si>
  <si>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</si>
  <si>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</si>
  <si>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</si>
  <si>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</si>
  <si>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</si>
  <si>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</si>
  <si>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</si>
  <si>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</si>
  <si>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</si>
  <si>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</si>
  <si>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</si>
  <si>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</si>
  <si>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</si>
  <si>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</si>
  <si>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</si>
  <si>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</si>
  <si>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</si>
  <si>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</si>
  <si>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</si>
  <si>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</si>
  <si>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</si>
  <si>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</si>
  <si>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</si>
  <si>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</si>
  <si>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</si>
  <si>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</si>
  <si>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</si>
  <si>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</si>
  <si>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</si>
  <si>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</si>
  <si>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</si>
  <si>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</si>
  <si>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</si>
  <si>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</si>
  <si>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</si>
  <si>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</si>
  <si>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</si>
  <si>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</si>
  <si>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</si>
  <si>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</si>
  <si>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</si>
  <si>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</si>
  <si>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</si>
  <si>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</si>
  <si>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</si>
  <si>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</si>
  <si>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</si>
  <si>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</si>
  <si>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</si>
  <si>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</si>
  <si>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</si>
  <si>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</si>
  <si>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</si>
  <si>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</si>
  <si>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</si>
  <si>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</si>
  <si>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</si>
  <si>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</si>
  <si>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</si>
  <si>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</si>
  <si>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</si>
  <si>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</si>
  <si>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</si>
  <si>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</si>
  <si>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</si>
  <si>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</si>
  <si>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</si>
  <si>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長野県</t>
    <phoneticPr fontId="2"/>
  </si>
  <si>
    <t>20485</t>
    <phoneticPr fontId="2"/>
  </si>
  <si>
    <t>白馬村</t>
    <phoneticPr fontId="2"/>
  </si>
  <si>
    <t>長野県</t>
    <phoneticPr fontId="2"/>
  </si>
  <si>
    <t>20485</t>
    <phoneticPr fontId="2"/>
  </si>
  <si>
    <t>白馬村</t>
    <phoneticPr fontId="2"/>
  </si>
  <si>
    <t>長野県</t>
    <phoneticPr fontId="2"/>
  </si>
  <si>
    <t>20485</t>
    <phoneticPr fontId="2"/>
  </si>
  <si>
    <t>白馬村</t>
    <phoneticPr fontId="2"/>
  </si>
  <si>
    <t>白馬村</t>
    <phoneticPr fontId="2"/>
  </si>
  <si>
    <t>長野県</t>
    <phoneticPr fontId="2"/>
  </si>
  <si>
    <t>白馬村</t>
    <phoneticPr fontId="2"/>
  </si>
  <si>
    <t>長野県</t>
    <phoneticPr fontId="2"/>
  </si>
  <si>
    <t>20485</t>
    <phoneticPr fontId="2"/>
  </si>
  <si>
    <t>白馬村</t>
    <phoneticPr fontId="2"/>
  </si>
  <si>
    <t>長野県</t>
    <phoneticPr fontId="2"/>
  </si>
  <si>
    <t>20485</t>
    <phoneticPr fontId="2"/>
  </si>
  <si>
    <t>20485</t>
    <phoneticPr fontId="2"/>
  </si>
  <si>
    <t>長野県</t>
    <phoneticPr fontId="2"/>
  </si>
  <si>
    <t>白馬村</t>
    <phoneticPr fontId="2"/>
  </si>
  <si>
    <t>長野県</t>
    <phoneticPr fontId="2"/>
  </si>
  <si>
    <t>20485</t>
    <phoneticPr fontId="2"/>
  </si>
  <si>
    <t>白馬村</t>
    <phoneticPr fontId="2"/>
  </si>
  <si>
    <t>長野県</t>
    <phoneticPr fontId="2"/>
  </si>
  <si>
    <t>20486</t>
    <phoneticPr fontId="2"/>
  </si>
  <si>
    <t>小谷村</t>
    <phoneticPr fontId="2"/>
  </si>
  <si>
    <t>長野県</t>
    <phoneticPr fontId="2"/>
  </si>
  <si>
    <t>20486</t>
    <phoneticPr fontId="2"/>
  </si>
  <si>
    <t>小谷村</t>
    <phoneticPr fontId="2"/>
  </si>
  <si>
    <t>長野県</t>
    <phoneticPr fontId="2"/>
  </si>
  <si>
    <t>20486</t>
    <phoneticPr fontId="2"/>
  </si>
  <si>
    <t>20486</t>
    <phoneticPr fontId="2"/>
  </si>
  <si>
    <t>小谷村</t>
    <phoneticPr fontId="2"/>
  </si>
  <si>
    <t>20486</t>
    <phoneticPr fontId="2"/>
  </si>
  <si>
    <t>小谷村</t>
    <phoneticPr fontId="2"/>
  </si>
  <si>
    <t>20486</t>
    <phoneticPr fontId="2"/>
  </si>
  <si>
    <t>小谷村</t>
    <phoneticPr fontId="2"/>
  </si>
  <si>
    <t>20486</t>
    <phoneticPr fontId="2"/>
  </si>
  <si>
    <t>小谷村</t>
    <phoneticPr fontId="2"/>
  </si>
  <si>
    <t>20486</t>
    <phoneticPr fontId="2"/>
  </si>
  <si>
    <t>小谷村</t>
    <phoneticPr fontId="2"/>
  </si>
  <si>
    <t>20486</t>
    <phoneticPr fontId="2"/>
  </si>
  <si>
    <t>長野県</t>
    <phoneticPr fontId="2"/>
  </si>
  <si>
    <t>20486</t>
    <phoneticPr fontId="2"/>
  </si>
  <si>
    <t>小谷村</t>
    <phoneticPr fontId="2"/>
  </si>
  <si>
    <t>長野県</t>
    <phoneticPr fontId="2"/>
  </si>
  <si>
    <t>20486</t>
    <phoneticPr fontId="2"/>
  </si>
  <si>
    <t>20486</t>
    <phoneticPr fontId="2"/>
  </si>
  <si>
    <t>長野県</t>
    <phoneticPr fontId="2"/>
  </si>
  <si>
    <t>小谷村</t>
    <phoneticPr fontId="2"/>
  </si>
  <si>
    <t>長野県</t>
    <phoneticPr fontId="2"/>
  </si>
  <si>
    <t>長野県</t>
    <phoneticPr fontId="2"/>
  </si>
  <si>
    <t>小谷村</t>
    <phoneticPr fontId="2"/>
  </si>
  <si>
    <t>20486</t>
    <phoneticPr fontId="2"/>
  </si>
  <si>
    <t>小谷村</t>
    <phoneticPr fontId="2"/>
  </si>
  <si>
    <t>20486</t>
    <phoneticPr fontId="2"/>
  </si>
  <si>
    <t>20000</t>
    <phoneticPr fontId="2"/>
  </si>
  <si>
    <t>合計</t>
    <phoneticPr fontId="2"/>
  </si>
  <si>
    <t>-</t>
    <phoneticPr fontId="2"/>
  </si>
  <si>
    <t>合計</t>
    <phoneticPr fontId="2"/>
  </si>
  <si>
    <t>合計</t>
    <phoneticPr fontId="2"/>
  </si>
  <si>
    <t>20000</t>
    <phoneticPr fontId="2"/>
  </si>
  <si>
    <t>合計</t>
    <phoneticPr fontId="2"/>
  </si>
  <si>
    <t>20000</t>
    <phoneticPr fontId="2"/>
  </si>
  <si>
    <t>合計</t>
    <phoneticPr fontId="2"/>
  </si>
  <si>
    <t>長野県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</si>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</sst>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131</v>
      </c>
      <c r="B7" s="44" t="s">
        <v>175</v>
      </c>
      <c r="C7" s="45" t="s">
        <v>176</v>
      </c>
      <c r="D7" s="105">
        <f>SUM($D$8:$D$9)</f>
        <v>609</v>
      </c>
      <c r="E7" s="46">
        <f>SUM($E$8:$E$9)</f>
        <v>1</v>
      </c>
      <c r="F7" s="46">
        <f>SUM($F$8:$F$9)</f>
        <v>0</v>
      </c>
      <c r="G7" s="46">
        <f>SUM($G$8:$G$9)</f>
        <v>608</v>
      </c>
      <c r="H7" s="46">
        <f>SUM($H$8:$H$9)</f>
        <v>0</v>
      </c>
      <c r="I7" s="46">
        <f>SUM($I$8:$I$9)</f>
        <v>573</v>
      </c>
      <c r="J7" s="46">
        <f>SUM($J$8:$J$9)</f>
        <v>0</v>
      </c>
      <c r="K7" s="46">
        <f>SUM($K$8:$K$9)</f>
        <v>0</v>
      </c>
      <c r="L7" s="46">
        <f>SUM($L$8:$L$9)</f>
        <v>0</v>
      </c>
      <c r="M7" s="46">
        <f>SUM($M$8:$M$9)</f>
        <v>0</v>
      </c>
      <c r="N7" s="46">
        <f>SUM($N$8:$N$9)</f>
        <v>35</v>
      </c>
      <c r="O7" s="46">
        <f>SUM($O$8:$O$9)</f>
        <v>0</v>
      </c>
      <c r="P7" s="46">
        <f>SUM($P$8:$P$9)</f>
        <v>609</v>
      </c>
      <c r="Q7" s="47">
        <f>IF(P7&lt;&gt;0,(O7+E7+G7)/P7*100,"-")</f>
        <v>100</v>
      </c>
      <c r="R7" s="46">
        <f>SUM($R$8:$R$9)</f>
        <v>0</v>
      </c>
      <c r="S7" s="46">
        <f>SUM($S$8:$S$9)</f>
        <v>0</v>
      </c>
      <c r="T7" s="46">
        <f>SUM($T$8:$T$9)</f>
        <v>0</v>
      </c>
      <c r="U7" s="46">
        <f>SUM($U$8:$U$9)</f>
        <v>0</v>
      </c>
      <c r="V7" s="46">
        <f>SUM($V$8:$V$9)</f>
        <v>0</v>
      </c>
      <c r="W7" s="46">
        <f>SUM($W$8:$W$9)</f>
        <v>0</v>
      </c>
      <c r="X7" s="46">
        <f>SUM($X$8:$X$9)</f>
        <v>517</v>
      </c>
      <c r="Y7" s="46">
        <f>SUM($Y$8:$Y$9)</f>
        <v>517</v>
      </c>
      <c r="Z7" s="48" t="s">
        <v>177</v>
      </c>
      <c r="AA7" s="48" t="s">
        <v>177</v>
      </c>
      <c r="AB7" s="46">
        <f>SUM($AB$8:$AB$9)</f>
        <v>0</v>
      </c>
      <c r="AC7" s="46">
        <f>SUM($AC$8:$AC$9)</f>
        <v>0</v>
      </c>
      <c r="AD7" s="46">
        <f>SUM($AD$8:$AD$9)</f>
        <v>14</v>
      </c>
      <c r="AE7" s="46">
        <f>SUM($AE$8:$AE$9)</f>
        <v>14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237</v>
      </c>
      <c r="E8" s="51">
        <f>ごみ処理量内訳!E8</f>
        <v>1</v>
      </c>
      <c r="F8" s="51">
        <f>ごみ処理量内訳!O8</f>
        <v>0</v>
      </c>
      <c r="G8" s="51">
        <f>SUM(H8:N8)</f>
        <v>236</v>
      </c>
      <c r="H8" s="51">
        <f>ごみ処理量内訳!G8</f>
        <v>0</v>
      </c>
      <c r="I8" s="51">
        <f>ごみ処理量内訳!L8+ごみ処理量内訳!M8</f>
        <v>201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35</v>
      </c>
      <c r="O8" s="51">
        <f>資源化量内訳!AG8</f>
        <v>0</v>
      </c>
      <c r="P8" s="52">
        <f>SUM(E8,F8,G8,O8)</f>
        <v>237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201</v>
      </c>
      <c r="Y8" s="52">
        <f>SUM(R8:X8)</f>
        <v>201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3</v>
      </c>
      <c r="AE8" s="52">
        <f>SUM(AB8:AD8)</f>
        <v>3</v>
      </c>
    </row>
    <row r="9" spans="1:31" s="10" customFormat="1" ht="12" customHeight="1">
      <c r="A9" s="49" t="s">
        <v>142</v>
      </c>
      <c r="B9" s="50" t="s">
        <v>143</v>
      </c>
      <c r="C9" s="49" t="s">
        <v>144</v>
      </c>
      <c r="D9" s="71">
        <f>'ごみ搬入量内訳(総括)'!D9</f>
        <v>372</v>
      </c>
      <c r="E9" s="51">
        <f>ごみ処理量内訳!E9</f>
        <v>0</v>
      </c>
      <c r="F9" s="51">
        <f>ごみ処理量内訳!O9</f>
        <v>0</v>
      </c>
      <c r="G9" s="51">
        <f>SUM(H9:N9)</f>
        <v>372</v>
      </c>
      <c r="H9" s="51">
        <f>ごみ処理量内訳!G9</f>
        <v>0</v>
      </c>
      <c r="I9" s="51">
        <f>ごみ処理量内訳!L9+ごみ処理量内訳!M9</f>
        <v>372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372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316</v>
      </c>
      <c r="Y9" s="52">
        <f>SUM(R9:X9)</f>
        <v>316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11</v>
      </c>
      <c r="AE9" s="52">
        <f>SUM(AB9:AD9)</f>
        <v>11</v>
      </c>
    </row>
    <row r="10" spans="1:31" s="10" customFormat="1" ht="12" customHeight="1">
      <c r="A10" s="54"/>
      <c r="B10" s="55"/>
      <c r="C10" s="54"/>
      <c r="D10" s="54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7"/>
      <c r="AD10" s="56"/>
      <c r="AE10" s="56"/>
    </row>
    <row r="11" spans="1:31" s="10" customFormat="1" ht="12" customHeight="1">
      <c r="A11" s="54"/>
      <c r="B11" s="55"/>
      <c r="C11" s="54"/>
      <c r="D11" s="54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7"/>
      <c r="AD11" s="56"/>
      <c r="AE11" s="56"/>
    </row>
    <row r="12" spans="1:31" s="10" customFormat="1" ht="12" customHeight="1">
      <c r="A12" s="54"/>
      <c r="B12" s="55"/>
      <c r="C12" s="54"/>
      <c r="D12" s="54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7"/>
      <c r="AD12" s="56"/>
      <c r="AE12" s="56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0:AE991">
    <cfRule type="expression" dxfId="101" priority="8" stopIfTrue="1">
      <formula>$A10&lt;&gt;""</formula>
    </cfRule>
  </conditionalFormatting>
  <conditionalFormatting sqref="A8:AE8">
    <cfRule type="expression" dxfId="99" priority="6" stopIfTrue="1">
      <formula>$A8&lt;&gt;""</formula>
    </cfRule>
  </conditionalFormatting>
  <conditionalFormatting sqref="D8">
    <cfRule type="expression" dxfId="98" priority="5" stopIfTrue="1">
      <formula>$A8&lt;&gt;""</formula>
    </cfRule>
  </conditionalFormatting>
  <conditionalFormatting sqref="A9:AE9">
    <cfRule type="expression" dxfId="97" priority="4" stopIfTrue="1">
      <formula>$A9&lt;&gt;""</formula>
    </cfRule>
  </conditionalFormatting>
  <conditionalFormatting sqref="D9">
    <cfRule type="expression" dxfId="96" priority="3" stopIfTrue="1">
      <formula>$A9&lt;&gt;""</formula>
    </cfRule>
  </conditionalFormatting>
  <conditionalFormatting sqref="A7:AE7">
    <cfRule type="expression" dxfId="95" priority="2" stopIfTrue="1">
      <formula>$A7&lt;&gt;""</formula>
    </cfRule>
  </conditionalFormatting>
  <conditionalFormatting sqref="D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161</v>
      </c>
      <c r="B9" s="50" t="s">
        <v>162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61" priority="4" stopIfTrue="1">
      <formula>$A10&lt;&gt;""</formula>
    </cfRule>
  </conditionalFormatting>
  <conditionalFormatting sqref="A8:AH8">
    <cfRule type="expression" dxfId="60" priority="3" stopIfTrue="1">
      <formula>$A8&lt;&gt;""</formula>
    </cfRule>
  </conditionalFormatting>
  <conditionalFormatting sqref="A9:AH9">
    <cfRule type="expression" dxfId="59" priority="2" stopIfTrue="1">
      <formula>$A9&lt;&gt;""</formula>
    </cfRule>
  </conditionalFormatting>
  <conditionalFormatting sqref="A7:AH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573</v>
      </c>
      <c r="E7" s="58">
        <f>SUM($E$8:$E$9)</f>
        <v>301</v>
      </c>
      <c r="F7" s="58">
        <f>SUM($F$8:$F$9)</f>
        <v>48</v>
      </c>
      <c r="G7" s="58">
        <f>SUM($G$8:$G$9)</f>
        <v>146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5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44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7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22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134</v>
      </c>
      <c r="B8" s="50" t="s">
        <v>135</v>
      </c>
      <c r="C8" s="49" t="s">
        <v>127</v>
      </c>
      <c r="D8" s="39">
        <f>SUM(E8:AH8)</f>
        <v>201</v>
      </c>
      <c r="E8" s="39">
        <v>72</v>
      </c>
      <c r="F8" s="39">
        <v>6</v>
      </c>
      <c r="G8" s="39">
        <v>123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158</v>
      </c>
      <c r="C9" s="49" t="s">
        <v>157</v>
      </c>
      <c r="D9" s="39">
        <f>SUM(E9:AH9)</f>
        <v>372</v>
      </c>
      <c r="E9" s="39">
        <v>229</v>
      </c>
      <c r="F9" s="39">
        <v>42</v>
      </c>
      <c r="G9" s="39">
        <v>23</v>
      </c>
      <c r="H9" s="39">
        <v>0</v>
      </c>
      <c r="I9" s="39">
        <v>0</v>
      </c>
      <c r="J9" s="39">
        <v>0</v>
      </c>
      <c r="K9" s="39">
        <v>0</v>
      </c>
      <c r="L9" s="39">
        <v>5</v>
      </c>
      <c r="M9" s="39">
        <v>0</v>
      </c>
      <c r="N9" s="39">
        <v>0</v>
      </c>
      <c r="O9" s="39">
        <v>0</v>
      </c>
      <c r="P9" s="39">
        <v>44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7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22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57" priority="4" stopIfTrue="1">
      <formula>$A10&lt;&gt;""</formula>
    </cfRule>
  </conditionalFormatting>
  <conditionalFormatting sqref="A8:AH8">
    <cfRule type="expression" dxfId="56" priority="3" stopIfTrue="1">
      <formula>$A8&lt;&gt;""</formula>
    </cfRule>
  </conditionalFormatting>
  <conditionalFormatting sqref="A9:AH9">
    <cfRule type="expression" dxfId="55" priority="2" stopIfTrue="1">
      <formula>$A9&lt;&gt;""</formula>
    </cfRule>
  </conditionalFormatting>
  <conditionalFormatting sqref="A7:AH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181</v>
      </c>
      <c r="D7" s="58">
        <f>SUM($D$8:$D$9)</f>
        <v>35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32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1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2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35</v>
      </c>
      <c r="E8" s="39">
        <v>0</v>
      </c>
      <c r="F8" s="39">
        <v>0</v>
      </c>
      <c r="G8" s="39">
        <v>0</v>
      </c>
      <c r="H8" s="39">
        <v>32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2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158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53" priority="4" stopIfTrue="1">
      <formula>$A10&lt;&gt;""</formula>
    </cfRule>
  </conditionalFormatting>
  <conditionalFormatting sqref="A8:AH8">
    <cfRule type="expression" dxfId="52" priority="3" stopIfTrue="1">
      <formula>$A8&lt;&gt;""</formula>
    </cfRule>
  </conditionalFormatting>
  <conditionalFormatting sqref="A9:AH9">
    <cfRule type="expression" dxfId="51" priority="2" stopIfTrue="1">
      <formula>$A9&lt;&gt;""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158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49" priority="4" stopIfTrue="1">
      <formula>$A10&lt;&gt;""</formula>
    </cfRule>
  </conditionalFormatting>
  <conditionalFormatting sqref="A8:AH8">
    <cfRule type="expression" dxfId="48" priority="3" stopIfTrue="1">
      <formula>$A8&lt;&gt;""</formula>
    </cfRule>
  </conditionalFormatting>
  <conditionalFormatting sqref="A9:AH9">
    <cfRule type="expression" dxfId="47" priority="2" stopIfTrue="1">
      <formula>$A9&lt;&gt;""</formula>
    </cfRule>
  </conditionalFormatting>
  <conditionalFormatting sqref="A7:AH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SUM($AF$8:$AF$9)</f>
        <v>0</v>
      </c>
      <c r="AG7" s="69"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9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158</v>
      </c>
      <c r="C9" s="49" t="s">
        <v>157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6"/>
      <c r="AG10" s="40"/>
    </row>
    <row r="11" spans="1:34" s="10" customFormat="1" ht="12" customHeight="1">
      <c r="A11" s="54"/>
      <c r="B11" s="55"/>
      <c r="C11" s="54"/>
      <c r="D11" s="56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6"/>
      <c r="AG11" s="40"/>
    </row>
    <row r="12" spans="1:34" s="10" customFormat="1" ht="12" customHeight="1">
      <c r="A12" s="54"/>
      <c r="B12" s="55"/>
      <c r="C12" s="54"/>
      <c r="D12" s="56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6"/>
      <c r="AG12" s="40"/>
    </row>
    <row r="13" spans="1:34" s="10" customFormat="1" ht="12" customHeight="1">
      <c r="A13" s="54"/>
      <c r="B13" s="55"/>
      <c r="C13" s="54"/>
      <c r="D13" s="56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56"/>
      <c r="AG13" s="40"/>
    </row>
    <row r="14" spans="1:34" s="10" customFormat="1" ht="12" customHeight="1">
      <c r="A14" s="54"/>
      <c r="B14" s="55"/>
      <c r="C14" s="54"/>
      <c r="D14" s="56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56"/>
      <c r="AG14" s="40"/>
    </row>
    <row r="15" spans="1:34" s="10" customFormat="1" ht="12" customHeight="1">
      <c r="A15" s="54"/>
      <c r="B15" s="55"/>
      <c r="C15" s="54"/>
      <c r="D15" s="56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56"/>
      <c r="AG15" s="40"/>
    </row>
    <row r="16" spans="1:34" s="10" customFormat="1" ht="12" customHeight="1">
      <c r="A16" s="54"/>
      <c r="B16" s="55"/>
      <c r="C16" s="54"/>
      <c r="D16" s="56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45" priority="4" stopIfTrue="1">
      <formula>$A10&lt;&gt;""</formula>
    </cfRule>
  </conditionalFormatting>
  <conditionalFormatting sqref="A8:AH8">
    <cfRule type="expression" dxfId="44" priority="3" stopIfTrue="1">
      <formula>$A8&lt;&gt;""</formula>
    </cfRule>
  </conditionalFormatting>
  <conditionalFormatting sqref="A9:AH9">
    <cfRule type="expression" dxfId="43" priority="2" stopIfTrue="1">
      <formula>$A9&lt;&gt;""</formula>
    </cfRule>
  </conditionalFormatting>
  <conditionalFormatting sqref="A7:AH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517</v>
      </c>
      <c r="E7" s="58">
        <f>SUM($E$8:$E$9)</f>
        <v>301</v>
      </c>
      <c r="F7" s="58">
        <f>SUM($F$8:$F$9)</f>
        <v>48</v>
      </c>
      <c r="G7" s="58">
        <f>SUM($G$8:$G$9)</f>
        <v>146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22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>
        <f>SUM($BI$8:$BI$9)</f>
        <v>0</v>
      </c>
      <c r="BJ7" s="58">
        <f>SUM($BJ$8:$BJ$9)</f>
        <v>517</v>
      </c>
      <c r="BK7" s="58">
        <f>SUM($BK$8:$BK$9)</f>
        <v>301</v>
      </c>
      <c r="BL7" s="58">
        <f>SUM($BL$8:$BL$9)</f>
        <v>48</v>
      </c>
      <c r="BM7" s="58">
        <f>SUM($BM$8:$BM$9)</f>
        <v>146</v>
      </c>
      <c r="BN7" s="58">
        <f>SUM($BN$8:$BN$9)</f>
        <v>0</v>
      </c>
      <c r="BO7" s="58">
        <f>SUM($BO$8:$BO$9)</f>
        <v>0</v>
      </c>
      <c r="BP7" s="58">
        <f>SUM($BP$8:$BP$9)</f>
        <v>0</v>
      </c>
      <c r="BQ7" s="58">
        <f>SUM($BQ$8:$BQ$9)</f>
        <v>0</v>
      </c>
      <c r="BR7" s="58">
        <f>SUM($BR$8:$BR$9)</f>
        <v>0</v>
      </c>
      <c r="BS7" s="58">
        <f>SUM($BS$8:$BS$9)</f>
        <v>0</v>
      </c>
      <c r="BT7" s="58">
        <f>SUM($BT$8:$BT$9)</f>
        <v>0</v>
      </c>
      <c r="BU7" s="58">
        <f>SUM($BU$8:$BU$9)</f>
        <v>0</v>
      </c>
      <c r="BV7" s="58">
        <f>SUM($BV$8:$BV$9)</f>
        <v>0</v>
      </c>
      <c r="BW7" s="58">
        <f>SUM($BW$8:$BW$9)</f>
        <v>0</v>
      </c>
      <c r="BX7" s="58">
        <f>SUM($BX$8:$BX$9)</f>
        <v>0</v>
      </c>
      <c r="BY7" s="58">
        <f>SUM($BY$8:$BY$9)</f>
        <v>0</v>
      </c>
      <c r="BZ7" s="58">
        <f>SUM($BZ$8:$BZ$9)</f>
        <v>0</v>
      </c>
      <c r="CA7" s="58">
        <f>SUM($CA$8:$CA$9)</f>
        <v>0</v>
      </c>
      <c r="CB7" s="58">
        <f>SUM($CB$8:$CB$9)</f>
        <v>0</v>
      </c>
      <c r="CC7" s="58">
        <f>SUM($CC$8:$CC$9)</f>
        <v>0</v>
      </c>
      <c r="CD7" s="58">
        <f>SUM($CD$8:$CD$9)</f>
        <v>0</v>
      </c>
      <c r="CE7" s="58">
        <f>SUM($CE$8:$CE$9)</f>
        <v>0</v>
      </c>
      <c r="CF7" s="58">
        <f>SUM($CF$8:$CF$9)</f>
        <v>0</v>
      </c>
      <c r="CG7" s="58">
        <f>SUM($CG$8:$CG$9)</f>
        <v>0</v>
      </c>
      <c r="CH7" s="58">
        <f>SUM($CH$8:$CH$9)</f>
        <v>0</v>
      </c>
      <c r="CI7" s="58">
        <f>SUM($CI$8:$CI$9)</f>
        <v>0</v>
      </c>
      <c r="CJ7" s="58">
        <f>SUM($CJ$8:$CJ$9)</f>
        <v>0</v>
      </c>
      <c r="CK7" s="58">
        <f>SUM($CK$8:$CK$9)</f>
        <v>22</v>
      </c>
      <c r="CL7" s="58">
        <f>SUM($CL$8:$CL$9)</f>
        <v>0</v>
      </c>
    </row>
    <row r="8" spans="1:90" s="10" customFormat="1" ht="12" customHeight="1">
      <c r="A8" s="49" t="s">
        <v>125</v>
      </c>
      <c r="B8" s="50" t="s">
        <v>136</v>
      </c>
      <c r="C8" s="49" t="s">
        <v>127</v>
      </c>
      <c r="D8" s="39">
        <f>SUM(E8:AF8)</f>
        <v>201</v>
      </c>
      <c r="E8" s="39">
        <f>AH8+BK8</f>
        <v>72</v>
      </c>
      <c r="F8" s="39">
        <f>AI8+BL8</f>
        <v>6</v>
      </c>
      <c r="G8" s="39">
        <f t="shared" ref="G8:G9" si="0">AJ8+BM8</f>
        <v>123</v>
      </c>
      <c r="H8" s="39">
        <f t="shared" ref="H8:H9" si="1">AK8+BN8</f>
        <v>0</v>
      </c>
      <c r="I8" s="39">
        <f t="shared" ref="I8:I9" si="2">AL8+BO8</f>
        <v>0</v>
      </c>
      <c r="J8" s="39">
        <f t="shared" ref="J8:J9" si="3">AM8+BP8</f>
        <v>0</v>
      </c>
      <c r="K8" s="39">
        <f t="shared" ref="K8:K9" si="4">AN8+BQ8</f>
        <v>0</v>
      </c>
      <c r="L8" s="39">
        <f t="shared" ref="L8:L9" si="5">AO8+BR8</f>
        <v>0</v>
      </c>
      <c r="M8" s="39">
        <f t="shared" ref="M8:M9" si="6">AP8+BS8</f>
        <v>0</v>
      </c>
      <c r="N8" s="39">
        <f t="shared" ref="N8:N9" si="7">AQ8+BT8</f>
        <v>0</v>
      </c>
      <c r="O8" s="39">
        <f t="shared" ref="O8:O9" si="8">AR8+BU8</f>
        <v>0</v>
      </c>
      <c r="P8" s="39">
        <f t="shared" ref="P8:P9" si="9">AS8+BV8</f>
        <v>0</v>
      </c>
      <c r="Q8" s="39">
        <f t="shared" ref="Q8:Q9" si="10">AT8+BW8</f>
        <v>0</v>
      </c>
      <c r="R8" s="39">
        <f t="shared" ref="R8:R9" si="11">AU8+BX8</f>
        <v>0</v>
      </c>
      <c r="S8" s="39">
        <f t="shared" ref="S8:S9" si="12">AV8+BY8</f>
        <v>0</v>
      </c>
      <c r="T8" s="39">
        <f t="shared" ref="T8:T9" si="13">AW8+BZ8</f>
        <v>0</v>
      </c>
      <c r="U8" s="39">
        <f t="shared" ref="U8:U9" si="14">AX8+CA8</f>
        <v>0</v>
      </c>
      <c r="V8" s="39">
        <f t="shared" ref="V8:V9" si="15">AY8+CB8</f>
        <v>0</v>
      </c>
      <c r="W8" s="39">
        <f t="shared" ref="W8:W9" si="16">AZ8+CC8</f>
        <v>0</v>
      </c>
      <c r="X8" s="39">
        <f t="shared" ref="X8:X9" si="17">BA8+CD8</f>
        <v>0</v>
      </c>
      <c r="Y8" s="39">
        <f t="shared" ref="Y8:Y9" si="18">BB8+CE8</f>
        <v>0</v>
      </c>
      <c r="Z8" s="39">
        <f t="shared" ref="Z8:Z9" si="19">BC8+CF8</f>
        <v>0</v>
      </c>
      <c r="AA8" s="39">
        <f t="shared" ref="AA8:AA9" si="20">BD8+CG8</f>
        <v>0</v>
      </c>
      <c r="AB8" s="39">
        <f t="shared" ref="AB8:AB9" si="21">BE8+CH8</f>
        <v>0</v>
      </c>
      <c r="AC8" s="39">
        <f t="shared" ref="AC8:AC9" si="22">BF8+CI8</f>
        <v>0</v>
      </c>
      <c r="AD8" s="39">
        <f t="shared" ref="AD8:AD9" si="23">BG8+CJ8</f>
        <v>0</v>
      </c>
      <c r="AE8" s="39">
        <f t="shared" ref="AE8:AE9" si="24">BH8+CK8</f>
        <v>0</v>
      </c>
      <c r="AF8" s="39">
        <f t="shared" ref="AF8:AF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201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72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6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123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164</v>
      </c>
      <c r="B9" s="50" t="s">
        <v>165</v>
      </c>
      <c r="C9" s="49" t="s">
        <v>157</v>
      </c>
      <c r="D9" s="39">
        <f>SUM(E9:AF9)</f>
        <v>316</v>
      </c>
      <c r="E9" s="39">
        <f>AH9+BK9</f>
        <v>229</v>
      </c>
      <c r="F9" s="39">
        <f>AI9+BL9</f>
        <v>42</v>
      </c>
      <c r="G9" s="39">
        <f t="shared" si="0"/>
        <v>23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22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316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229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42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23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22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0:CL993">
    <cfRule type="expression" dxfId="41" priority="4" stopIfTrue="1">
      <formula>$A10&lt;&gt;""</formula>
    </cfRule>
  </conditionalFormatting>
  <conditionalFormatting sqref="A8:CL8">
    <cfRule type="expression" dxfId="40" priority="3" stopIfTrue="1">
      <formula>$A8&lt;&gt;""</formula>
    </cfRule>
  </conditionalFormatting>
  <conditionalFormatting sqref="A9:CL9">
    <cfRule type="expression" dxfId="39" priority="2" stopIfTrue="1">
      <formula>$A9&lt;&gt;""</formula>
    </cfRule>
  </conditionalFormatting>
  <conditionalFormatting sqref="A7:CL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137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166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37" priority="4" stopIfTrue="1">
      <formula>$A10&lt;&gt;""</formula>
    </cfRule>
  </conditionalFormatting>
  <conditionalFormatting sqref="A8:AF8">
    <cfRule type="expression" dxfId="36" priority="3" stopIfTrue="1">
      <formula>$A8&lt;&gt;""</formula>
    </cfRule>
  </conditionalFormatting>
  <conditionalFormatting sqref="A9:AF9">
    <cfRule type="expression" dxfId="35" priority="2" stopIfTrue="1">
      <formula>$A9&lt;&gt;""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33" priority="4" stopIfTrue="1">
      <formula>$A10&lt;&gt;""</formula>
    </cfRule>
  </conditionalFormatting>
  <conditionalFormatting sqref="A8:AF8">
    <cfRule type="expression" dxfId="32" priority="3" stopIfTrue="1">
      <formula>$A8&lt;&gt;""</formula>
    </cfRule>
  </conditionalFormatting>
  <conditionalFormatting sqref="A9:AF9">
    <cfRule type="expression" dxfId="31" priority="2" stopIfTrue="1">
      <formula>$A9&lt;&gt;""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167</v>
      </c>
      <c r="B9" s="50" t="s">
        <v>158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29" priority="4" stopIfTrue="1">
      <formula>$A10&lt;&gt;""</formula>
    </cfRule>
  </conditionalFormatting>
  <conditionalFormatting sqref="A8:AF8">
    <cfRule type="expression" dxfId="28" priority="3" stopIfTrue="1">
      <formula>$A8&lt;&gt;""</formula>
    </cfRule>
  </conditionalFormatting>
  <conditionalFormatting sqref="A9:AF9">
    <cfRule type="expression" dxfId="27" priority="2" stopIfTrue="1">
      <formula>$A9&lt;&gt;""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169</v>
      </c>
      <c r="B9" s="50" t="s">
        <v>158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25" priority="4" stopIfTrue="1">
      <formula>$A10&lt;&gt;""</formula>
    </cfRule>
  </conditionalFormatting>
  <conditionalFormatting sqref="A8:AF8">
    <cfRule type="expression" dxfId="24" priority="3" stopIfTrue="1">
      <formula>$A8&lt;&gt;""</formula>
    </cfRule>
  </conditionalFormatting>
  <conditionalFormatting sqref="A9:AF9">
    <cfRule type="expression" dxfId="23" priority="2" stopIfTrue="1">
      <formula>$A9&lt;&gt;""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609</v>
      </c>
      <c r="E7" s="58">
        <f>SUM($E$8:$E$9)</f>
        <v>301</v>
      </c>
      <c r="F7" s="58">
        <f>SUM($F$8:$F$9)</f>
        <v>48</v>
      </c>
      <c r="G7" s="58">
        <f>SUM($G$8:$G$9)</f>
        <v>146</v>
      </c>
      <c r="H7" s="58">
        <f>SUM($H$8:$H$9)</f>
        <v>32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5</v>
      </c>
      <c r="M7" s="58">
        <f>SUM($M$8:$M$9)</f>
        <v>1</v>
      </c>
      <c r="N7" s="58">
        <f>SUM($N$8:$N$9)</f>
        <v>1</v>
      </c>
      <c r="O7" s="58">
        <f>SUM($O$8:$O$9)</f>
        <v>0</v>
      </c>
      <c r="P7" s="58">
        <f>SUM($P$8:$P$9)</f>
        <v>44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9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22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237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72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6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123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32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2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145</v>
      </c>
      <c r="B9" s="50" t="s">
        <v>146</v>
      </c>
      <c r="C9" s="49" t="s">
        <v>147</v>
      </c>
      <c r="D9" s="39">
        <f>SUM(E9:AH9)</f>
        <v>372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229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42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23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5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44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7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22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0:AG991">
    <cfRule type="expression" dxfId="93" priority="4" stopIfTrue="1">
      <formula>$A10&lt;&gt;""</formula>
    </cfRule>
  </conditionalFormatting>
  <conditionalFormatting sqref="A8:AH8">
    <cfRule type="expression" dxfId="92" priority="3" stopIfTrue="1">
      <formula>$A8&lt;&gt;""</formula>
    </cfRule>
  </conditionalFormatting>
  <conditionalFormatting sqref="A9:AH9">
    <cfRule type="expression" dxfId="91" priority="2" stopIfTrue="1">
      <formula>$A9&lt;&gt;""</formula>
    </cfRule>
  </conditionalFormatting>
  <conditionalFormatting sqref="A7:AH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158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21" priority="4" stopIfTrue="1">
      <formula>$A10&lt;&gt;""</formula>
    </cfRule>
  </conditionalFormatting>
  <conditionalFormatting sqref="A8:AF8">
    <cfRule type="expression" dxfId="20" priority="3" stopIfTrue="1">
      <formula>$A8&lt;&gt;""</formula>
    </cfRule>
  </conditionalFormatting>
  <conditionalFormatting sqref="A9:AF9">
    <cfRule type="expression" dxfId="19" priority="2" stopIfTrue="1">
      <formula>$A9&lt;&gt;""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170</v>
      </c>
      <c r="B9" s="50" t="s">
        <v>158</v>
      </c>
      <c r="C9" s="49" t="s">
        <v>171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17" priority="4" stopIfTrue="1">
      <formula>$A10&lt;&gt;""</formula>
    </cfRule>
  </conditionalFormatting>
  <conditionalFormatting sqref="A8:AF8">
    <cfRule type="expression" dxfId="16" priority="3" stopIfTrue="1">
      <formula>$A8&lt;&gt;""</formula>
    </cfRule>
  </conditionalFormatting>
  <conditionalFormatting sqref="A9:AF9">
    <cfRule type="expression" dxfId="15" priority="2" stopIfTrue="1">
      <formula>$A9&lt;&gt;""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131</v>
      </c>
      <c r="B7" s="44" t="s">
        <v>182</v>
      </c>
      <c r="C7" s="43" t="s">
        <v>183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158</v>
      </c>
      <c r="C9" s="49" t="s">
        <v>163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13" priority="4" stopIfTrue="1">
      <formula>$A10&lt;&gt;""</formula>
    </cfRule>
  </conditionalFormatting>
  <conditionalFormatting sqref="A8:AF8">
    <cfRule type="expression" dxfId="12" priority="3" stopIfTrue="1">
      <formula>$A8&lt;&gt;""</formula>
    </cfRule>
  </conditionalFormatting>
  <conditionalFormatting sqref="A9:AF9">
    <cfRule type="expression" dxfId="11" priority="2" stopIfTrue="1">
      <formula>$A9&lt;&gt;""</formula>
    </cfRule>
  </conditionalFormatting>
  <conditionalFormatting sqref="A7: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184</v>
      </c>
      <c r="B7" s="44" t="s">
        <v>175</v>
      </c>
      <c r="C7" s="43" t="s">
        <v>185</v>
      </c>
      <c r="D7" s="58">
        <f>SUM($D$8:$D$9)</f>
        <v>517</v>
      </c>
      <c r="E7" s="58">
        <f>SUM($E$8:$E$9)</f>
        <v>301</v>
      </c>
      <c r="F7" s="58">
        <f>SUM($F$8:$F$9)</f>
        <v>48</v>
      </c>
      <c r="G7" s="58">
        <f>SUM($G$8:$G$9)</f>
        <v>146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22</v>
      </c>
      <c r="AF7" s="58">
        <f>SUM($AF$8:$AF$9)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201</v>
      </c>
      <c r="E8" s="39">
        <v>72</v>
      </c>
      <c r="F8" s="39">
        <v>6</v>
      </c>
      <c r="G8" s="39">
        <v>123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172</v>
      </c>
      <c r="C9" s="49" t="s">
        <v>173</v>
      </c>
      <c r="D9" s="39">
        <f>SUM(E9:AF9)</f>
        <v>316</v>
      </c>
      <c r="E9" s="39">
        <v>229</v>
      </c>
      <c r="F9" s="39">
        <v>42</v>
      </c>
      <c r="G9" s="39">
        <v>23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22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9" priority="4" stopIfTrue="1">
      <formula>$A10&lt;&gt;""</formula>
    </cfRule>
  </conditionalFormatting>
  <conditionalFormatting sqref="A8:AF8">
    <cfRule type="expression" dxfId="8" priority="3" stopIfTrue="1">
      <formula>$A8&lt;&gt;""</formula>
    </cfRule>
  </conditionalFormatting>
  <conditionalFormatting sqref="A9:AF9">
    <cfRule type="expression" dxfId="7" priority="2" stopIfTrue="1">
      <formula>$A9&lt;&gt;""</formula>
    </cfRule>
  </conditionalFormatting>
  <conditionalFormatting sqref="A7: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131</v>
      </c>
      <c r="B7" s="44" t="s">
        <v>175</v>
      </c>
      <c r="C7" s="45" t="s">
        <v>176</v>
      </c>
      <c r="D7" s="58">
        <f>SUM($D$8:$D$9)</f>
        <v>609</v>
      </c>
      <c r="E7" s="58">
        <f>SUM($E$8:$E$9)</f>
        <v>1</v>
      </c>
      <c r="F7" s="58">
        <f>SUM($F$8:$F$9)</f>
        <v>608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573</v>
      </c>
      <c r="M7" s="58">
        <f>SUM($M$8:$M$9)</f>
        <v>0</v>
      </c>
      <c r="N7" s="58">
        <f>SUM($N$8:$N$9)</f>
        <v>35</v>
      </c>
      <c r="O7" s="58">
        <f>SUM($O$8:$O$9)</f>
        <v>0</v>
      </c>
      <c r="P7" s="58">
        <f>SUM($P$8:$P$9)</f>
        <v>0</v>
      </c>
      <c r="Q7" s="58">
        <f>SUM($Q$8:$Q$9)</f>
        <v>78</v>
      </c>
      <c r="R7" s="58">
        <f>SUM($R$8:$R$9)</f>
        <v>1</v>
      </c>
      <c r="S7" s="58">
        <f>SUM($S$8:$S$9)</f>
        <v>77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45</v>
      </c>
      <c r="Z7" s="58">
        <f>SUM($Z$8:$Z$9)</f>
        <v>0</v>
      </c>
      <c r="AA7" s="58">
        <f>SUM($AA$8:$AA$9)</f>
        <v>32</v>
      </c>
      <c r="AB7" s="58">
        <f>SUM($AB$8:$AB$9)</f>
        <v>517</v>
      </c>
      <c r="AC7" s="58">
        <f>SUM($AC$8:$AC$9)</f>
        <v>0</v>
      </c>
      <c r="AD7" s="58">
        <f>SUM($AD$8:$AD$9)</f>
        <v>517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517</v>
      </c>
      <c r="AK7" s="58">
        <f>SUM($AK$8:$AK$9)</f>
        <v>0</v>
      </c>
      <c r="AL7" s="58">
        <f>SUM($AL$8:$AL$9)</f>
        <v>0</v>
      </c>
      <c r="AM7" s="58">
        <f>SUM($AM$8:$AM$9)</f>
        <v>14</v>
      </c>
      <c r="AN7" s="58">
        <f>SUM($AN$8:$AN$9)</f>
        <v>0</v>
      </c>
      <c r="AO7" s="58">
        <f>SUM($AO$8:$AO$9)</f>
        <v>0</v>
      </c>
      <c r="AP7" s="58">
        <f>SUM($AP$8:$AP$9)</f>
        <v>14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11</v>
      </c>
      <c r="AW7" s="58">
        <f>SUM($AW$8:$AW$9)</f>
        <v>0</v>
      </c>
      <c r="AX7" s="58">
        <f>SUM($AX$8:$AX$9)</f>
        <v>3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 t="s">
        <v>186</v>
      </c>
    </row>
    <row r="8" spans="1:61" s="12" customFormat="1" ht="12" customHeight="1">
      <c r="A8" s="49" t="s">
        <v>139</v>
      </c>
      <c r="B8" s="50" t="s">
        <v>140</v>
      </c>
      <c r="C8" s="49" t="s">
        <v>141</v>
      </c>
      <c r="D8" s="67">
        <f>SUM(E8,F8,O8,P8)</f>
        <v>237</v>
      </c>
      <c r="E8" s="67">
        <f>R8</f>
        <v>1</v>
      </c>
      <c r="F8" s="67">
        <f>SUM(G8:N8)</f>
        <v>236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201</v>
      </c>
      <c r="M8" s="67">
        <v>0</v>
      </c>
      <c r="N8" s="67">
        <v>35</v>
      </c>
      <c r="O8" s="67">
        <f>AN8</f>
        <v>0</v>
      </c>
      <c r="P8" s="39">
        <f>資源化量内訳!AG8</f>
        <v>0</v>
      </c>
      <c r="Q8" s="67">
        <f>SUM(R8:S8)</f>
        <v>33</v>
      </c>
      <c r="R8" s="67">
        <v>1</v>
      </c>
      <c r="S8" s="67">
        <f>SUM(T8:AA8)</f>
        <v>32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32</v>
      </c>
      <c r="AB8" s="67">
        <f>SUM(AC8:AD8)</f>
        <v>201</v>
      </c>
      <c r="AC8" s="67">
        <v>0</v>
      </c>
      <c r="AD8" s="67">
        <f>SUM(AE8:AK8)</f>
        <v>201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201</v>
      </c>
      <c r="AK8" s="67">
        <v>0</v>
      </c>
      <c r="AL8" s="68" t="s">
        <v>80</v>
      </c>
      <c r="AM8" s="49">
        <f>SUM(AN8:AP8)</f>
        <v>3</v>
      </c>
      <c r="AN8" s="71">
        <v>0</v>
      </c>
      <c r="AO8" s="49">
        <v>0</v>
      </c>
      <c r="AP8" s="49">
        <f>SUM(AQ8:AX8)</f>
        <v>3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3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170</v>
      </c>
      <c r="B9" s="50" t="s">
        <v>174</v>
      </c>
      <c r="C9" s="49" t="s">
        <v>171</v>
      </c>
      <c r="D9" s="67">
        <f>SUM(E9,F9,O9,P9)</f>
        <v>372</v>
      </c>
      <c r="E9" s="67">
        <f>R9</f>
        <v>0</v>
      </c>
      <c r="F9" s="67">
        <f>SUM(G9:N9)</f>
        <v>372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372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45</v>
      </c>
      <c r="R9" s="67">
        <v>0</v>
      </c>
      <c r="S9" s="67">
        <f>SUM(T9:AA9)</f>
        <v>45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45</v>
      </c>
      <c r="Z9" s="67">
        <v>0</v>
      </c>
      <c r="AA9" s="67">
        <v>0</v>
      </c>
      <c r="AB9" s="67">
        <f>SUM(AC9:AD9)</f>
        <v>316</v>
      </c>
      <c r="AC9" s="67">
        <v>0</v>
      </c>
      <c r="AD9" s="67">
        <f>SUM(AE9:AK9)</f>
        <v>316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316</v>
      </c>
      <c r="AK9" s="67">
        <v>0</v>
      </c>
      <c r="AL9" s="68" t="s">
        <v>80</v>
      </c>
      <c r="AM9" s="49">
        <f>SUM(AN9:AP9)</f>
        <v>11</v>
      </c>
      <c r="AN9" s="71">
        <v>0</v>
      </c>
      <c r="AO9" s="49">
        <v>0</v>
      </c>
      <c r="AP9" s="49">
        <f>SUM(AQ9:AX9)</f>
        <v>11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11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0:BH989">
    <cfRule type="expression" dxfId="5" priority="6" stopIfTrue="1">
      <formula>$A10&lt;&gt;""</formula>
    </cfRule>
  </conditionalFormatting>
  <conditionalFormatting sqref="A8:BI8">
    <cfRule type="expression" dxfId="3" priority="4" stopIfTrue="1">
      <formula>$A8&lt;&gt;""</formula>
    </cfRule>
  </conditionalFormatting>
  <conditionalFormatting sqref="A9:BI9">
    <cfRule type="expression" dxfId="2" priority="3" stopIfTrue="1">
      <formula>$A9&lt;&gt;""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178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148</v>
      </c>
      <c r="B9" s="50" t="s">
        <v>149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0:AG991">
    <cfRule type="expression" dxfId="89" priority="4" stopIfTrue="1">
      <formula>$A10&lt;&gt;""</formula>
    </cfRule>
  </conditionalFormatting>
  <conditionalFormatting sqref="A8:AH8">
    <cfRule type="expression" dxfId="88" priority="3" stopIfTrue="1">
      <formula>$A8&lt;&gt;""</formula>
    </cfRule>
  </conditionalFormatting>
  <conditionalFormatting sqref="A9:AH9">
    <cfRule type="expression" dxfId="87" priority="2" stopIfTrue="1">
      <formula>$A9&lt;&gt;""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179</v>
      </c>
      <c r="D7" s="58">
        <f>SUM($D$8:$D$9)</f>
        <v>1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1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128</v>
      </c>
      <c r="D8" s="39">
        <f>SUM(E8:AH8)</f>
        <v>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85" priority="4" stopIfTrue="1">
      <formula>$A10&lt;&gt;""</formula>
    </cfRule>
  </conditionalFormatting>
  <conditionalFormatting sqref="A8:AH8">
    <cfRule type="expression" dxfId="84" priority="3" stopIfTrue="1">
      <formula>$A8&lt;&gt;""</formula>
    </cfRule>
  </conditionalFormatting>
  <conditionalFormatting sqref="A9:AH9">
    <cfRule type="expression" dxfId="83" priority="2" stopIfTrue="1">
      <formula>$A9&lt;&gt;""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129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81" priority="4" stopIfTrue="1">
      <formula>$A10&lt;&gt;""</formula>
    </cfRule>
  </conditionalFormatting>
  <conditionalFormatting sqref="A8:AH8">
    <cfRule type="expression" dxfId="80" priority="3" stopIfTrue="1">
      <formula>$A8&lt;&gt;""</formula>
    </cfRule>
  </conditionalFormatting>
  <conditionalFormatting sqref="A9:AH9">
    <cfRule type="expression" dxfId="79" priority="2" stopIfTrue="1">
      <formula>$A9&lt;&gt;""</formula>
    </cfRule>
  </conditionalFormatting>
  <conditionalFormatting sqref="A7:AH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77" priority="4" stopIfTrue="1">
      <formula>$A10&lt;&gt;""</formula>
    </cfRule>
  </conditionalFormatting>
  <conditionalFormatting sqref="A8:AH8">
    <cfRule type="expression" dxfId="76" priority="3" stopIfTrue="1">
      <formula>$A8&lt;&gt;""</formula>
    </cfRule>
  </conditionalFormatting>
  <conditionalFormatting sqref="A9:AH9">
    <cfRule type="expression" dxfId="75" priority="2" stopIfTrue="1">
      <formula>$A9&lt;&gt;""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73" priority="4" stopIfTrue="1">
      <formula>$A10&lt;&gt;""</formula>
    </cfRule>
  </conditionalFormatting>
  <conditionalFormatting sqref="A8:AH8">
    <cfRule type="expression" dxfId="72" priority="3" stopIfTrue="1">
      <formula>$A8&lt;&gt;""</formula>
    </cfRule>
  </conditionalFormatting>
  <conditionalFormatting sqref="A9:AH9">
    <cfRule type="expression" dxfId="71" priority="2" stopIfTrue="1">
      <formula>$A9&lt;&gt;""</formula>
    </cfRule>
  </conditionalFormatting>
  <conditionalFormatting sqref="A7:AH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175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131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69" priority="4" stopIfTrue="1">
      <formula>$A10&lt;&gt;""</formula>
    </cfRule>
  </conditionalFormatting>
  <conditionalFormatting sqref="A8:AH8">
    <cfRule type="expression" dxfId="68" priority="3" stopIfTrue="1">
      <formula>$A8&lt;&gt;""</formula>
    </cfRule>
  </conditionalFormatting>
  <conditionalFormatting sqref="A9:AH9">
    <cfRule type="expression" dxfId="67" priority="2" stopIfTrue="1">
      <formula>$A9&lt;&gt;""</formula>
    </cfRule>
  </conditionalFormatting>
  <conditionalFormatting sqref="A7:AH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131</v>
      </c>
      <c r="B7" s="44" t="s">
        <v>180</v>
      </c>
      <c r="C7" s="43" t="s">
        <v>176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145</v>
      </c>
      <c r="B9" s="50" t="s">
        <v>160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65" priority="4" stopIfTrue="1">
      <formula>$A10&lt;&gt;""</formula>
    </cfRule>
  </conditionalFormatting>
  <conditionalFormatting sqref="A8:AH8">
    <cfRule type="expression" dxfId="64" priority="3" stopIfTrue="1">
      <formula>$A8&lt;&gt;""</formula>
    </cfRule>
  </conditionalFormatting>
  <conditionalFormatting sqref="A9:AH9">
    <cfRule type="expression" dxfId="63" priority="2" stopIfTrue="1">
      <formula>$A9&lt;&gt;""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2018-02-21T09:03:07Z</dcterms:modified>
</cp:coreProperties>
</file>