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①一廃\環境省廃棄物実態調査集約結果（19山梨県）\"/>
    </mc:Choice>
  </mc:AlternateContent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V8" i="2"/>
  <c r="N8" i="2" s="1"/>
  <c r="V9" i="2"/>
  <c r="V10" i="2"/>
  <c r="V11" i="2"/>
  <c r="V12" i="2"/>
  <c r="N12" i="2" s="1"/>
  <c r="V13" i="2"/>
  <c r="V14" i="2"/>
  <c r="N14" i="2" s="1"/>
  <c r="V15" i="2"/>
  <c r="V16" i="2"/>
  <c r="V17" i="2"/>
  <c r="V18" i="2"/>
  <c r="N18" i="2" s="1"/>
  <c r="V19" i="2"/>
  <c r="V20" i="2"/>
  <c r="N20" i="2" s="1"/>
  <c r="V21" i="2"/>
  <c r="V22" i="2"/>
  <c r="V23" i="2"/>
  <c r="V24" i="2"/>
  <c r="N24" i="2" s="1"/>
  <c r="V25" i="2"/>
  <c r="V26" i="2"/>
  <c r="V27" i="2"/>
  <c r="V28" i="2"/>
  <c r="N28" i="2" s="1"/>
  <c r="V29" i="2"/>
  <c r="V30" i="2"/>
  <c r="N30" i="2" s="1"/>
  <c r="V31" i="2"/>
  <c r="V32" i="2"/>
  <c r="V33" i="2"/>
  <c r="V34" i="2"/>
  <c r="N34" i="2" s="1"/>
  <c r="O8" i="2"/>
  <c r="O9" i="2"/>
  <c r="N9" i="2" s="1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N21" i="2" s="1"/>
  <c r="O22" i="2"/>
  <c r="O23" i="2"/>
  <c r="O24" i="2"/>
  <c r="O25" i="2"/>
  <c r="N25" i="2" s="1"/>
  <c r="O26" i="2"/>
  <c r="O27" i="2"/>
  <c r="O28" i="2"/>
  <c r="O29" i="2"/>
  <c r="N29" i="2" s="1"/>
  <c r="O30" i="2"/>
  <c r="O31" i="2"/>
  <c r="O32" i="2"/>
  <c r="O33" i="2"/>
  <c r="N33" i="2" s="1"/>
  <c r="O34" i="2"/>
  <c r="N10" i="2"/>
  <c r="N16" i="2"/>
  <c r="N26" i="2"/>
  <c r="N32" i="2"/>
  <c r="K8" i="2"/>
  <c r="D8" i="2" s="1"/>
  <c r="K9" i="2"/>
  <c r="K10" i="2"/>
  <c r="K11" i="2"/>
  <c r="K12" i="2"/>
  <c r="K13" i="2"/>
  <c r="K14" i="2"/>
  <c r="K15" i="2"/>
  <c r="K16" i="2"/>
  <c r="K17" i="2"/>
  <c r="K18" i="2"/>
  <c r="D18" i="2" s="1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K31" i="2"/>
  <c r="K32" i="2"/>
  <c r="D32" i="2" s="1"/>
  <c r="K33" i="2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12" i="2"/>
  <c r="D20" i="2"/>
  <c r="D28" i="2"/>
  <c r="I8" i="1"/>
  <c r="I9" i="1"/>
  <c r="I10" i="1"/>
  <c r="I11" i="1"/>
  <c r="I12" i="1"/>
  <c r="I13" i="1"/>
  <c r="I14" i="1"/>
  <c r="D14" i="1" s="1"/>
  <c r="F14" i="1" s="1"/>
  <c r="I15" i="1"/>
  <c r="I16" i="1"/>
  <c r="I17" i="1"/>
  <c r="I18" i="1"/>
  <c r="I19" i="1"/>
  <c r="I20" i="1"/>
  <c r="I21" i="1"/>
  <c r="I22" i="1"/>
  <c r="D22" i="1" s="1"/>
  <c r="F22" i="1" s="1"/>
  <c r="I23" i="1"/>
  <c r="I24" i="1"/>
  <c r="I25" i="1"/>
  <c r="I26" i="1"/>
  <c r="I27" i="1"/>
  <c r="I28" i="1"/>
  <c r="I29" i="1"/>
  <c r="I30" i="1"/>
  <c r="D30" i="1" s="1"/>
  <c r="F30" i="1" s="1"/>
  <c r="I31" i="1"/>
  <c r="I32" i="1"/>
  <c r="I33" i="1"/>
  <c r="I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10" i="1"/>
  <c r="L10" i="1" s="1"/>
  <c r="D18" i="1"/>
  <c r="L18" i="1" s="1"/>
  <c r="D26" i="1"/>
  <c r="L26" i="1" s="1"/>
  <c r="D34" i="1"/>
  <c r="L34" i="1" s="1"/>
  <c r="N22" i="2" l="1"/>
  <c r="D32" i="1"/>
  <c r="Q32" i="1" s="1"/>
  <c r="D28" i="1"/>
  <c r="D24" i="1"/>
  <c r="L24" i="1" s="1"/>
  <c r="D20" i="1"/>
  <c r="Q20" i="1" s="1"/>
  <c r="D16" i="1"/>
  <c r="Q16" i="1" s="1"/>
  <c r="D12" i="1"/>
  <c r="D8" i="1"/>
  <c r="L8" i="1" s="1"/>
  <c r="D16" i="2"/>
  <c r="D34" i="2"/>
  <c r="D30" i="2"/>
  <c r="D26" i="2"/>
  <c r="D22" i="2"/>
  <c r="D14" i="2"/>
  <c r="D10" i="2"/>
  <c r="D33" i="2"/>
  <c r="D29" i="2"/>
  <c r="D25" i="2"/>
  <c r="D21" i="2"/>
  <c r="D17" i="2"/>
  <c r="D13" i="2"/>
  <c r="D9" i="2"/>
  <c r="N31" i="2"/>
  <c r="N27" i="2"/>
  <c r="N23" i="2"/>
  <c r="N19" i="2"/>
  <c r="N15" i="2"/>
  <c r="N11" i="2"/>
  <c r="D31" i="2"/>
  <c r="D27" i="2"/>
  <c r="D23" i="2"/>
  <c r="D19" i="2"/>
  <c r="D15" i="2"/>
  <c r="D11" i="2"/>
  <c r="L32" i="1"/>
  <c r="F28" i="1"/>
  <c r="Q28" i="1"/>
  <c r="J28" i="1"/>
  <c r="L28" i="1"/>
  <c r="N28" i="1"/>
  <c r="Q24" i="1"/>
  <c r="J24" i="1"/>
  <c r="N24" i="1"/>
  <c r="F24" i="1"/>
  <c r="F20" i="1"/>
  <c r="J20" i="1"/>
  <c r="L20" i="1"/>
  <c r="N20" i="1"/>
  <c r="L16" i="1"/>
  <c r="F12" i="1"/>
  <c r="Q12" i="1"/>
  <c r="J12" i="1"/>
  <c r="L12" i="1"/>
  <c r="N12" i="1"/>
  <c r="Q8" i="1"/>
  <c r="J8" i="1"/>
  <c r="N8" i="1"/>
  <c r="F8" i="1"/>
  <c r="J34" i="1"/>
  <c r="J30" i="1"/>
  <c r="J26" i="1"/>
  <c r="J22" i="1"/>
  <c r="J18" i="1"/>
  <c r="J14" i="1"/>
  <c r="J10" i="1"/>
  <c r="F34" i="1"/>
  <c r="F18" i="1"/>
  <c r="Q34" i="1"/>
  <c r="Q30" i="1"/>
  <c r="Q26" i="1"/>
  <c r="Q22" i="1"/>
  <c r="Q18" i="1"/>
  <c r="Q14" i="1"/>
  <c r="Q10" i="1"/>
  <c r="N34" i="1"/>
  <c r="N30" i="1"/>
  <c r="N26" i="1"/>
  <c r="N22" i="1"/>
  <c r="N18" i="1"/>
  <c r="N14" i="1"/>
  <c r="N10" i="1"/>
  <c r="D33" i="1"/>
  <c r="D29" i="1"/>
  <c r="D25" i="1"/>
  <c r="D21" i="1"/>
  <c r="D17" i="1"/>
  <c r="D13" i="1"/>
  <c r="D9" i="1"/>
  <c r="F26" i="1"/>
  <c r="F10" i="1"/>
  <c r="L30" i="1"/>
  <c r="L22" i="1"/>
  <c r="L14" i="1"/>
  <c r="D31" i="1"/>
  <c r="D27" i="1"/>
  <c r="D23" i="1"/>
  <c r="D19" i="1"/>
  <c r="D15" i="1"/>
  <c r="D11" i="1"/>
  <c r="F16" i="1" l="1"/>
  <c r="F32" i="1"/>
  <c r="J16" i="1"/>
  <c r="J32" i="1"/>
  <c r="N16" i="1"/>
  <c r="N32" i="1"/>
  <c r="F11" i="1"/>
  <c r="J11" i="1"/>
  <c r="L11" i="1"/>
  <c r="N11" i="1"/>
  <c r="Q11" i="1"/>
  <c r="F27" i="1"/>
  <c r="J27" i="1"/>
  <c r="L27" i="1"/>
  <c r="N27" i="1"/>
  <c r="Q27" i="1"/>
  <c r="F13" i="1"/>
  <c r="N13" i="1"/>
  <c r="Q13" i="1"/>
  <c r="J13" i="1"/>
  <c r="L13" i="1"/>
  <c r="F33" i="1"/>
  <c r="N33" i="1"/>
  <c r="Q33" i="1"/>
  <c r="J33" i="1"/>
  <c r="L33" i="1"/>
  <c r="F19" i="1"/>
  <c r="J19" i="1"/>
  <c r="L19" i="1"/>
  <c r="N19" i="1"/>
  <c r="Q19" i="1"/>
  <c r="F21" i="1"/>
  <c r="N21" i="1"/>
  <c r="Q21" i="1"/>
  <c r="J21" i="1"/>
  <c r="L21" i="1"/>
  <c r="F29" i="1"/>
  <c r="N29" i="1"/>
  <c r="Q29" i="1"/>
  <c r="J29" i="1"/>
  <c r="L29" i="1"/>
  <c r="F15" i="1"/>
  <c r="J15" i="1"/>
  <c r="L15" i="1"/>
  <c r="N15" i="1"/>
  <c r="Q15" i="1"/>
  <c r="F31" i="1"/>
  <c r="J31" i="1"/>
  <c r="L31" i="1"/>
  <c r="N31" i="1"/>
  <c r="Q31" i="1"/>
  <c r="F17" i="1"/>
  <c r="N17" i="1"/>
  <c r="Q17" i="1"/>
  <c r="J17" i="1"/>
  <c r="L17" i="1"/>
  <c r="F23" i="1"/>
  <c r="J23" i="1"/>
  <c r="L23" i="1"/>
  <c r="N23" i="1"/>
  <c r="Q23" i="1"/>
  <c r="F9" i="1"/>
  <c r="N9" i="1"/>
  <c r="Q9" i="1"/>
  <c r="J9" i="1"/>
  <c r="L9" i="1"/>
  <c r="F25" i="1"/>
  <c r="N25" i="1"/>
  <c r="Q25" i="1"/>
  <c r="J25" i="1"/>
  <c r="L25" i="1"/>
  <c r="A7" i="2" l="1"/>
  <c r="AB2" i="4" l="1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T7" i="2" l="1"/>
  <c r="AF7" i="2"/>
  <c r="AC7" i="2"/>
  <c r="E7" i="2"/>
  <c r="AZ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F7" i="1" l="1"/>
  <c r="J7" i="1"/>
  <c r="Q7" i="1"/>
  <c r="M15" i="4"/>
  <c r="N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<sst xmlns="http://schemas.openxmlformats.org/spreadsheetml/2006/main" count="727" uniqueCount="336">
  <si>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</si>
  <si>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</si>
  <si>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</si>
  <si>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</si>
  <si>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</si>
  <si>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</si>
  <si>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</si>
  <si>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</si>
  <si>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</si>
  <si>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</si>
  <si>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</si>
  <si>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</si>
  <si>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</si>
  <si>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</si>
  <si>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</si>
  <si>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</si>
  <si>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</si>
  <si>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</si>
  <si>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</si>
  <si>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</si>
  <si>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</si>
  <si>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</si>
  <si>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</si>
  <si>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</si>
  <si>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</si>
  <si>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</si>
  <si>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</si>
  <si>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</si>
  <si>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</si>
  <si>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</si>
  <si>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</si>
  <si>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</si>
  <si>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</si>
  <si>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</si>
  <si>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</si>
  <si>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</si>
  <si>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</si>
  <si>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</si>
  <si>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</si>
  <si>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</si>
  <si>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</si>
  <si>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</si>
  <si>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</si>
  <si>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</si>
  <si>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</si>
  <si>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</si>
  <si>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</si>
  <si>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</si>
  <si>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</si>
  <si>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</si>
  <si>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</si>
  <si>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</si>
  <si>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</si>
  <si>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</si>
  <si>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</si>
  <si>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</si>
  <si>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</si>
  <si>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</si>
  <si>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</si>
  <si>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</si>
  <si>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</si>
  <si>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</si>
  <si>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</si>
  <si>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</si>
  <si>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</si>
  <si>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</si>
  <si>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</si>
  <si>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</si>
  <si>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</si>
  <si>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</si>
  <si>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</si>
  <si>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</si>
  <si>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</si>
  <si>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</si>
  <si>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</si>
  <si>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</si>
  <si>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</si>
  <si>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</si>
  <si>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</si>
  <si>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</si>
  <si>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</si>
  <si>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</si>
  <si>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</si>
  <si>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</si>
  <si>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</si>
  <si>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</si>
  <si>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</si>
  <si>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</si>
  <si>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</si>
  <si>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</si>
  <si>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</si>
  <si>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</si>
  <si>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</si>
  <si>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</si>
  <si>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</si>
  <si>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</si>
  <si>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</si>
  <si>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</si>
  <si>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</si>
  <si>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</si>
  <si>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</si>
  <si>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</si>
  <si>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</si>
  <si>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</si>
  <si>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</si>
  <si>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</si>
  <si>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</si>
  <si>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</si>
  <si>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</si>
  <si>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</si>
  <si>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</si>
  <si>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</si>
  <si>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</si>
  <si>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</si>
  <si>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</si>
  <si>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</si>
  <si>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</si>
  <si>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</si>
  <si>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</si>
  <si>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</si>
  <si>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</si>
  <si>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</si>
  <si>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</si>
  <si>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</si>
  <si>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</si>
  <si>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</si>
  <si>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</si>
  <si>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</si>
  <si>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</si>
  <si>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</si>
  <si>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</si>
  <si>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</si>
  <si>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</si>
  <si>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</si>
  <si>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</si>
  <si>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</si>
  <si>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</si>
  <si>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</si>
  <si>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</si>
  <si>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</si>
  <si>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</si>
  <si>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</si>
  <si>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</si>
  <si>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</si>
  <si>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</si>
  <si>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</si>
  <si>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</si>
  <si>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</si>
  <si>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</si>
  <si>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</si>
  <si>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</si>
  <si>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</si>
  <si>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</si>
  <si>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</si>
  <si>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</si>
  <si>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</si>
  <si>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</si>
  <si>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</si>
  <si>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</si>
  <si>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</si>
  <si>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</si>
  <si>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</si>
  <si>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</si>
  <si>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</si>
  <si>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</si>
  <si>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</si>
  <si>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</si>
  <si>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</si>
  <si>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</si>
  <si>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</si>
  <si>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</si>
  <si>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</si>
  <si>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</si>
  <si>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</si>
  <si>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</si>
  <si>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</si>
  <si>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</si>
  <si>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</si>
  <si>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</si>
  <si>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</si>
  <si>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</si>
  <si>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</si>
  <si>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</si>
  <si>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</si>
  <si>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</si>
  <si>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</si>
  <si>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</si>
  <si>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</si>
  <si>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</si>
  <si>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</si>
  <si>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</si>
  <si>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</si>
  <si>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</si>
  <si>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</si>
  <si>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</si>
  <si>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</si>
  <si>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</si>
  <si>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</si>
  <si>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</si>
  <si>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</si>
  <si>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</si>
  <si>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</si>
  <si>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</si>
  <si>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</si>
  <si>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</si>
  <si>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</si>
  <si>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</si>
  <si>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</si>
  <si>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</si>
  <si>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</si>
  <si>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</si>
  <si>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</si>
  <si>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</si>
  <si>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</si>
  <si>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</si>
  <si>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</si>
  <si>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</si>
  <si>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</si>
  <si>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</si>
  <si>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</si>
  <si>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</si>
  <si>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</si>
  <si>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</si>
  <si>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</si>
  <si>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</si>
  <si>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</si>
  <si>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</si>
  <si>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</si>
  <si>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</si>
  <si>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</si>
  <si>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</si>
  <si>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</si>
  <si>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</si>
  <si>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</si>
  <si>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</si>
  <si>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</si>
  <si>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</si>
  <si>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</si>
  <si>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</si>
  <si>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</si>
  <si>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</si>
  <si>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</si>
  <si>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</si>
  <si>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</si>
  <si>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</si>
  <si>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</si>
  <si>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</si>
  <si>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</si>
  <si>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</si>
  <si>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</si>
  <si>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</si>
  <si>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19000</t>
  </si>
  <si>
    <t>水洗化人口等（平成28年度実績）</t>
    <phoneticPr fontId="3"/>
  </si>
  <si>
    <t>し尿処理の状況（平成28年度実績）</t>
    <phoneticPr fontId="3"/>
  </si>
  <si>
    <t>19201</t>
  </si>
  <si>
    <t>甲府市</t>
  </si>
  <si>
    <t>○</t>
  </si>
  <si>
    <t>191201</t>
    <phoneticPr fontId="3"/>
  </si>
  <si>
    <t>19202</t>
  </si>
  <si>
    <t>富士吉田市</t>
  </si>
  <si>
    <t>191202</t>
    <phoneticPr fontId="3"/>
  </si>
  <si>
    <t>19204</t>
  </si>
  <si>
    <t>都留市</t>
  </si>
  <si>
    <t>191204</t>
    <phoneticPr fontId="3"/>
  </si>
  <si>
    <t>19205</t>
  </si>
  <si>
    <t>山梨市</t>
  </si>
  <si>
    <t>191205</t>
    <phoneticPr fontId="3"/>
  </si>
  <si>
    <t>19206</t>
  </si>
  <si>
    <t>大月市</t>
  </si>
  <si>
    <t>191206</t>
    <phoneticPr fontId="3"/>
  </si>
  <si>
    <t>19207</t>
  </si>
  <si>
    <t>韮崎市</t>
  </si>
  <si>
    <t>191207</t>
    <phoneticPr fontId="3"/>
  </si>
  <si>
    <t>19208</t>
  </si>
  <si>
    <t>南アルプス市</t>
  </si>
  <si>
    <t>191208</t>
    <phoneticPr fontId="3"/>
  </si>
  <si>
    <t>19209</t>
  </si>
  <si>
    <t>北杜市</t>
  </si>
  <si>
    <t>191209</t>
    <phoneticPr fontId="3"/>
  </si>
  <si>
    <t>19210</t>
  </si>
  <si>
    <t>甲斐市</t>
  </si>
  <si>
    <t>191210</t>
    <phoneticPr fontId="3"/>
  </si>
  <si>
    <t>19211</t>
  </si>
  <si>
    <t>笛吹市</t>
  </si>
  <si>
    <t>191211</t>
    <phoneticPr fontId="3"/>
  </si>
  <si>
    <t>19212</t>
  </si>
  <si>
    <t>上野原市</t>
  </si>
  <si>
    <t>191212</t>
    <phoneticPr fontId="3"/>
  </si>
  <si>
    <t>19213</t>
  </si>
  <si>
    <t>甲州市</t>
  </si>
  <si>
    <t>191213</t>
    <phoneticPr fontId="3"/>
  </si>
  <si>
    <t>19214</t>
  </si>
  <si>
    <t>中央市</t>
  </si>
  <si>
    <t>191214</t>
    <phoneticPr fontId="3"/>
  </si>
  <si>
    <t>19346</t>
  </si>
  <si>
    <t>市川三郷町</t>
  </si>
  <si>
    <t>191346</t>
    <phoneticPr fontId="3"/>
  </si>
  <si>
    <t>19364</t>
  </si>
  <si>
    <t>早川町</t>
  </si>
  <si>
    <t>191364</t>
    <phoneticPr fontId="3"/>
  </si>
  <si>
    <t>19365</t>
  </si>
  <si>
    <t>身延町</t>
  </si>
  <si>
    <t>191365</t>
    <phoneticPr fontId="3"/>
  </si>
  <si>
    <t>19366</t>
  </si>
  <si>
    <t>南部町</t>
  </si>
  <si>
    <t>191366</t>
    <phoneticPr fontId="3"/>
  </si>
  <si>
    <t>19368</t>
  </si>
  <si>
    <t>富士川町</t>
  </si>
  <si>
    <t>191368</t>
    <phoneticPr fontId="3"/>
  </si>
  <si>
    <t>19384</t>
  </si>
  <si>
    <t>昭和町</t>
  </si>
  <si>
    <t>191384</t>
    <phoneticPr fontId="3"/>
  </si>
  <si>
    <t>19422</t>
  </si>
  <si>
    <t>道志村</t>
  </si>
  <si>
    <t>191422</t>
    <phoneticPr fontId="3"/>
  </si>
  <si>
    <t>19423</t>
  </si>
  <si>
    <t>西桂町</t>
  </si>
  <si>
    <t>191423</t>
    <phoneticPr fontId="3"/>
  </si>
  <si>
    <t>19424</t>
  </si>
  <si>
    <t>忍野村</t>
  </si>
  <si>
    <t>191424</t>
    <phoneticPr fontId="3"/>
  </si>
  <si>
    <t>19425</t>
  </si>
  <si>
    <t>山中湖村</t>
  </si>
  <si>
    <t>191425</t>
    <phoneticPr fontId="3"/>
  </si>
  <si>
    <t>19429</t>
  </si>
  <si>
    <t>鳴沢村</t>
  </si>
  <si>
    <t>191429</t>
    <phoneticPr fontId="3"/>
  </si>
  <si>
    <t>19430</t>
  </si>
  <si>
    <t>富士河口湖町</t>
  </si>
  <si>
    <t>191430</t>
    <phoneticPr fontId="3"/>
  </si>
  <si>
    <t>19442</t>
  </si>
  <si>
    <t>小菅村</t>
  </si>
  <si>
    <t>191442</t>
    <phoneticPr fontId="3"/>
  </si>
  <si>
    <t>19443</t>
  </si>
  <si>
    <t>丹波山村</t>
  </si>
  <si>
    <t>191443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</si>
</sst>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/>
    <xf numFmtId="0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177" fontId="7" fillId="0" borderId="2" xfId="0" applyNumberFormat="1" applyFont="1" applyFill="1" applyBorder="1" applyAlignment="1">
      <alignment horizontal="right" vertical="center"/>
    </xf>
    <xf numFmtId="0" fontId="13" fillId="0" borderId="0" xfId="0" quotePrefix="1" applyNumberFormat="1" applyFont="1" applyFill="1" applyBorder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35</v>
      </c>
      <c r="B7" s="116" t="s">
        <v>251</v>
      </c>
      <c r="C7" s="109" t="s">
        <v>200</v>
      </c>
      <c r="D7" s="110">
        <f t="shared" ref="D7:D34" si="0">+SUM(E7,+I7)</f>
        <v>845868</v>
      </c>
      <c r="E7" s="110">
        <f t="shared" ref="E7:E34" si="1">+SUM(G7,+H7)</f>
        <v>47101</v>
      </c>
      <c r="F7" s="111">
        <f t="shared" ref="F7:F34" si="2">IF(D7&gt;0,E7/D7*100,"-")</f>
        <v>5.5683629124165943</v>
      </c>
      <c r="G7" s="108">
        <f>SUM(G$8:G$1000)</f>
        <v>47095</v>
      </c>
      <c r="H7" s="108">
        <f>SUM(H$8:H$1000)</f>
        <v>6</v>
      </c>
      <c r="I7" s="110">
        <f t="shared" ref="I7:I34" si="3">+SUM(K7,+M7,+O7)</f>
        <v>798767</v>
      </c>
      <c r="J7" s="111">
        <f t="shared" ref="J7:J34" si="4">IF(D7&gt;0,I7/D7*100,"-")</f>
        <v>94.431637087583411</v>
      </c>
      <c r="K7" s="108">
        <f>SUM(K$8:K$1000)</f>
        <v>504763</v>
      </c>
      <c r="L7" s="111">
        <f t="shared" ref="L7:L34" si="5">IF(D7&gt;0,K7/D7*100,"-")</f>
        <v>59.673968042295009</v>
      </c>
      <c r="M7" s="108">
        <f>SUM(M$8:M$1000)</f>
        <v>5979</v>
      </c>
      <c r="N7" s="111">
        <f t="shared" ref="N7:N34" si="6">IF(D7&gt;0,M7/D7*100,"-")</f>
        <v>0.70684787697371221</v>
      </c>
      <c r="O7" s="108">
        <f>SUM(O$8:O$1000)</f>
        <v>288025</v>
      </c>
      <c r="P7" s="108">
        <f>SUM(P$8:P$1000)</f>
        <v>124291</v>
      </c>
      <c r="Q7" s="111">
        <f t="shared" ref="Q7:Q34" si="7">IF(D7&gt;0,O7/D7*100,"-")</f>
        <v>34.050821168314677</v>
      </c>
      <c r="R7" s="108">
        <f>SUM(R$8:R$1000)</f>
        <v>14230</v>
      </c>
      <c r="S7" s="112">
        <f t="shared" ref="S7:Z7" si="8">COUNTIF(S$8:S$1000,"○")</f>
        <v>14</v>
      </c>
      <c r="T7" s="112">
        <f t="shared" si="8"/>
        <v>1</v>
      </c>
      <c r="U7" s="112">
        <f t="shared" si="8"/>
        <v>0</v>
      </c>
      <c r="V7" s="112">
        <f t="shared" si="8"/>
        <v>12</v>
      </c>
      <c r="W7" s="112">
        <f t="shared" si="8"/>
        <v>13</v>
      </c>
      <c r="X7" s="112">
        <f t="shared" si="8"/>
        <v>1</v>
      </c>
      <c r="Y7" s="112">
        <f t="shared" si="8"/>
        <v>1</v>
      </c>
      <c r="Z7" s="112">
        <f t="shared" si="8"/>
        <v>12</v>
      </c>
      <c r="AA7" s="120"/>
      <c r="AB7" s="120"/>
    </row>
    <row r="8" spans="1:28" s="105" customFormat="1" ht="13.5" customHeight="1">
      <c r="A8" s="101" t="s">
        <v>35</v>
      </c>
      <c r="B8" s="102" t="s">
        <v>254</v>
      </c>
      <c r="C8" s="101" t="s">
        <v>255</v>
      </c>
      <c r="D8" s="103">
        <f t="shared" si="0"/>
        <v>191811</v>
      </c>
      <c r="E8" s="103">
        <f t="shared" si="1"/>
        <v>1134</v>
      </c>
      <c r="F8" s="104">
        <f t="shared" si="2"/>
        <v>0.59120696936046424</v>
      </c>
      <c r="G8" s="103">
        <v>1134</v>
      </c>
      <c r="H8" s="103">
        <v>0</v>
      </c>
      <c r="I8" s="103">
        <f t="shared" si="3"/>
        <v>190677</v>
      </c>
      <c r="J8" s="104">
        <f t="shared" si="4"/>
        <v>99.408793030639529</v>
      </c>
      <c r="K8" s="103">
        <v>180120</v>
      </c>
      <c r="L8" s="104">
        <f t="shared" si="5"/>
        <v>93.904937673021877</v>
      </c>
      <c r="M8" s="103">
        <v>0</v>
      </c>
      <c r="N8" s="104">
        <f t="shared" si="6"/>
        <v>0</v>
      </c>
      <c r="O8" s="103">
        <v>10557</v>
      </c>
      <c r="P8" s="103">
        <v>5098</v>
      </c>
      <c r="Q8" s="104">
        <f t="shared" si="7"/>
        <v>5.5038553576176552</v>
      </c>
      <c r="R8" s="103">
        <v>5116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21" t="s">
        <v>257</v>
      </c>
      <c r="AB8" s="122"/>
    </row>
    <row r="9" spans="1:28" s="105" customFormat="1" ht="13.5" customHeight="1">
      <c r="A9" s="101" t="s">
        <v>35</v>
      </c>
      <c r="B9" s="102" t="s">
        <v>258</v>
      </c>
      <c r="C9" s="101" t="s">
        <v>259</v>
      </c>
      <c r="D9" s="103">
        <f t="shared" si="0"/>
        <v>50115</v>
      </c>
      <c r="E9" s="103">
        <f t="shared" si="1"/>
        <v>8424</v>
      </c>
      <c r="F9" s="104">
        <f t="shared" si="2"/>
        <v>16.809338521400779</v>
      </c>
      <c r="G9" s="103">
        <v>8424</v>
      </c>
      <c r="H9" s="103">
        <v>0</v>
      </c>
      <c r="I9" s="103">
        <f t="shared" si="3"/>
        <v>41691</v>
      </c>
      <c r="J9" s="104">
        <f t="shared" si="4"/>
        <v>83.190661478599225</v>
      </c>
      <c r="K9" s="103">
        <v>19989</v>
      </c>
      <c r="L9" s="104">
        <f t="shared" si="5"/>
        <v>39.886261598323856</v>
      </c>
      <c r="M9" s="103">
        <v>0</v>
      </c>
      <c r="N9" s="104">
        <f t="shared" si="6"/>
        <v>0</v>
      </c>
      <c r="O9" s="103">
        <v>21702</v>
      </c>
      <c r="P9" s="103">
        <v>12063</v>
      </c>
      <c r="Q9" s="104">
        <f t="shared" si="7"/>
        <v>43.304399880275369</v>
      </c>
      <c r="R9" s="103">
        <v>546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21" t="s">
        <v>260</v>
      </c>
      <c r="AB9" s="122"/>
    </row>
    <row r="10" spans="1:28" s="105" customFormat="1" ht="13.5" customHeight="1">
      <c r="A10" s="101" t="s">
        <v>35</v>
      </c>
      <c r="B10" s="102" t="s">
        <v>261</v>
      </c>
      <c r="C10" s="101" t="s">
        <v>262</v>
      </c>
      <c r="D10" s="103">
        <f t="shared" si="0"/>
        <v>31135</v>
      </c>
      <c r="E10" s="103">
        <f t="shared" si="1"/>
        <v>1104</v>
      </c>
      <c r="F10" s="104">
        <f t="shared" si="2"/>
        <v>3.5458487233017504</v>
      </c>
      <c r="G10" s="103">
        <v>1104</v>
      </c>
      <c r="H10" s="103">
        <v>0</v>
      </c>
      <c r="I10" s="103">
        <f t="shared" si="3"/>
        <v>30031</v>
      </c>
      <c r="J10" s="104">
        <f t="shared" si="4"/>
        <v>96.454151276698255</v>
      </c>
      <c r="K10" s="103">
        <v>4164</v>
      </c>
      <c r="L10" s="104">
        <f t="shared" si="5"/>
        <v>13.374016380279427</v>
      </c>
      <c r="M10" s="103">
        <v>0</v>
      </c>
      <c r="N10" s="104">
        <f t="shared" si="6"/>
        <v>0</v>
      </c>
      <c r="O10" s="103">
        <v>25867</v>
      </c>
      <c r="P10" s="103">
        <v>6990</v>
      </c>
      <c r="Q10" s="104">
        <f t="shared" si="7"/>
        <v>83.080134896418826</v>
      </c>
      <c r="R10" s="103">
        <v>496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21" t="s">
        <v>263</v>
      </c>
      <c r="AB10" s="122"/>
    </row>
    <row r="11" spans="1:28" s="105" customFormat="1" ht="13.5" customHeight="1">
      <c r="A11" s="101" t="s">
        <v>35</v>
      </c>
      <c r="B11" s="102" t="s">
        <v>264</v>
      </c>
      <c r="C11" s="101" t="s">
        <v>265</v>
      </c>
      <c r="D11" s="103">
        <f t="shared" si="0"/>
        <v>36089</v>
      </c>
      <c r="E11" s="103">
        <f t="shared" si="1"/>
        <v>5851</v>
      </c>
      <c r="F11" s="104">
        <f t="shared" si="2"/>
        <v>16.212696389481561</v>
      </c>
      <c r="G11" s="103">
        <v>5851</v>
      </c>
      <c r="H11" s="103">
        <v>0</v>
      </c>
      <c r="I11" s="103">
        <f t="shared" si="3"/>
        <v>30238</v>
      </c>
      <c r="J11" s="104">
        <f t="shared" si="4"/>
        <v>83.787303610518435</v>
      </c>
      <c r="K11" s="103">
        <v>13993</v>
      </c>
      <c r="L11" s="104">
        <f t="shared" si="5"/>
        <v>38.773587519742861</v>
      </c>
      <c r="M11" s="103">
        <v>0</v>
      </c>
      <c r="N11" s="104">
        <f t="shared" si="6"/>
        <v>0</v>
      </c>
      <c r="O11" s="103">
        <v>16245</v>
      </c>
      <c r="P11" s="103">
        <v>5569</v>
      </c>
      <c r="Q11" s="104">
        <f t="shared" si="7"/>
        <v>45.013716090775588</v>
      </c>
      <c r="R11" s="103">
        <v>173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21" t="s">
        <v>266</v>
      </c>
      <c r="AB11" s="122"/>
    </row>
    <row r="12" spans="1:28" s="105" customFormat="1" ht="13.5" customHeight="1">
      <c r="A12" s="101" t="s">
        <v>35</v>
      </c>
      <c r="B12" s="102" t="s">
        <v>267</v>
      </c>
      <c r="C12" s="101" t="s">
        <v>268</v>
      </c>
      <c r="D12" s="103">
        <f t="shared" si="0"/>
        <v>25613</v>
      </c>
      <c r="E12" s="103">
        <f t="shared" si="1"/>
        <v>1415</v>
      </c>
      <c r="F12" s="104">
        <f t="shared" si="2"/>
        <v>5.5245383203841802</v>
      </c>
      <c r="G12" s="103">
        <v>1415</v>
      </c>
      <c r="H12" s="103">
        <v>0</v>
      </c>
      <c r="I12" s="103">
        <f t="shared" si="3"/>
        <v>24198</v>
      </c>
      <c r="J12" s="104">
        <f t="shared" si="4"/>
        <v>94.475461679615819</v>
      </c>
      <c r="K12" s="103">
        <v>4939</v>
      </c>
      <c r="L12" s="104">
        <f t="shared" si="5"/>
        <v>19.283176511927536</v>
      </c>
      <c r="M12" s="103">
        <v>0</v>
      </c>
      <c r="N12" s="104">
        <f t="shared" si="6"/>
        <v>0</v>
      </c>
      <c r="O12" s="103">
        <v>19259</v>
      </c>
      <c r="P12" s="103">
        <v>6310</v>
      </c>
      <c r="Q12" s="104">
        <f t="shared" si="7"/>
        <v>75.192285167688283</v>
      </c>
      <c r="R12" s="103">
        <v>166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21" t="s">
        <v>269</v>
      </c>
      <c r="AB12" s="122"/>
    </row>
    <row r="13" spans="1:28" s="105" customFormat="1" ht="13.5" customHeight="1">
      <c r="A13" s="101" t="s">
        <v>35</v>
      </c>
      <c r="B13" s="102" t="s">
        <v>270</v>
      </c>
      <c r="C13" s="101" t="s">
        <v>271</v>
      </c>
      <c r="D13" s="103">
        <f t="shared" si="0"/>
        <v>30345</v>
      </c>
      <c r="E13" s="103">
        <f t="shared" si="1"/>
        <v>500</v>
      </c>
      <c r="F13" s="104">
        <f t="shared" si="2"/>
        <v>1.6477179106936892</v>
      </c>
      <c r="G13" s="103">
        <v>500</v>
      </c>
      <c r="H13" s="103">
        <v>0</v>
      </c>
      <c r="I13" s="103">
        <f t="shared" si="3"/>
        <v>29845</v>
      </c>
      <c r="J13" s="104">
        <f t="shared" si="4"/>
        <v>98.352282089306314</v>
      </c>
      <c r="K13" s="103">
        <v>19556</v>
      </c>
      <c r="L13" s="104">
        <f t="shared" si="5"/>
        <v>64.445542923051562</v>
      </c>
      <c r="M13" s="103">
        <v>0</v>
      </c>
      <c r="N13" s="104">
        <f t="shared" si="6"/>
        <v>0</v>
      </c>
      <c r="O13" s="103">
        <v>10289</v>
      </c>
      <c r="P13" s="103">
        <v>6244</v>
      </c>
      <c r="Q13" s="104">
        <f t="shared" si="7"/>
        <v>33.906739166254738</v>
      </c>
      <c r="R13" s="103">
        <v>464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21" t="s">
        <v>272</v>
      </c>
      <c r="AB13" s="122"/>
    </row>
    <row r="14" spans="1:28" s="105" customFormat="1" ht="13.5" customHeight="1">
      <c r="A14" s="101" t="s">
        <v>35</v>
      </c>
      <c r="B14" s="102" t="s">
        <v>273</v>
      </c>
      <c r="C14" s="101" t="s">
        <v>274</v>
      </c>
      <c r="D14" s="103">
        <f t="shared" si="0"/>
        <v>72275</v>
      </c>
      <c r="E14" s="103">
        <f t="shared" si="1"/>
        <v>1430</v>
      </c>
      <c r="F14" s="104">
        <f t="shared" si="2"/>
        <v>1.9785541335178138</v>
      </c>
      <c r="G14" s="103">
        <v>1430</v>
      </c>
      <c r="H14" s="103">
        <v>0</v>
      </c>
      <c r="I14" s="103">
        <f t="shared" si="3"/>
        <v>70845</v>
      </c>
      <c r="J14" s="104">
        <f t="shared" si="4"/>
        <v>98.021445866482182</v>
      </c>
      <c r="K14" s="103">
        <v>28967</v>
      </c>
      <c r="L14" s="104">
        <f t="shared" si="5"/>
        <v>40.078865444482872</v>
      </c>
      <c r="M14" s="103">
        <v>574</v>
      </c>
      <c r="N14" s="104">
        <f t="shared" si="6"/>
        <v>0.79418886198547212</v>
      </c>
      <c r="O14" s="103">
        <v>41304</v>
      </c>
      <c r="P14" s="103">
        <v>18731</v>
      </c>
      <c r="Q14" s="104">
        <f t="shared" si="7"/>
        <v>57.148391560013835</v>
      </c>
      <c r="R14" s="103">
        <v>899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21" t="s">
        <v>275</v>
      </c>
      <c r="AB14" s="122"/>
    </row>
    <row r="15" spans="1:28" s="105" customFormat="1" ht="13.5" customHeight="1">
      <c r="A15" s="101" t="s">
        <v>35</v>
      </c>
      <c r="B15" s="102" t="s">
        <v>276</v>
      </c>
      <c r="C15" s="101" t="s">
        <v>277</v>
      </c>
      <c r="D15" s="103">
        <f t="shared" si="0"/>
        <v>47894</v>
      </c>
      <c r="E15" s="103">
        <f t="shared" si="1"/>
        <v>7907</v>
      </c>
      <c r="F15" s="104">
        <f t="shared" si="2"/>
        <v>16.509374869503489</v>
      </c>
      <c r="G15" s="103">
        <v>7907</v>
      </c>
      <c r="H15" s="103">
        <v>0</v>
      </c>
      <c r="I15" s="103">
        <f t="shared" si="3"/>
        <v>39987</v>
      </c>
      <c r="J15" s="104">
        <f t="shared" si="4"/>
        <v>83.490625130496511</v>
      </c>
      <c r="K15" s="103">
        <v>25100</v>
      </c>
      <c r="L15" s="104">
        <f t="shared" si="5"/>
        <v>52.407399674280711</v>
      </c>
      <c r="M15" s="103">
        <v>0</v>
      </c>
      <c r="N15" s="104">
        <f t="shared" si="6"/>
        <v>0</v>
      </c>
      <c r="O15" s="103">
        <v>14887</v>
      </c>
      <c r="P15" s="103">
        <v>4837</v>
      </c>
      <c r="Q15" s="104">
        <f t="shared" si="7"/>
        <v>31.083225456215807</v>
      </c>
      <c r="R15" s="103">
        <v>511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21" t="s">
        <v>278</v>
      </c>
      <c r="AB15" s="122"/>
    </row>
    <row r="16" spans="1:28" s="105" customFormat="1" ht="13.5" customHeight="1">
      <c r="A16" s="101" t="s">
        <v>35</v>
      </c>
      <c r="B16" s="102" t="s">
        <v>279</v>
      </c>
      <c r="C16" s="101" t="s">
        <v>280</v>
      </c>
      <c r="D16" s="103">
        <f t="shared" si="0"/>
        <v>75321</v>
      </c>
      <c r="E16" s="103">
        <f t="shared" si="1"/>
        <v>1239</v>
      </c>
      <c r="F16" s="104">
        <f t="shared" si="2"/>
        <v>1.6449595730274424</v>
      </c>
      <c r="G16" s="103">
        <v>1239</v>
      </c>
      <c r="H16" s="103">
        <v>0</v>
      </c>
      <c r="I16" s="103">
        <f t="shared" si="3"/>
        <v>74082</v>
      </c>
      <c r="J16" s="104">
        <f t="shared" si="4"/>
        <v>98.355040426972565</v>
      </c>
      <c r="K16" s="103">
        <v>46905</v>
      </c>
      <c r="L16" s="104">
        <f t="shared" si="5"/>
        <v>62.273469550324613</v>
      </c>
      <c r="M16" s="103">
        <v>1871</v>
      </c>
      <c r="N16" s="104">
        <f t="shared" si="6"/>
        <v>2.4840349968800202</v>
      </c>
      <c r="O16" s="103">
        <v>25306</v>
      </c>
      <c r="P16" s="103">
        <v>8173</v>
      </c>
      <c r="Q16" s="104">
        <f t="shared" si="7"/>
        <v>33.597535879767925</v>
      </c>
      <c r="R16" s="103">
        <v>1019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21" t="s">
        <v>281</v>
      </c>
      <c r="AB16" s="122"/>
    </row>
    <row r="17" spans="1:28" s="105" customFormat="1" ht="13.5" customHeight="1">
      <c r="A17" s="101" t="s">
        <v>35</v>
      </c>
      <c r="B17" s="102" t="s">
        <v>282</v>
      </c>
      <c r="C17" s="101" t="s">
        <v>283</v>
      </c>
      <c r="D17" s="103">
        <f t="shared" si="0"/>
        <v>70475</v>
      </c>
      <c r="E17" s="103">
        <f t="shared" si="1"/>
        <v>7239</v>
      </c>
      <c r="F17" s="104">
        <f t="shared" si="2"/>
        <v>10.271727562965591</v>
      </c>
      <c r="G17" s="103">
        <v>7239</v>
      </c>
      <c r="H17" s="103">
        <v>0</v>
      </c>
      <c r="I17" s="103">
        <f t="shared" si="3"/>
        <v>63236</v>
      </c>
      <c r="J17" s="104">
        <f t="shared" si="4"/>
        <v>89.728272437034406</v>
      </c>
      <c r="K17" s="103">
        <v>45506</v>
      </c>
      <c r="L17" s="104">
        <f t="shared" si="5"/>
        <v>64.5704150407946</v>
      </c>
      <c r="M17" s="103">
        <v>0</v>
      </c>
      <c r="N17" s="104">
        <f t="shared" si="6"/>
        <v>0</v>
      </c>
      <c r="O17" s="103">
        <v>17730</v>
      </c>
      <c r="P17" s="103">
        <v>7092</v>
      </c>
      <c r="Q17" s="104">
        <f t="shared" si="7"/>
        <v>25.157857396239802</v>
      </c>
      <c r="R17" s="103">
        <v>922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21" t="s">
        <v>284</v>
      </c>
      <c r="AB17" s="122"/>
    </row>
    <row r="18" spans="1:28" s="105" customFormat="1" ht="13.5" customHeight="1">
      <c r="A18" s="101" t="s">
        <v>35</v>
      </c>
      <c r="B18" s="102" t="s">
        <v>285</v>
      </c>
      <c r="C18" s="101" t="s">
        <v>286</v>
      </c>
      <c r="D18" s="103">
        <f t="shared" si="0"/>
        <v>24271</v>
      </c>
      <c r="E18" s="103">
        <f t="shared" si="1"/>
        <v>1644</v>
      </c>
      <c r="F18" s="104">
        <f t="shared" si="2"/>
        <v>6.7735157183469976</v>
      </c>
      <c r="G18" s="103">
        <v>1644</v>
      </c>
      <c r="H18" s="103">
        <v>0</v>
      </c>
      <c r="I18" s="103">
        <f t="shared" si="3"/>
        <v>22627</v>
      </c>
      <c r="J18" s="104">
        <f t="shared" si="4"/>
        <v>93.226484281653001</v>
      </c>
      <c r="K18" s="103">
        <v>9905</v>
      </c>
      <c r="L18" s="104">
        <f t="shared" si="5"/>
        <v>40.810020188702566</v>
      </c>
      <c r="M18" s="103">
        <v>0</v>
      </c>
      <c r="N18" s="104">
        <f t="shared" si="6"/>
        <v>0</v>
      </c>
      <c r="O18" s="103">
        <v>12722</v>
      </c>
      <c r="P18" s="103">
        <v>4294</v>
      </c>
      <c r="Q18" s="104">
        <f t="shared" si="7"/>
        <v>52.416464092950434</v>
      </c>
      <c r="R18" s="103">
        <v>207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21" t="s">
        <v>287</v>
      </c>
      <c r="AB18" s="122"/>
    </row>
    <row r="19" spans="1:28" s="105" customFormat="1" ht="13.5" customHeight="1">
      <c r="A19" s="101" t="s">
        <v>35</v>
      </c>
      <c r="B19" s="102" t="s">
        <v>288</v>
      </c>
      <c r="C19" s="101" t="s">
        <v>289</v>
      </c>
      <c r="D19" s="103">
        <f t="shared" si="0"/>
        <v>32994</v>
      </c>
      <c r="E19" s="103">
        <f t="shared" si="1"/>
        <v>2292</v>
      </c>
      <c r="F19" s="104">
        <f t="shared" si="2"/>
        <v>6.9467175850154579</v>
      </c>
      <c r="G19" s="103">
        <v>2292</v>
      </c>
      <c r="H19" s="103">
        <v>0</v>
      </c>
      <c r="I19" s="103">
        <f t="shared" si="3"/>
        <v>30702</v>
      </c>
      <c r="J19" s="104">
        <f t="shared" si="4"/>
        <v>93.053282414984537</v>
      </c>
      <c r="K19" s="103">
        <v>14914</v>
      </c>
      <c r="L19" s="104">
        <f t="shared" si="5"/>
        <v>45.202157968115415</v>
      </c>
      <c r="M19" s="103">
        <v>0</v>
      </c>
      <c r="N19" s="104">
        <f t="shared" si="6"/>
        <v>0</v>
      </c>
      <c r="O19" s="103">
        <v>15788</v>
      </c>
      <c r="P19" s="103">
        <v>4747</v>
      </c>
      <c r="Q19" s="104">
        <f t="shared" si="7"/>
        <v>47.851124446869129</v>
      </c>
      <c r="R19" s="103">
        <v>183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21" t="s">
        <v>290</v>
      </c>
      <c r="AB19" s="122"/>
    </row>
    <row r="20" spans="1:28" s="105" customFormat="1" ht="13.5" customHeight="1">
      <c r="A20" s="101" t="s">
        <v>35</v>
      </c>
      <c r="B20" s="102" t="s">
        <v>291</v>
      </c>
      <c r="C20" s="101" t="s">
        <v>292</v>
      </c>
      <c r="D20" s="103">
        <f t="shared" si="0"/>
        <v>30766</v>
      </c>
      <c r="E20" s="103">
        <f t="shared" si="1"/>
        <v>320</v>
      </c>
      <c r="F20" s="104">
        <f t="shared" si="2"/>
        <v>1.0401092114672039</v>
      </c>
      <c r="G20" s="103">
        <v>320</v>
      </c>
      <c r="H20" s="103">
        <v>0</v>
      </c>
      <c r="I20" s="103">
        <f t="shared" si="3"/>
        <v>30446</v>
      </c>
      <c r="J20" s="104">
        <f t="shared" si="4"/>
        <v>98.959890788532803</v>
      </c>
      <c r="K20" s="103">
        <v>19468</v>
      </c>
      <c r="L20" s="104">
        <f t="shared" si="5"/>
        <v>63.277644152636029</v>
      </c>
      <c r="M20" s="103">
        <v>3429</v>
      </c>
      <c r="N20" s="104">
        <f t="shared" si="6"/>
        <v>11.145420269128259</v>
      </c>
      <c r="O20" s="103">
        <v>7549</v>
      </c>
      <c r="P20" s="103">
        <v>5544</v>
      </c>
      <c r="Q20" s="104">
        <f t="shared" si="7"/>
        <v>24.536826366768512</v>
      </c>
      <c r="R20" s="103">
        <v>1406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21" t="s">
        <v>293</v>
      </c>
      <c r="AB20" s="122"/>
    </row>
    <row r="21" spans="1:28" s="105" customFormat="1" ht="13.5" customHeight="1">
      <c r="A21" s="101" t="s">
        <v>35</v>
      </c>
      <c r="B21" s="102" t="s">
        <v>294</v>
      </c>
      <c r="C21" s="101" t="s">
        <v>295</v>
      </c>
      <c r="D21" s="103">
        <f t="shared" si="0"/>
        <v>16385</v>
      </c>
      <c r="E21" s="103">
        <f t="shared" si="1"/>
        <v>416</v>
      </c>
      <c r="F21" s="104">
        <f t="shared" si="2"/>
        <v>2.5389075373817516</v>
      </c>
      <c r="G21" s="103">
        <v>416</v>
      </c>
      <c r="H21" s="103">
        <v>0</v>
      </c>
      <c r="I21" s="103">
        <f t="shared" si="3"/>
        <v>15969</v>
      </c>
      <c r="J21" s="104">
        <f t="shared" si="4"/>
        <v>97.461092462618254</v>
      </c>
      <c r="K21" s="103">
        <v>11201</v>
      </c>
      <c r="L21" s="104">
        <f t="shared" si="5"/>
        <v>68.3613060726274</v>
      </c>
      <c r="M21" s="103">
        <v>0</v>
      </c>
      <c r="N21" s="104">
        <f t="shared" si="6"/>
        <v>0</v>
      </c>
      <c r="O21" s="103">
        <v>4768</v>
      </c>
      <c r="P21" s="103">
        <v>1138</v>
      </c>
      <c r="Q21" s="104">
        <f t="shared" si="7"/>
        <v>29.099786389990847</v>
      </c>
      <c r="R21" s="103">
        <v>225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21" t="s">
        <v>296</v>
      </c>
      <c r="AB21" s="122"/>
    </row>
    <row r="22" spans="1:28" s="75" customFormat="1" ht="13.5" customHeight="1">
      <c r="A22" s="194" t="s">
        <v>35</v>
      </c>
      <c r="B22" s="196" t="s">
        <v>297</v>
      </c>
      <c r="C22" s="194" t="s">
        <v>298</v>
      </c>
      <c r="D22" s="195">
        <f t="shared" si="0"/>
        <v>1125</v>
      </c>
      <c r="E22" s="195">
        <f t="shared" si="1"/>
        <v>458</v>
      </c>
      <c r="F22" s="197">
        <f t="shared" si="2"/>
        <v>40.711111111111109</v>
      </c>
      <c r="G22" s="195">
        <v>458</v>
      </c>
      <c r="H22" s="195">
        <v>0</v>
      </c>
      <c r="I22" s="195">
        <f t="shared" si="3"/>
        <v>667</v>
      </c>
      <c r="J22" s="197">
        <f t="shared" si="4"/>
        <v>59.288888888888891</v>
      </c>
      <c r="K22" s="195">
        <v>57</v>
      </c>
      <c r="L22" s="197">
        <f t="shared" si="5"/>
        <v>5.0666666666666664</v>
      </c>
      <c r="M22" s="195">
        <v>0</v>
      </c>
      <c r="N22" s="197">
        <f t="shared" si="6"/>
        <v>0</v>
      </c>
      <c r="O22" s="195">
        <v>610</v>
      </c>
      <c r="P22" s="195">
        <v>534</v>
      </c>
      <c r="Q22" s="197">
        <f t="shared" si="7"/>
        <v>54.222222222222229</v>
      </c>
      <c r="R22" s="195">
        <v>1</v>
      </c>
      <c r="S22" s="194" t="s">
        <v>256</v>
      </c>
      <c r="T22" s="194"/>
      <c r="U22" s="194"/>
      <c r="V22" s="194"/>
      <c r="W22" s="194" t="s">
        <v>256</v>
      </c>
      <c r="X22" s="194"/>
      <c r="Y22" s="194"/>
      <c r="Z22" s="194"/>
      <c r="AA22" s="198" t="s">
        <v>299</v>
      </c>
      <c r="AB22" s="120"/>
    </row>
    <row r="23" spans="1:28" s="105" customFormat="1" ht="13.5" customHeight="1">
      <c r="A23" s="101" t="s">
        <v>35</v>
      </c>
      <c r="B23" s="102" t="s">
        <v>300</v>
      </c>
      <c r="C23" s="101" t="s">
        <v>301</v>
      </c>
      <c r="D23" s="103">
        <f t="shared" si="0"/>
        <v>13016</v>
      </c>
      <c r="E23" s="103">
        <f t="shared" si="1"/>
        <v>1103</v>
      </c>
      <c r="F23" s="104">
        <f t="shared" si="2"/>
        <v>8.4741856177012913</v>
      </c>
      <c r="G23" s="103">
        <v>1103</v>
      </c>
      <c r="H23" s="103">
        <v>0</v>
      </c>
      <c r="I23" s="103">
        <f t="shared" si="3"/>
        <v>11913</v>
      </c>
      <c r="J23" s="104">
        <f t="shared" si="4"/>
        <v>91.525814382298705</v>
      </c>
      <c r="K23" s="103">
        <v>6258</v>
      </c>
      <c r="L23" s="104">
        <f t="shared" si="5"/>
        <v>48.079287031346034</v>
      </c>
      <c r="M23" s="103">
        <v>0</v>
      </c>
      <c r="N23" s="104">
        <f t="shared" si="6"/>
        <v>0</v>
      </c>
      <c r="O23" s="103">
        <v>5655</v>
      </c>
      <c r="P23" s="103">
        <v>3442</v>
      </c>
      <c r="Q23" s="104">
        <f t="shared" si="7"/>
        <v>43.446527350952671</v>
      </c>
      <c r="R23" s="103">
        <v>139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21" t="s">
        <v>302</v>
      </c>
      <c r="AB23" s="122"/>
    </row>
    <row r="24" spans="1:28" s="105" customFormat="1" ht="13.5" customHeight="1">
      <c r="A24" s="101" t="s">
        <v>35</v>
      </c>
      <c r="B24" s="102" t="s">
        <v>303</v>
      </c>
      <c r="C24" s="101" t="s">
        <v>304</v>
      </c>
      <c r="D24" s="103">
        <f t="shared" si="0"/>
        <v>8218</v>
      </c>
      <c r="E24" s="103">
        <f t="shared" si="1"/>
        <v>76</v>
      </c>
      <c r="F24" s="104">
        <f t="shared" si="2"/>
        <v>0.92479922122170843</v>
      </c>
      <c r="G24" s="103">
        <v>76</v>
      </c>
      <c r="H24" s="103">
        <v>0</v>
      </c>
      <c r="I24" s="103">
        <f t="shared" si="3"/>
        <v>8142</v>
      </c>
      <c r="J24" s="104">
        <f t="shared" si="4"/>
        <v>99.075200778778296</v>
      </c>
      <c r="K24" s="103">
        <v>0</v>
      </c>
      <c r="L24" s="104">
        <f t="shared" si="5"/>
        <v>0</v>
      </c>
      <c r="M24" s="103">
        <v>0</v>
      </c>
      <c r="N24" s="104">
        <f t="shared" si="6"/>
        <v>0</v>
      </c>
      <c r="O24" s="103">
        <v>8142</v>
      </c>
      <c r="P24" s="103">
        <v>7804</v>
      </c>
      <c r="Q24" s="104">
        <f t="shared" si="7"/>
        <v>99.075200778778296</v>
      </c>
      <c r="R24" s="103">
        <v>46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21" t="s">
        <v>305</v>
      </c>
      <c r="AB24" s="122"/>
    </row>
    <row r="25" spans="1:28" s="105" customFormat="1" ht="13.5" customHeight="1">
      <c r="A25" s="101" t="s">
        <v>35</v>
      </c>
      <c r="B25" s="102" t="s">
        <v>306</v>
      </c>
      <c r="C25" s="101" t="s">
        <v>307</v>
      </c>
      <c r="D25" s="103">
        <f t="shared" si="0"/>
        <v>15688</v>
      </c>
      <c r="E25" s="103">
        <f t="shared" si="1"/>
        <v>2801</v>
      </c>
      <c r="F25" s="104">
        <f t="shared" si="2"/>
        <v>17.854411014788376</v>
      </c>
      <c r="G25" s="103">
        <v>2801</v>
      </c>
      <c r="H25" s="103">
        <v>0</v>
      </c>
      <c r="I25" s="103">
        <f t="shared" si="3"/>
        <v>12887</v>
      </c>
      <c r="J25" s="104">
        <f t="shared" si="4"/>
        <v>82.145588985211631</v>
      </c>
      <c r="K25" s="103">
        <v>10652</v>
      </c>
      <c r="L25" s="104">
        <f t="shared" si="5"/>
        <v>67.899031106578278</v>
      </c>
      <c r="M25" s="103">
        <v>0</v>
      </c>
      <c r="N25" s="104">
        <f t="shared" si="6"/>
        <v>0</v>
      </c>
      <c r="O25" s="103">
        <v>2235</v>
      </c>
      <c r="P25" s="103">
        <v>1461</v>
      </c>
      <c r="Q25" s="104">
        <f t="shared" si="7"/>
        <v>14.24655787863335</v>
      </c>
      <c r="R25" s="103">
        <v>181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21" t="s">
        <v>308</v>
      </c>
      <c r="AB25" s="122"/>
    </row>
    <row r="26" spans="1:28" s="105" customFormat="1" ht="13.5" customHeight="1">
      <c r="A26" s="101" t="s">
        <v>35</v>
      </c>
      <c r="B26" s="102" t="s">
        <v>309</v>
      </c>
      <c r="C26" s="101" t="s">
        <v>310</v>
      </c>
      <c r="D26" s="103">
        <f t="shared" si="0"/>
        <v>19695</v>
      </c>
      <c r="E26" s="103">
        <f t="shared" si="1"/>
        <v>96</v>
      </c>
      <c r="F26" s="104">
        <f t="shared" si="2"/>
        <v>0.48743335872048738</v>
      </c>
      <c r="G26" s="103">
        <v>96</v>
      </c>
      <c r="H26" s="103">
        <v>0</v>
      </c>
      <c r="I26" s="103">
        <f t="shared" si="3"/>
        <v>19599</v>
      </c>
      <c r="J26" s="104">
        <f t="shared" si="4"/>
        <v>99.512566641279506</v>
      </c>
      <c r="K26" s="103">
        <v>15003</v>
      </c>
      <c r="L26" s="104">
        <f t="shared" si="5"/>
        <v>76.17669459253618</v>
      </c>
      <c r="M26" s="103">
        <v>0</v>
      </c>
      <c r="N26" s="104">
        <f t="shared" si="6"/>
        <v>0</v>
      </c>
      <c r="O26" s="103">
        <v>4596</v>
      </c>
      <c r="P26" s="103">
        <v>682</v>
      </c>
      <c r="Q26" s="104">
        <f t="shared" si="7"/>
        <v>23.335872048743337</v>
      </c>
      <c r="R26" s="103">
        <v>713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21" t="s">
        <v>311</v>
      </c>
      <c r="AB26" s="122"/>
    </row>
    <row r="27" spans="1:28" s="105" customFormat="1" ht="13.5" customHeight="1">
      <c r="A27" s="101" t="s">
        <v>35</v>
      </c>
      <c r="B27" s="102" t="s">
        <v>312</v>
      </c>
      <c r="C27" s="101" t="s">
        <v>313</v>
      </c>
      <c r="D27" s="103">
        <f t="shared" si="0"/>
        <v>1765</v>
      </c>
      <c r="E27" s="103">
        <f t="shared" si="1"/>
        <v>63</v>
      </c>
      <c r="F27" s="104">
        <f t="shared" si="2"/>
        <v>3.5694050991501411</v>
      </c>
      <c r="G27" s="103">
        <v>63</v>
      </c>
      <c r="H27" s="103">
        <v>0</v>
      </c>
      <c r="I27" s="103">
        <f t="shared" si="3"/>
        <v>1702</v>
      </c>
      <c r="J27" s="104">
        <f t="shared" si="4"/>
        <v>96.430594900849854</v>
      </c>
      <c r="K27" s="103">
        <v>0</v>
      </c>
      <c r="L27" s="104">
        <f t="shared" si="5"/>
        <v>0</v>
      </c>
      <c r="M27" s="103">
        <v>0</v>
      </c>
      <c r="N27" s="104">
        <f t="shared" si="6"/>
        <v>0</v>
      </c>
      <c r="O27" s="103">
        <v>1702</v>
      </c>
      <c r="P27" s="103">
        <v>1403</v>
      </c>
      <c r="Q27" s="104">
        <f t="shared" si="7"/>
        <v>96.430594900849854</v>
      </c>
      <c r="R27" s="103">
        <v>6</v>
      </c>
      <c r="S27" s="101"/>
      <c r="T27" s="101" t="s">
        <v>256</v>
      </c>
      <c r="U27" s="101"/>
      <c r="V27" s="101"/>
      <c r="W27" s="101"/>
      <c r="X27" s="101" t="s">
        <v>256</v>
      </c>
      <c r="Y27" s="101"/>
      <c r="Z27" s="101"/>
      <c r="AA27" s="121" t="s">
        <v>314</v>
      </c>
      <c r="AB27" s="122"/>
    </row>
    <row r="28" spans="1:28" s="105" customFormat="1" ht="13.5" customHeight="1">
      <c r="A28" s="101" t="s">
        <v>35</v>
      </c>
      <c r="B28" s="102" t="s">
        <v>315</v>
      </c>
      <c r="C28" s="101" t="s">
        <v>316</v>
      </c>
      <c r="D28" s="103">
        <f t="shared" si="0"/>
        <v>4473</v>
      </c>
      <c r="E28" s="103">
        <f t="shared" si="1"/>
        <v>322</v>
      </c>
      <c r="F28" s="104">
        <f t="shared" si="2"/>
        <v>7.1987480438184663</v>
      </c>
      <c r="G28" s="103">
        <v>322</v>
      </c>
      <c r="H28" s="103">
        <v>0</v>
      </c>
      <c r="I28" s="103">
        <f t="shared" si="3"/>
        <v>4151</v>
      </c>
      <c r="J28" s="104">
        <f t="shared" si="4"/>
        <v>92.801251956181531</v>
      </c>
      <c r="K28" s="103">
        <v>1734</v>
      </c>
      <c r="L28" s="104">
        <f t="shared" si="5"/>
        <v>38.765928906773979</v>
      </c>
      <c r="M28" s="103">
        <v>0</v>
      </c>
      <c r="N28" s="104">
        <f t="shared" si="6"/>
        <v>0</v>
      </c>
      <c r="O28" s="103">
        <v>2417</v>
      </c>
      <c r="P28" s="103">
        <v>988</v>
      </c>
      <c r="Q28" s="104">
        <f t="shared" si="7"/>
        <v>54.035323049407559</v>
      </c>
      <c r="R28" s="103">
        <v>34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21" t="s">
        <v>317</v>
      </c>
      <c r="AB28" s="122"/>
    </row>
    <row r="29" spans="1:28" s="105" customFormat="1" ht="13.5" customHeight="1">
      <c r="A29" s="101" t="s">
        <v>35</v>
      </c>
      <c r="B29" s="102" t="s">
        <v>318</v>
      </c>
      <c r="C29" s="101" t="s">
        <v>319</v>
      </c>
      <c r="D29" s="103">
        <f t="shared" si="0"/>
        <v>9525</v>
      </c>
      <c r="E29" s="103">
        <f t="shared" si="1"/>
        <v>186</v>
      </c>
      <c r="F29" s="104">
        <f t="shared" si="2"/>
        <v>1.9527559055118111</v>
      </c>
      <c r="G29" s="103">
        <v>186</v>
      </c>
      <c r="H29" s="103">
        <v>0</v>
      </c>
      <c r="I29" s="103">
        <f t="shared" si="3"/>
        <v>9339</v>
      </c>
      <c r="J29" s="104">
        <f t="shared" si="4"/>
        <v>98.047244094488178</v>
      </c>
      <c r="K29" s="103">
        <v>4669</v>
      </c>
      <c r="L29" s="104">
        <f t="shared" si="5"/>
        <v>49.018372703412069</v>
      </c>
      <c r="M29" s="103">
        <v>0</v>
      </c>
      <c r="N29" s="104">
        <f t="shared" si="6"/>
        <v>0</v>
      </c>
      <c r="O29" s="103">
        <v>4670</v>
      </c>
      <c r="P29" s="103">
        <v>3752</v>
      </c>
      <c r="Q29" s="104">
        <f t="shared" si="7"/>
        <v>49.028871391076116</v>
      </c>
      <c r="R29" s="103">
        <v>277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21" t="s">
        <v>320</v>
      </c>
      <c r="AB29" s="122"/>
    </row>
    <row r="30" spans="1:28" s="105" customFormat="1" ht="13.5" customHeight="1">
      <c r="A30" s="101" t="s">
        <v>35</v>
      </c>
      <c r="B30" s="102" t="s">
        <v>321</v>
      </c>
      <c r="C30" s="101" t="s">
        <v>322</v>
      </c>
      <c r="D30" s="103">
        <f t="shared" si="0"/>
        <v>5831</v>
      </c>
      <c r="E30" s="103">
        <f t="shared" si="1"/>
        <v>0</v>
      </c>
      <c r="F30" s="104">
        <f t="shared" si="2"/>
        <v>0</v>
      </c>
      <c r="G30" s="103">
        <v>0</v>
      </c>
      <c r="H30" s="103">
        <v>0</v>
      </c>
      <c r="I30" s="103">
        <f t="shared" si="3"/>
        <v>5831</v>
      </c>
      <c r="J30" s="104">
        <f t="shared" si="4"/>
        <v>100</v>
      </c>
      <c r="K30" s="103">
        <v>3539</v>
      </c>
      <c r="L30" s="104">
        <f t="shared" si="5"/>
        <v>60.692848567998624</v>
      </c>
      <c r="M30" s="103">
        <v>0</v>
      </c>
      <c r="N30" s="104">
        <f t="shared" si="6"/>
        <v>0</v>
      </c>
      <c r="O30" s="103">
        <v>2292</v>
      </c>
      <c r="P30" s="103">
        <v>973</v>
      </c>
      <c r="Q30" s="104">
        <f t="shared" si="7"/>
        <v>39.307151432001369</v>
      </c>
      <c r="R30" s="103">
        <v>204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21" t="s">
        <v>323</v>
      </c>
      <c r="AB30" s="122"/>
    </row>
    <row r="31" spans="1:28" s="105" customFormat="1" ht="13.5" customHeight="1">
      <c r="A31" s="101" t="s">
        <v>35</v>
      </c>
      <c r="B31" s="102" t="s">
        <v>324</v>
      </c>
      <c r="C31" s="101" t="s">
        <v>325</v>
      </c>
      <c r="D31" s="103">
        <f t="shared" si="0"/>
        <v>3180</v>
      </c>
      <c r="E31" s="103">
        <f t="shared" si="1"/>
        <v>75</v>
      </c>
      <c r="F31" s="104">
        <f t="shared" si="2"/>
        <v>2.358490566037736</v>
      </c>
      <c r="G31" s="103">
        <v>75</v>
      </c>
      <c r="H31" s="103">
        <v>0</v>
      </c>
      <c r="I31" s="103">
        <f t="shared" si="3"/>
        <v>3105</v>
      </c>
      <c r="J31" s="104">
        <f t="shared" si="4"/>
        <v>97.641509433962256</v>
      </c>
      <c r="K31" s="103">
        <v>0</v>
      </c>
      <c r="L31" s="104">
        <f t="shared" si="5"/>
        <v>0</v>
      </c>
      <c r="M31" s="103">
        <v>0</v>
      </c>
      <c r="N31" s="104">
        <f t="shared" si="6"/>
        <v>0</v>
      </c>
      <c r="O31" s="103">
        <v>3105</v>
      </c>
      <c r="P31" s="103">
        <v>1741</v>
      </c>
      <c r="Q31" s="104">
        <f t="shared" si="7"/>
        <v>97.641509433962256</v>
      </c>
      <c r="R31" s="103">
        <v>26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21" t="s">
        <v>326</v>
      </c>
      <c r="AB31" s="122"/>
    </row>
    <row r="32" spans="1:28" s="105" customFormat="1" ht="13.5" customHeight="1">
      <c r="A32" s="101" t="s">
        <v>35</v>
      </c>
      <c r="B32" s="102" t="s">
        <v>327</v>
      </c>
      <c r="C32" s="101" t="s">
        <v>328</v>
      </c>
      <c r="D32" s="103">
        <f t="shared" si="0"/>
        <v>26522</v>
      </c>
      <c r="E32" s="103">
        <f t="shared" si="1"/>
        <v>1000</v>
      </c>
      <c r="F32" s="104">
        <f t="shared" si="2"/>
        <v>3.7704547168388509</v>
      </c>
      <c r="G32" s="103">
        <v>1000</v>
      </c>
      <c r="H32" s="103">
        <v>0</v>
      </c>
      <c r="I32" s="103">
        <f t="shared" si="3"/>
        <v>25522</v>
      </c>
      <c r="J32" s="104">
        <f t="shared" si="4"/>
        <v>96.229545283161144</v>
      </c>
      <c r="K32" s="103">
        <v>16809</v>
      </c>
      <c r="L32" s="104">
        <f t="shared" si="5"/>
        <v>63.377573335344238</v>
      </c>
      <c r="M32" s="103">
        <v>105</v>
      </c>
      <c r="N32" s="104">
        <f t="shared" si="6"/>
        <v>0.39589774526807936</v>
      </c>
      <c r="O32" s="103">
        <v>8608</v>
      </c>
      <c r="P32" s="103">
        <v>4674</v>
      </c>
      <c r="Q32" s="104">
        <f t="shared" si="7"/>
        <v>32.456074202548827</v>
      </c>
      <c r="R32" s="103">
        <v>262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21" t="s">
        <v>329</v>
      </c>
      <c r="AB32" s="122"/>
    </row>
    <row r="33" spans="1:28" s="105" customFormat="1" ht="13.5" customHeight="1">
      <c r="A33" s="101" t="s">
        <v>35</v>
      </c>
      <c r="B33" s="102" t="s">
        <v>330</v>
      </c>
      <c r="C33" s="101" t="s">
        <v>331</v>
      </c>
      <c r="D33" s="103">
        <f t="shared" si="0"/>
        <v>737</v>
      </c>
      <c r="E33" s="103">
        <f t="shared" si="1"/>
        <v>0</v>
      </c>
      <c r="F33" s="104">
        <f t="shared" si="2"/>
        <v>0</v>
      </c>
      <c r="G33" s="103">
        <v>0</v>
      </c>
      <c r="H33" s="103">
        <v>0</v>
      </c>
      <c r="I33" s="103">
        <f t="shared" si="3"/>
        <v>737</v>
      </c>
      <c r="J33" s="104">
        <f t="shared" si="4"/>
        <v>100</v>
      </c>
      <c r="K33" s="103">
        <v>737</v>
      </c>
      <c r="L33" s="104">
        <f t="shared" si="5"/>
        <v>100</v>
      </c>
      <c r="M33" s="103">
        <v>0</v>
      </c>
      <c r="N33" s="104">
        <f t="shared" si="6"/>
        <v>0</v>
      </c>
      <c r="O33" s="103">
        <v>0</v>
      </c>
      <c r="P33" s="103">
        <v>0</v>
      </c>
      <c r="Q33" s="104">
        <f t="shared" si="7"/>
        <v>0</v>
      </c>
      <c r="R33" s="103">
        <v>3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21" t="s">
        <v>332</v>
      </c>
      <c r="AB33" s="122"/>
    </row>
    <row r="34" spans="1:28" s="105" customFormat="1" ht="13.5" customHeight="1">
      <c r="A34" s="101" t="s">
        <v>35</v>
      </c>
      <c r="B34" s="102" t="s">
        <v>333</v>
      </c>
      <c r="C34" s="101" t="s">
        <v>334</v>
      </c>
      <c r="D34" s="103">
        <f t="shared" si="0"/>
        <v>604</v>
      </c>
      <c r="E34" s="103">
        <f t="shared" si="1"/>
        <v>6</v>
      </c>
      <c r="F34" s="104">
        <f t="shared" si="2"/>
        <v>0.99337748344370869</v>
      </c>
      <c r="G34" s="103">
        <v>0</v>
      </c>
      <c r="H34" s="103">
        <v>6</v>
      </c>
      <c r="I34" s="103">
        <f t="shared" si="3"/>
        <v>598</v>
      </c>
      <c r="J34" s="104">
        <f t="shared" si="4"/>
        <v>99.006622516556291</v>
      </c>
      <c r="K34" s="103">
        <v>578</v>
      </c>
      <c r="L34" s="104">
        <f t="shared" si="5"/>
        <v>95.69536423841059</v>
      </c>
      <c r="M34" s="103">
        <v>0</v>
      </c>
      <c r="N34" s="104">
        <f t="shared" si="6"/>
        <v>0</v>
      </c>
      <c r="O34" s="103">
        <v>20</v>
      </c>
      <c r="P34" s="103">
        <v>7</v>
      </c>
      <c r="Q34" s="104">
        <f t="shared" si="7"/>
        <v>3.3112582781456954</v>
      </c>
      <c r="R34" s="103">
        <v>5</v>
      </c>
      <c r="S34" s="101" t="s">
        <v>256</v>
      </c>
      <c r="T34" s="101"/>
      <c r="U34" s="101"/>
      <c r="V34" s="101"/>
      <c r="W34" s="101"/>
      <c r="X34" s="101"/>
      <c r="Y34" s="101" t="s">
        <v>256</v>
      </c>
      <c r="Z34" s="101"/>
      <c r="AA34" s="121" t="s">
        <v>335</v>
      </c>
      <c r="AB34" s="122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22"/>
      <c r="AB35" s="122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22"/>
      <c r="AB36" s="122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22"/>
      <c r="AB37" s="122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22"/>
      <c r="AB38" s="122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22"/>
      <c r="AB39" s="122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22"/>
      <c r="AB40" s="122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22"/>
      <c r="AB208" s="122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22"/>
      <c r="AB209" s="122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22"/>
      <c r="AB210" s="122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22"/>
      <c r="AB211" s="122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22"/>
      <c r="AB212" s="122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22"/>
      <c r="AB213" s="122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22"/>
      <c r="AB214" s="122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22"/>
      <c r="AB215" s="122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22"/>
      <c r="AB216" s="122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22"/>
      <c r="AB217" s="122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22"/>
      <c r="AB218" s="122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22"/>
      <c r="AB219" s="122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22"/>
      <c r="AB220" s="122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22"/>
      <c r="AB221" s="122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22"/>
      <c r="AB222" s="122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22"/>
      <c r="AB223" s="122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22"/>
      <c r="AB224" s="122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22"/>
      <c r="AB225" s="122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22"/>
      <c r="AB226" s="122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22"/>
      <c r="AB227" s="122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22"/>
      <c r="AB228" s="122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22"/>
      <c r="AB229" s="122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22"/>
      <c r="AB230" s="122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22"/>
      <c r="AB231" s="122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22"/>
      <c r="AB232" s="122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22"/>
      <c r="AB233" s="122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22"/>
      <c r="AB234" s="122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22"/>
      <c r="AB235" s="122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22"/>
      <c r="AB236" s="122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22"/>
      <c r="AB237" s="122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22"/>
      <c r="AB238" s="122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22"/>
      <c r="AB239" s="122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22"/>
      <c r="AB240" s="122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22"/>
      <c r="AB241" s="122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22"/>
      <c r="AB242" s="122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22"/>
      <c r="AB243" s="122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22"/>
      <c r="AB244" s="122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22"/>
      <c r="AB245" s="122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22"/>
      <c r="AB246" s="122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22"/>
      <c r="AB247" s="122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22"/>
      <c r="AB248" s="122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22"/>
      <c r="AB249" s="122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22"/>
      <c r="AB250" s="122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22"/>
      <c r="AB251" s="122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22"/>
      <c r="AB252" s="122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22"/>
      <c r="AB253" s="122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22"/>
      <c r="AB254" s="122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22"/>
      <c r="AB255" s="122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22"/>
      <c r="AB256" s="122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22"/>
      <c r="AB257" s="122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22"/>
      <c r="AB258" s="122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22"/>
      <c r="AB259" s="122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22"/>
      <c r="AB260" s="122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22"/>
      <c r="AB261" s="122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22"/>
      <c r="AB262" s="122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22"/>
      <c r="AB263" s="122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22"/>
      <c r="AB264" s="122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22"/>
      <c r="AB265" s="122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22"/>
      <c r="AB266" s="122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22"/>
      <c r="AB267" s="122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22"/>
      <c r="AB268" s="122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22"/>
      <c r="AB269" s="122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22"/>
      <c r="AB270" s="122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22"/>
      <c r="AB271" s="122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22"/>
      <c r="AB272" s="122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22"/>
      <c r="AB273" s="122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22"/>
      <c r="AB274" s="122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22"/>
      <c r="AB275" s="122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22"/>
      <c r="AB276" s="122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22"/>
      <c r="AB277" s="122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22"/>
      <c r="AB278" s="122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22"/>
      <c r="AB279" s="122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22"/>
      <c r="AB280" s="122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22"/>
      <c r="AB281" s="122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22"/>
      <c r="AB282" s="122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22"/>
      <c r="AB283" s="122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22"/>
      <c r="AB284" s="122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22"/>
      <c r="AB285" s="122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22"/>
      <c r="AB286" s="122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22"/>
      <c r="AB287" s="122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22"/>
      <c r="AB288" s="122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22"/>
      <c r="AB289" s="122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22"/>
      <c r="AB290" s="122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22"/>
      <c r="AB291" s="122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22"/>
      <c r="AB292" s="122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22"/>
      <c r="AB293" s="122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22"/>
      <c r="AB294" s="122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22"/>
      <c r="AB295" s="122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22"/>
      <c r="AB296" s="122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22"/>
      <c r="AB297" s="122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22"/>
      <c r="AB298" s="122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22"/>
      <c r="AB299" s="122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22"/>
      <c r="AB300" s="122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22"/>
      <c r="AB301" s="122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22"/>
      <c r="AB302" s="122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22"/>
      <c r="AB303" s="122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22"/>
      <c r="AB304" s="122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22"/>
      <c r="AB305" s="122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22"/>
      <c r="AB306" s="122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22"/>
      <c r="AB307" s="122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22"/>
      <c r="AB308" s="122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22"/>
      <c r="AB309" s="122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22"/>
      <c r="AB310" s="122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22"/>
      <c r="AB311" s="122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22"/>
      <c r="AB312" s="122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22"/>
      <c r="AB313" s="122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22"/>
      <c r="AB314" s="122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22"/>
      <c r="AB315" s="122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22"/>
      <c r="AB316" s="122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22"/>
      <c r="AB317" s="122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22"/>
      <c r="AB318" s="122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22"/>
      <c r="AB319" s="122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22"/>
      <c r="AB320" s="122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22"/>
      <c r="AB321" s="122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22"/>
      <c r="AB322" s="122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22"/>
      <c r="AB323" s="122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22"/>
      <c r="AB324" s="122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22"/>
      <c r="AB325" s="122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22"/>
      <c r="AB326" s="122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22"/>
      <c r="AB327" s="122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22"/>
      <c r="AB328" s="122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22"/>
      <c r="AB329" s="122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22"/>
      <c r="AB330" s="122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22"/>
      <c r="AB331" s="122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22"/>
      <c r="AB332" s="122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22"/>
      <c r="AB333" s="122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22"/>
      <c r="AB334" s="122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22"/>
      <c r="AB335" s="122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22"/>
      <c r="AB336" s="122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22"/>
      <c r="AB337" s="122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22"/>
      <c r="AB338" s="122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22"/>
      <c r="AB339" s="122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22"/>
      <c r="AB340" s="122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22"/>
      <c r="AB341" s="122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22"/>
      <c r="AB342" s="122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22"/>
      <c r="AB343" s="122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22"/>
      <c r="AB344" s="122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22"/>
      <c r="AB345" s="122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22"/>
      <c r="AB346" s="122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22"/>
      <c r="AB347" s="122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22"/>
      <c r="AB348" s="122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22"/>
      <c r="AB349" s="122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22"/>
      <c r="AB350" s="122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22"/>
      <c r="AB351" s="122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22"/>
      <c r="AB352" s="122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22"/>
      <c r="AB353" s="122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22"/>
      <c r="AB354" s="122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22"/>
      <c r="AB355" s="122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22"/>
      <c r="AB356" s="122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22"/>
      <c r="AB357" s="122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22"/>
      <c r="AB358" s="122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22"/>
      <c r="AB359" s="122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22"/>
      <c r="AB360" s="122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22"/>
      <c r="AB361" s="122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22"/>
      <c r="AB362" s="122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22"/>
      <c r="AB363" s="122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22"/>
      <c r="AB364" s="122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22"/>
      <c r="AB365" s="122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22"/>
      <c r="AB366" s="122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22"/>
      <c r="AB367" s="122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22"/>
      <c r="AB368" s="122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22"/>
      <c r="AB369" s="122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22"/>
      <c r="AB370" s="122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22"/>
      <c r="AB371" s="122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22"/>
      <c r="AB372" s="122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22"/>
      <c r="AB373" s="122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22"/>
      <c r="AB374" s="122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22"/>
      <c r="AB375" s="122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22"/>
      <c r="AB376" s="122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22"/>
      <c r="AB377" s="122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22"/>
      <c r="AB378" s="122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22"/>
      <c r="AB379" s="122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22"/>
      <c r="AB380" s="122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22"/>
      <c r="AB381" s="122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22"/>
      <c r="AB382" s="122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22"/>
      <c r="AB383" s="122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22"/>
      <c r="AB384" s="122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22"/>
      <c r="AB385" s="122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22"/>
      <c r="AB386" s="122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22"/>
      <c r="AB387" s="122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22"/>
      <c r="AB388" s="122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22"/>
      <c r="AB389" s="122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22"/>
      <c r="AB390" s="122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22"/>
      <c r="AB391" s="122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22"/>
      <c r="AB392" s="122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22"/>
      <c r="AB393" s="122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22"/>
      <c r="AB394" s="122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22"/>
      <c r="AB395" s="122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22"/>
      <c r="AB396" s="122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22"/>
      <c r="AB397" s="122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22"/>
      <c r="AB398" s="122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22"/>
      <c r="AB399" s="122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22"/>
      <c r="AB400" s="122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22"/>
      <c r="AB401" s="122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22"/>
      <c r="AB402" s="122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22"/>
      <c r="AB403" s="122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22"/>
      <c r="AB404" s="122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22"/>
      <c r="AB405" s="122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22"/>
      <c r="AB406" s="122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22"/>
      <c r="AB407" s="122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22"/>
      <c r="AB408" s="122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22"/>
      <c r="AB409" s="122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22"/>
      <c r="AB410" s="122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22"/>
      <c r="AB411" s="122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22"/>
      <c r="AB412" s="122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22"/>
      <c r="AB413" s="122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22"/>
      <c r="AB414" s="122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22"/>
      <c r="AB415" s="122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22"/>
      <c r="AB416" s="122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22"/>
      <c r="AB417" s="122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22"/>
      <c r="AB418" s="122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22"/>
      <c r="AB419" s="122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22"/>
      <c r="AB420" s="122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22"/>
      <c r="AB421" s="122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22"/>
      <c r="AB422" s="122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22"/>
      <c r="AB423" s="122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22"/>
      <c r="AB424" s="122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22"/>
      <c r="AB425" s="122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22"/>
      <c r="AB426" s="122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22"/>
      <c r="AB427" s="122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22"/>
      <c r="AB428" s="122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22"/>
      <c r="AB429" s="122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22"/>
      <c r="AB430" s="122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22"/>
      <c r="AB431" s="122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22"/>
      <c r="AB432" s="122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22"/>
      <c r="AB433" s="122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22"/>
      <c r="AB434" s="122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22"/>
      <c r="AB435" s="122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22"/>
      <c r="AB436" s="122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22"/>
      <c r="AB437" s="122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22"/>
      <c r="AB438" s="122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22"/>
      <c r="AB439" s="122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22"/>
      <c r="AB440" s="122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22"/>
      <c r="AB441" s="122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22"/>
      <c r="AB442" s="122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22"/>
      <c r="AB443" s="122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22"/>
      <c r="AB444" s="122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22"/>
      <c r="AB445" s="122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22"/>
      <c r="AB446" s="122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22"/>
      <c r="AB447" s="122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22"/>
      <c r="AB448" s="122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22"/>
      <c r="AB449" s="122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22"/>
      <c r="AB450" s="122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22"/>
      <c r="AB451" s="122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22"/>
      <c r="AB452" s="122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22"/>
      <c r="AB453" s="122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22"/>
      <c r="AB454" s="122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22"/>
      <c r="AB455" s="122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22"/>
      <c r="AB456" s="122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22"/>
      <c r="AB457" s="122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22"/>
      <c r="AB458" s="122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22"/>
      <c r="AB459" s="122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22"/>
      <c r="AB460" s="122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22"/>
      <c r="AB461" s="122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22"/>
      <c r="AB462" s="122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22"/>
      <c r="AB463" s="122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22"/>
      <c r="AB464" s="122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22"/>
      <c r="AB465" s="122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22"/>
      <c r="AB466" s="122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22"/>
      <c r="AB467" s="122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22"/>
      <c r="AB468" s="122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22"/>
      <c r="AB469" s="122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22"/>
      <c r="AB470" s="122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22"/>
      <c r="AB471" s="122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22"/>
      <c r="AB472" s="122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22"/>
      <c r="AB473" s="122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22"/>
      <c r="AB474" s="122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22"/>
      <c r="AB475" s="122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22"/>
      <c r="AB476" s="122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22"/>
      <c r="AB477" s="122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22"/>
      <c r="AB478" s="122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22"/>
      <c r="AB479" s="122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22"/>
      <c r="AB480" s="122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22"/>
      <c r="AB481" s="122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22"/>
      <c r="AB482" s="122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22"/>
      <c r="AB483" s="122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22"/>
      <c r="AB484" s="122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22"/>
      <c r="AB485" s="122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22"/>
      <c r="AB486" s="122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22"/>
      <c r="AB487" s="122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22"/>
      <c r="AB488" s="122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22"/>
      <c r="AB489" s="122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22"/>
      <c r="AB490" s="122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22"/>
      <c r="AB491" s="122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22"/>
      <c r="AB492" s="122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22"/>
      <c r="AB493" s="122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22"/>
      <c r="AB494" s="122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22"/>
      <c r="AB495" s="122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22"/>
      <c r="AB496" s="122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22"/>
      <c r="AB497" s="122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22"/>
      <c r="AB498" s="122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22"/>
      <c r="AB499" s="122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22"/>
      <c r="AB500" s="122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22"/>
      <c r="AB501" s="122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22"/>
      <c r="AB502" s="122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22"/>
      <c r="AB503" s="122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22"/>
      <c r="AB504" s="122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22"/>
      <c r="AB505" s="122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22"/>
      <c r="AB506" s="122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22"/>
      <c r="AB507" s="122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22"/>
      <c r="AB508" s="122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22"/>
      <c r="AB509" s="122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22"/>
      <c r="AB510" s="122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22"/>
      <c r="AB511" s="122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22"/>
      <c r="AB512" s="122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22"/>
      <c r="AB513" s="122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22"/>
      <c r="AB514" s="122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22"/>
      <c r="AB515" s="122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22"/>
      <c r="AB516" s="122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22"/>
      <c r="AB517" s="122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22"/>
      <c r="AB518" s="122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22"/>
      <c r="AB519" s="122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22"/>
      <c r="AB520" s="122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22"/>
      <c r="AB521" s="122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22"/>
      <c r="AB522" s="122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22"/>
      <c r="AB523" s="122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22"/>
      <c r="AB524" s="122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22"/>
      <c r="AB525" s="122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22"/>
      <c r="AB526" s="122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22"/>
      <c r="AB527" s="122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22"/>
      <c r="AB528" s="122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22"/>
      <c r="AB529" s="122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22"/>
      <c r="AB530" s="122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22"/>
      <c r="AB531" s="122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22"/>
      <c r="AB532" s="122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22"/>
      <c r="AB533" s="122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22"/>
      <c r="AB534" s="122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22"/>
      <c r="AB535" s="122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22"/>
      <c r="AB536" s="122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22"/>
      <c r="AB537" s="122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22"/>
      <c r="AB538" s="122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22"/>
      <c r="AB539" s="122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22"/>
      <c r="AB540" s="122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22"/>
      <c r="AB541" s="122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22"/>
      <c r="AB542" s="122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22"/>
      <c r="AB543" s="122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22"/>
      <c r="AB544" s="122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22"/>
      <c r="AB545" s="122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22"/>
      <c r="AB546" s="122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22"/>
      <c r="AB547" s="122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22"/>
      <c r="AB548" s="122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22"/>
      <c r="AB549" s="122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22"/>
      <c r="AB550" s="122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22"/>
      <c r="AB551" s="122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22"/>
      <c r="AB552" s="122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22"/>
      <c r="AB553" s="122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22"/>
      <c r="AB554" s="122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22"/>
      <c r="AB555" s="122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22"/>
      <c r="AB556" s="122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22"/>
      <c r="AB557" s="122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22"/>
      <c r="AB558" s="122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22"/>
      <c r="AB559" s="122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22"/>
      <c r="AB560" s="122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22"/>
      <c r="AB561" s="122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22"/>
      <c r="AB562" s="122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22"/>
      <c r="AB563" s="122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22"/>
      <c r="AB564" s="122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22"/>
      <c r="AB565" s="122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22"/>
      <c r="AB566" s="122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22"/>
      <c r="AB567" s="122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22"/>
      <c r="AB568" s="122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22"/>
      <c r="AB569" s="122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22"/>
      <c r="AB570" s="122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22"/>
      <c r="AB571" s="122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22"/>
      <c r="AB572" s="122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22"/>
      <c r="AB573" s="122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22"/>
      <c r="AB574" s="122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22"/>
      <c r="AB575" s="122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22"/>
      <c r="AB576" s="122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22"/>
      <c r="AB577" s="122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22"/>
      <c r="AB578" s="122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22"/>
      <c r="AB579" s="122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22"/>
      <c r="AB580" s="122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22"/>
      <c r="AB581" s="122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22"/>
      <c r="AB582" s="122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22"/>
      <c r="AB583" s="122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22"/>
      <c r="AB584" s="122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22"/>
      <c r="AB585" s="122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22"/>
      <c r="AB586" s="122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22"/>
      <c r="AB587" s="122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22"/>
      <c r="AB588" s="122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22"/>
      <c r="AB589" s="122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22"/>
      <c r="AB590" s="122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22"/>
      <c r="AB591" s="122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22"/>
      <c r="AB592" s="122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22"/>
      <c r="AB593" s="122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22"/>
      <c r="AB594" s="122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22"/>
      <c r="AB595" s="122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22"/>
      <c r="AB596" s="122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22"/>
      <c r="AB597" s="122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22"/>
      <c r="AB598" s="122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22"/>
      <c r="AB599" s="122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22"/>
      <c r="AB600" s="122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22"/>
      <c r="AB601" s="122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22"/>
      <c r="AB602" s="122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22"/>
      <c r="AB603" s="122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22"/>
      <c r="AB604" s="122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22"/>
      <c r="AB605" s="122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22"/>
      <c r="AB606" s="122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22"/>
      <c r="AB607" s="122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22"/>
      <c r="AB608" s="122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22"/>
      <c r="AB609" s="122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22"/>
      <c r="AB610" s="122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22"/>
      <c r="AB611" s="122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22"/>
      <c r="AB612" s="122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22"/>
      <c r="AB613" s="122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22"/>
      <c r="AB614" s="122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22"/>
      <c r="AB615" s="122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22"/>
      <c r="AB616" s="122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22"/>
      <c r="AB617" s="122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22"/>
      <c r="AB618" s="122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22"/>
      <c r="AB619" s="122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22"/>
      <c r="AB620" s="122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22"/>
      <c r="AB621" s="122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22"/>
      <c r="AB622" s="122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22"/>
      <c r="AB623" s="122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22"/>
      <c r="AB624" s="122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22"/>
      <c r="AB625" s="122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22"/>
      <c r="AB626" s="122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22"/>
      <c r="AB627" s="122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22"/>
      <c r="AB628" s="122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22"/>
      <c r="AB629" s="122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22"/>
      <c r="AB630" s="122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22"/>
      <c r="AB631" s="122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22"/>
      <c r="AB632" s="122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22"/>
      <c r="AB633" s="122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22"/>
      <c r="AB634" s="122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22"/>
      <c r="AB635" s="122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22"/>
      <c r="AB636" s="122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22"/>
      <c r="AB637" s="122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22"/>
      <c r="AB638" s="122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22"/>
      <c r="AB639" s="122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22"/>
      <c r="AB640" s="122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22"/>
      <c r="AB641" s="122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22"/>
      <c r="AB642" s="122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22"/>
      <c r="AB643" s="122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22"/>
      <c r="AB644" s="122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22"/>
      <c r="AB645" s="122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22"/>
      <c r="AB646" s="122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22"/>
      <c r="AB647" s="122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22"/>
      <c r="AB648" s="122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22"/>
      <c r="AB649" s="122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22"/>
      <c r="AB650" s="122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22"/>
      <c r="AB651" s="122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22"/>
      <c r="AB652" s="122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22"/>
      <c r="AB653" s="122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22"/>
      <c r="AB654" s="122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22"/>
      <c r="AB655" s="122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22"/>
      <c r="AB656" s="122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22"/>
      <c r="AB657" s="122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22"/>
      <c r="AB658" s="122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22"/>
      <c r="AB659" s="122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22"/>
      <c r="AB660" s="122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22"/>
      <c r="AB661" s="122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22"/>
      <c r="AB662" s="122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22"/>
      <c r="AB663" s="122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22"/>
      <c r="AB664" s="122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22"/>
      <c r="AB665" s="122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22"/>
      <c r="AB666" s="122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22"/>
      <c r="AB667" s="122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22"/>
      <c r="AB668" s="122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22"/>
      <c r="AB669" s="122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22"/>
      <c r="AB670" s="122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22"/>
      <c r="AB671" s="122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22"/>
      <c r="AB672" s="122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22"/>
      <c r="AB673" s="122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22"/>
      <c r="AB674" s="122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22"/>
      <c r="AB675" s="122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22"/>
      <c r="AB676" s="122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22"/>
      <c r="AB677" s="122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22"/>
      <c r="AB678" s="122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22"/>
      <c r="AB679" s="122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22"/>
      <c r="AB680" s="122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22"/>
      <c r="AB681" s="122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22"/>
      <c r="AB682" s="122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22"/>
      <c r="AB683" s="122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22"/>
      <c r="AB684" s="122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22"/>
      <c r="AB685" s="122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22"/>
      <c r="AB686" s="122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22"/>
      <c r="AB687" s="122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22"/>
      <c r="AB688" s="122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22"/>
      <c r="AB689" s="122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22"/>
      <c r="AB690" s="122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22"/>
      <c r="AB691" s="122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22"/>
      <c r="AB692" s="122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22"/>
      <c r="AB693" s="122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22"/>
      <c r="AB694" s="122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22"/>
      <c r="AB695" s="122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22"/>
      <c r="AB696" s="122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22"/>
      <c r="AB697" s="122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22"/>
      <c r="AB698" s="122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22"/>
      <c r="AB699" s="122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22"/>
      <c r="AB700" s="122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22"/>
      <c r="AB701" s="122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22"/>
      <c r="AB702" s="122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22"/>
      <c r="AB703" s="122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22"/>
      <c r="AB704" s="122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22"/>
      <c r="AB705" s="122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22"/>
      <c r="AB706" s="122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22"/>
      <c r="AB707" s="122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22"/>
      <c r="AB708" s="122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22"/>
      <c r="AB709" s="122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22"/>
      <c r="AB710" s="122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22"/>
      <c r="AB711" s="122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22"/>
      <c r="AB712" s="122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22"/>
      <c r="AB713" s="122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22"/>
      <c r="AB714" s="122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22"/>
      <c r="AB715" s="122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22"/>
      <c r="AB716" s="122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22"/>
      <c r="AB717" s="122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22"/>
      <c r="AB718" s="122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22"/>
      <c r="AB719" s="122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22"/>
      <c r="AB720" s="122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22"/>
      <c r="AB721" s="122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22"/>
      <c r="AB722" s="122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22"/>
      <c r="AB723" s="122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22"/>
      <c r="AB724" s="122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22"/>
      <c r="AB725" s="122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22"/>
      <c r="AB726" s="122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22"/>
      <c r="AB727" s="122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22"/>
      <c r="AB728" s="122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22"/>
      <c r="AB729" s="122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22"/>
      <c r="AB730" s="122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22"/>
      <c r="AB731" s="122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22"/>
      <c r="AB732" s="122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22"/>
      <c r="AB733" s="122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22"/>
      <c r="AB734" s="122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22"/>
      <c r="AB735" s="122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22"/>
      <c r="AB736" s="122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22"/>
      <c r="AB737" s="122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22"/>
      <c r="AB738" s="122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22"/>
      <c r="AB739" s="122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22"/>
      <c r="AB740" s="122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22"/>
      <c r="AB741" s="122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22"/>
      <c r="AB742" s="122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22"/>
      <c r="AB743" s="122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22"/>
      <c r="AB744" s="122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22"/>
      <c r="AB745" s="122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22"/>
      <c r="AB746" s="122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22"/>
      <c r="AB747" s="122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22"/>
      <c r="AB748" s="122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22"/>
      <c r="AB749" s="122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22"/>
      <c r="AB750" s="122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22"/>
      <c r="AB751" s="122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22"/>
      <c r="AB752" s="122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22"/>
      <c r="AB753" s="122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22"/>
      <c r="AB754" s="122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22"/>
      <c r="AB755" s="122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22"/>
      <c r="AB756" s="122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22"/>
      <c r="AB757" s="122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22"/>
      <c r="AB758" s="122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22"/>
      <c r="AB759" s="122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22"/>
      <c r="AB760" s="122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22"/>
      <c r="AB761" s="122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22"/>
      <c r="AB762" s="122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22"/>
      <c r="AB763" s="122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22"/>
      <c r="AB764" s="122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22"/>
      <c r="AB765" s="122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22"/>
      <c r="AB766" s="122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22"/>
      <c r="AB767" s="122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22"/>
      <c r="AB768" s="122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22"/>
      <c r="AB769" s="122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22"/>
      <c r="AB770" s="122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22"/>
      <c r="AB771" s="122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22"/>
      <c r="AB772" s="122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22"/>
      <c r="AB773" s="122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22"/>
      <c r="AB774" s="122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22"/>
      <c r="AB775" s="122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22"/>
      <c r="AB776" s="122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22"/>
      <c r="AB777" s="122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22"/>
      <c r="AB778" s="122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22"/>
      <c r="AB779" s="122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22"/>
      <c r="AB780" s="122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22"/>
      <c r="AB781" s="122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22"/>
      <c r="AB782" s="122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22"/>
      <c r="AB783" s="122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22"/>
      <c r="AB784" s="122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22"/>
      <c r="AB785" s="122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22"/>
      <c r="AB786" s="122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22"/>
      <c r="AB787" s="122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22"/>
      <c r="AB788" s="122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22"/>
      <c r="AB789" s="122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22"/>
      <c r="AB790" s="122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22"/>
      <c r="AB791" s="122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22"/>
      <c r="AB792" s="122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22"/>
      <c r="AB793" s="122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22"/>
      <c r="AB794" s="122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22"/>
      <c r="AB795" s="122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22"/>
      <c r="AB796" s="122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22"/>
      <c r="AB797" s="122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22"/>
      <c r="AB798" s="122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22"/>
      <c r="AB799" s="122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22"/>
      <c r="AB800" s="122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22"/>
      <c r="AB801" s="122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22"/>
      <c r="AB802" s="122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22"/>
      <c r="AB803" s="122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22"/>
      <c r="AB804" s="122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22"/>
      <c r="AB805" s="122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22"/>
      <c r="AB806" s="122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22"/>
      <c r="AB807" s="122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22"/>
      <c r="AB808" s="122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22"/>
      <c r="AB809" s="122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22"/>
      <c r="AB810" s="122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22"/>
      <c r="AB811" s="122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22"/>
      <c r="AB812" s="122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22"/>
      <c r="AB813" s="122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22"/>
      <c r="AB814" s="122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22"/>
      <c r="AB815" s="122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22"/>
      <c r="AB816" s="122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22"/>
      <c r="AB817" s="122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22"/>
      <c r="AB818" s="122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22"/>
      <c r="AB819" s="122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22"/>
      <c r="AB820" s="122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22"/>
      <c r="AB821" s="122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22"/>
      <c r="AB822" s="122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22"/>
      <c r="AB823" s="122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22"/>
      <c r="AB824" s="122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22"/>
      <c r="AB825" s="122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22"/>
      <c r="AB826" s="122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22"/>
      <c r="AB827" s="122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22"/>
      <c r="AB828" s="122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22"/>
      <c r="AB829" s="122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22"/>
      <c r="AB830" s="122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22"/>
      <c r="AB831" s="122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22"/>
      <c r="AB832" s="122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22"/>
      <c r="AB833" s="122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22"/>
      <c r="AB834" s="122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22"/>
      <c r="AB835" s="122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22"/>
      <c r="AB836" s="122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22"/>
      <c r="AB837" s="122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22"/>
      <c r="AB838" s="122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22"/>
      <c r="AB839" s="122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22"/>
      <c r="AB840" s="122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22"/>
      <c r="AB841" s="122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22"/>
      <c r="AB842" s="122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22"/>
      <c r="AB843" s="122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22"/>
      <c r="AB844" s="122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22"/>
      <c r="AB845" s="122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22"/>
      <c r="AB846" s="122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22"/>
      <c r="AB847" s="122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22"/>
      <c r="AB848" s="122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22"/>
      <c r="AB849" s="122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22"/>
      <c r="AB850" s="122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22"/>
      <c r="AB851" s="122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22"/>
      <c r="AB852" s="122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22"/>
      <c r="AB853" s="122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22"/>
      <c r="AB854" s="122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22"/>
      <c r="AB855" s="122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22"/>
      <c r="AB856" s="122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22"/>
      <c r="AB857" s="122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22"/>
      <c r="AB858" s="122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22"/>
      <c r="AB859" s="122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22"/>
      <c r="AB860" s="122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22"/>
      <c r="AB861" s="122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22"/>
      <c r="AB862" s="122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22"/>
      <c r="AB863" s="122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22"/>
      <c r="AB864" s="122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22"/>
      <c r="AB865" s="122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22"/>
      <c r="AB866" s="122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22"/>
      <c r="AB867" s="122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22"/>
      <c r="AB868" s="122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22"/>
      <c r="AB869" s="122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22"/>
      <c r="AB870" s="122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22"/>
      <c r="AB871" s="122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22"/>
      <c r="AB872" s="122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22"/>
      <c r="AB873" s="122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22"/>
      <c r="AB874" s="122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22"/>
      <c r="AB875" s="122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22"/>
      <c r="AB876" s="122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22"/>
      <c r="AB877" s="122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22"/>
      <c r="AB878" s="122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22"/>
      <c r="AB879" s="122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22"/>
      <c r="AB880" s="122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22"/>
      <c r="AB881" s="122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22"/>
      <c r="AB882" s="122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22"/>
      <c r="AB883" s="122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22"/>
      <c r="AB884" s="122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22"/>
      <c r="AB885" s="122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22"/>
      <c r="AB886" s="122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22"/>
      <c r="AB887" s="122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22"/>
      <c r="AB888" s="122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22"/>
      <c r="AB889" s="122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22"/>
      <c r="AB890" s="122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22"/>
      <c r="AB891" s="122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22"/>
      <c r="AB892" s="122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22"/>
      <c r="AB893" s="122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22"/>
      <c r="AB894" s="122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22"/>
      <c r="AB895" s="122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22"/>
      <c r="AB896" s="122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22"/>
      <c r="AB897" s="122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22"/>
      <c r="AB898" s="122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22"/>
      <c r="AB899" s="122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22"/>
      <c r="AB900" s="122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22"/>
      <c r="AB901" s="122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22"/>
      <c r="AB902" s="122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22"/>
      <c r="AB903" s="122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22"/>
      <c r="AB904" s="122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22"/>
      <c r="AB905" s="122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22"/>
      <c r="AB906" s="122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22"/>
      <c r="AB907" s="122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22"/>
      <c r="AB908" s="122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22"/>
      <c r="AB909" s="122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22"/>
      <c r="AB910" s="122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22"/>
      <c r="AB911" s="122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22"/>
      <c r="AB912" s="122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22"/>
      <c r="AB913" s="122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22"/>
      <c r="AB914" s="122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22"/>
      <c r="AB915" s="122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22"/>
      <c r="AB916" s="122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22"/>
      <c r="AB917" s="122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22"/>
      <c r="AB918" s="122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22"/>
      <c r="AB919" s="122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22"/>
      <c r="AB920" s="122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22"/>
      <c r="AB921" s="122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22"/>
      <c r="AB922" s="122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22"/>
      <c r="AB923" s="122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22"/>
      <c r="AB924" s="122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22"/>
      <c r="AB925" s="122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22"/>
      <c r="AB926" s="122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22"/>
      <c r="AB927" s="122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22"/>
      <c r="AB928" s="122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22"/>
      <c r="AB929" s="122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22"/>
      <c r="AB930" s="122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22"/>
      <c r="AB931" s="122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22"/>
      <c r="AB932" s="122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22"/>
      <c r="AB933" s="122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22"/>
      <c r="AB934" s="122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22"/>
      <c r="AB935" s="122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22"/>
      <c r="AB936" s="122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22"/>
      <c r="AB937" s="122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22"/>
      <c r="AB938" s="122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22"/>
      <c r="AB939" s="122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22"/>
      <c r="AB940" s="122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22"/>
      <c r="AB941" s="122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22"/>
      <c r="AB942" s="122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22"/>
      <c r="AB943" s="122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22"/>
      <c r="AB944" s="122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22"/>
      <c r="AB945" s="122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22"/>
      <c r="AB946" s="122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22"/>
      <c r="AB947" s="122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22"/>
      <c r="AB948" s="122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22"/>
      <c r="AB949" s="122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22"/>
      <c r="AB950" s="122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22"/>
      <c r="AB951" s="122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22"/>
      <c r="AB952" s="122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22"/>
      <c r="AB953" s="122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22"/>
      <c r="AB954" s="122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22"/>
      <c r="AB955" s="122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22"/>
      <c r="AB956" s="122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22"/>
      <c r="AB957" s="122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22"/>
      <c r="AB958" s="122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22"/>
      <c r="AB959" s="122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22"/>
      <c r="AB960" s="122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22"/>
      <c r="AB961" s="122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22"/>
      <c r="AB962" s="122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22"/>
      <c r="AB963" s="122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22"/>
      <c r="AB964" s="122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22"/>
      <c r="AB965" s="122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22"/>
      <c r="AB966" s="122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22"/>
      <c r="AB967" s="122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22"/>
      <c r="AB968" s="122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22"/>
      <c r="AB969" s="122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22"/>
      <c r="AB970" s="122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22"/>
      <c r="AB971" s="122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22"/>
      <c r="AB972" s="122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22"/>
      <c r="AB973" s="122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22"/>
      <c r="AB974" s="122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22"/>
      <c r="AB975" s="122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22"/>
      <c r="AB976" s="122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22"/>
      <c r="AB977" s="122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22"/>
      <c r="AB978" s="122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22"/>
      <c r="AB979" s="122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22"/>
      <c r="AB980" s="122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22"/>
      <c r="AB981" s="122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22"/>
      <c r="AB982" s="122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22"/>
      <c r="AB983" s="122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22"/>
      <c r="AB984" s="122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22"/>
      <c r="AB985" s="122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22"/>
      <c r="AB986" s="122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22"/>
      <c r="AB987" s="122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22"/>
      <c r="AB988" s="122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22"/>
      <c r="AB989" s="122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22"/>
      <c r="AB990" s="122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22"/>
      <c r="AB991" s="122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22"/>
      <c r="AB992" s="122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22"/>
      <c r="AB993" s="122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22"/>
      <c r="AB994" s="122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22"/>
      <c r="AB995" s="122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22"/>
      <c r="AB996" s="122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22"/>
      <c r="AB997" s="122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22"/>
      <c r="AB998" s="122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22"/>
      <c r="AB999" s="122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22"/>
      <c r="AB1000" s="122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山梨県</v>
      </c>
      <c r="B7" s="107" t="str">
        <f>水洗化人口等!B7</f>
        <v>19000</v>
      </c>
      <c r="C7" s="106" t="s">
        <v>200</v>
      </c>
      <c r="D7" s="108">
        <f t="shared" ref="D7:D34" si="0">SUM(E7,+H7,+K7)</f>
        <v>142936</v>
      </c>
      <c r="E7" s="108">
        <f t="shared" ref="E7:E34" si="1">SUM(F7:G7)</f>
        <v>1902</v>
      </c>
      <c r="F7" s="108">
        <f>SUM(F$8:F$1000)</f>
        <v>0</v>
      </c>
      <c r="G7" s="108">
        <f>SUM(G$8:G$1000)</f>
        <v>1902</v>
      </c>
      <c r="H7" s="108">
        <f t="shared" ref="H7:H34" si="2">SUM(I7:J7)</f>
        <v>2400</v>
      </c>
      <c r="I7" s="108">
        <f>SUM(I$8:I$1000)</f>
        <v>133</v>
      </c>
      <c r="J7" s="108">
        <f>SUM(J$8:J$1000)</f>
        <v>2267</v>
      </c>
      <c r="K7" s="108">
        <f t="shared" ref="K7:K34" si="3">SUM(L7:M7)</f>
        <v>138634</v>
      </c>
      <c r="L7" s="108">
        <f>SUM(L$8:L$1000)</f>
        <v>12427</v>
      </c>
      <c r="M7" s="108">
        <f>SUM(M$8:M$1000)</f>
        <v>126207</v>
      </c>
      <c r="N7" s="108">
        <f t="shared" ref="N7:N34" si="4">SUM(O7,+V7,+AC7)</f>
        <v>142954</v>
      </c>
      <c r="O7" s="108">
        <f t="shared" ref="O7:O34" si="5">SUM(P7:U7)</f>
        <v>12560</v>
      </c>
      <c r="P7" s="108">
        <f t="shared" ref="P7:U7" si="6">SUM(P$8:P$1000)</f>
        <v>12560</v>
      </c>
      <c r="Q7" s="108">
        <f t="shared" si="6"/>
        <v>0</v>
      </c>
      <c r="R7" s="108">
        <f t="shared" si="6"/>
        <v>0</v>
      </c>
      <c r="S7" s="108">
        <f t="shared" si="6"/>
        <v>0</v>
      </c>
      <c r="T7" s="108">
        <f t="shared" si="6"/>
        <v>0</v>
      </c>
      <c r="U7" s="108">
        <f t="shared" si="6"/>
        <v>0</v>
      </c>
      <c r="V7" s="108">
        <f t="shared" ref="V7:V34" si="7">SUM(W7:AB7)</f>
        <v>130376</v>
      </c>
      <c r="W7" s="108">
        <f t="shared" ref="W7:AB7" si="8">SUM(W$8:W$1000)</f>
        <v>128481</v>
      </c>
      <c r="X7" s="108">
        <f t="shared" si="8"/>
        <v>1879</v>
      </c>
      <c r="Y7" s="108">
        <f t="shared" si="8"/>
        <v>0</v>
      </c>
      <c r="Z7" s="108">
        <f t="shared" si="8"/>
        <v>16</v>
      </c>
      <c r="AA7" s="108">
        <f t="shared" si="8"/>
        <v>0</v>
      </c>
      <c r="AB7" s="108">
        <f t="shared" si="8"/>
        <v>0</v>
      </c>
      <c r="AC7" s="108">
        <f t="shared" ref="AC7:AC34" si="9">SUM(AD7:AE7)</f>
        <v>18</v>
      </c>
      <c r="AD7" s="108">
        <f>SUM(AD$8:AD$1000)</f>
        <v>2</v>
      </c>
      <c r="AE7" s="108">
        <f>SUM(AE$8:AE$1000)</f>
        <v>16</v>
      </c>
      <c r="AF7" s="108">
        <f t="shared" ref="AF7:AF34" si="10">SUM(AG7:AI7)</f>
        <v>4444</v>
      </c>
      <c r="AG7" s="108">
        <f>SUM(AG$8:AG$1000)</f>
        <v>4444</v>
      </c>
      <c r="AH7" s="108">
        <f>SUM(AH$8:AH$1000)</f>
        <v>0</v>
      </c>
      <c r="AI7" s="108">
        <f>SUM(AI$8:AI$1000)</f>
        <v>0</v>
      </c>
      <c r="AJ7" s="108">
        <f t="shared" ref="AJ7:AJ34" si="11">SUM(AK7:AS7)</f>
        <v>5642</v>
      </c>
      <c r="AK7" s="108">
        <f t="shared" ref="AK7:AS7" si="12">SUM(AK$8:AK$1000)</f>
        <v>1303</v>
      </c>
      <c r="AL7" s="108">
        <f t="shared" si="12"/>
        <v>0</v>
      </c>
      <c r="AM7" s="108">
        <f t="shared" si="12"/>
        <v>1478</v>
      </c>
      <c r="AN7" s="108">
        <f t="shared" si="12"/>
        <v>1498</v>
      </c>
      <c r="AO7" s="108">
        <f t="shared" si="12"/>
        <v>0</v>
      </c>
      <c r="AP7" s="108">
        <f t="shared" si="12"/>
        <v>0</v>
      </c>
      <c r="AQ7" s="108">
        <f t="shared" si="12"/>
        <v>385</v>
      </c>
      <c r="AR7" s="108">
        <f t="shared" si="12"/>
        <v>34</v>
      </c>
      <c r="AS7" s="108">
        <f t="shared" si="12"/>
        <v>944</v>
      </c>
      <c r="AT7" s="108">
        <f t="shared" ref="AT7:AT34" si="13">SUM(AU7:AY7)</f>
        <v>206</v>
      </c>
      <c r="AU7" s="108">
        <f>SUM(AU$8:AU$1000)</f>
        <v>104</v>
      </c>
      <c r="AV7" s="108">
        <f>SUM(AV$8:AV$1000)</f>
        <v>1</v>
      </c>
      <c r="AW7" s="108">
        <f>SUM(AW$8:AW$1000)</f>
        <v>99</v>
      </c>
      <c r="AX7" s="108">
        <f>SUM(AX$8:AX$1000)</f>
        <v>2</v>
      </c>
      <c r="AY7" s="108">
        <f>SUM(AY$8:AY$1000)</f>
        <v>0</v>
      </c>
      <c r="AZ7" s="108">
        <f t="shared" ref="AZ7:AZ34" si="14">SUM(BA7:BC7)</f>
        <v>71</v>
      </c>
      <c r="BA7" s="108">
        <f>SUM(BA$8:BA$1000)</f>
        <v>6</v>
      </c>
      <c r="BB7" s="108">
        <f>SUM(BB$8:BB$1000)</f>
        <v>65</v>
      </c>
      <c r="BC7" s="108">
        <f>SUM(BC$8:BC$1000)</f>
        <v>0</v>
      </c>
    </row>
    <row r="8" spans="1:55" s="105" customFormat="1" ht="13.5" customHeight="1">
      <c r="A8" s="115" t="s">
        <v>35</v>
      </c>
      <c r="B8" s="113" t="s">
        <v>254</v>
      </c>
      <c r="C8" s="101" t="s">
        <v>255</v>
      </c>
      <c r="D8" s="103">
        <f t="shared" si="0"/>
        <v>5189</v>
      </c>
      <c r="E8" s="103">
        <f t="shared" si="1"/>
        <v>23</v>
      </c>
      <c r="F8" s="103">
        <v>0</v>
      </c>
      <c r="G8" s="103">
        <v>23</v>
      </c>
      <c r="H8" s="103">
        <f t="shared" si="2"/>
        <v>0</v>
      </c>
      <c r="I8" s="103">
        <v>0</v>
      </c>
      <c r="J8" s="103">
        <v>0</v>
      </c>
      <c r="K8" s="103">
        <f t="shared" si="3"/>
        <v>5166</v>
      </c>
      <c r="L8" s="103">
        <v>577</v>
      </c>
      <c r="M8" s="103">
        <v>4589</v>
      </c>
      <c r="N8" s="103">
        <f t="shared" si="4"/>
        <v>5189</v>
      </c>
      <c r="O8" s="103">
        <f t="shared" si="5"/>
        <v>577</v>
      </c>
      <c r="P8" s="103">
        <v>577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4612</v>
      </c>
      <c r="W8" s="103">
        <v>4612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264</v>
      </c>
      <c r="AG8" s="103">
        <v>264</v>
      </c>
      <c r="AH8" s="103">
        <v>0</v>
      </c>
      <c r="AI8" s="103">
        <v>0</v>
      </c>
      <c r="AJ8" s="103">
        <f t="shared" si="11"/>
        <v>264</v>
      </c>
      <c r="AK8" s="103">
        <v>0</v>
      </c>
      <c r="AL8" s="103">
        <v>0</v>
      </c>
      <c r="AM8" s="103">
        <v>264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32</v>
      </c>
      <c r="AU8" s="103">
        <v>0</v>
      </c>
      <c r="AV8" s="103">
        <v>0</v>
      </c>
      <c r="AW8" s="103">
        <v>32</v>
      </c>
      <c r="AX8" s="103">
        <v>0</v>
      </c>
      <c r="AY8" s="103">
        <v>0</v>
      </c>
      <c r="AZ8" s="103">
        <f t="shared" si="14"/>
        <v>6</v>
      </c>
      <c r="BA8" s="103">
        <v>6</v>
      </c>
      <c r="BB8" s="103">
        <v>0</v>
      </c>
      <c r="BC8" s="103">
        <v>0</v>
      </c>
    </row>
    <row r="9" spans="1:55" s="105" customFormat="1" ht="13.5" customHeight="1">
      <c r="A9" s="115" t="s">
        <v>35</v>
      </c>
      <c r="B9" s="113" t="s">
        <v>258</v>
      </c>
      <c r="C9" s="101" t="s">
        <v>259</v>
      </c>
      <c r="D9" s="103">
        <f t="shared" si="0"/>
        <v>14189</v>
      </c>
      <c r="E9" s="103">
        <f t="shared" si="1"/>
        <v>0</v>
      </c>
      <c r="F9" s="103">
        <v>0</v>
      </c>
      <c r="G9" s="103">
        <v>0</v>
      </c>
      <c r="H9" s="103">
        <f t="shared" si="2"/>
        <v>0</v>
      </c>
      <c r="I9" s="103">
        <v>0</v>
      </c>
      <c r="J9" s="103">
        <v>0</v>
      </c>
      <c r="K9" s="103">
        <f t="shared" si="3"/>
        <v>14189</v>
      </c>
      <c r="L9" s="103">
        <v>402</v>
      </c>
      <c r="M9" s="103">
        <v>13787</v>
      </c>
      <c r="N9" s="103">
        <f t="shared" si="4"/>
        <v>14189</v>
      </c>
      <c r="O9" s="103">
        <f t="shared" si="5"/>
        <v>402</v>
      </c>
      <c r="P9" s="103">
        <v>402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13787</v>
      </c>
      <c r="W9" s="103">
        <v>13787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42</v>
      </c>
      <c r="AG9" s="103">
        <v>42</v>
      </c>
      <c r="AH9" s="103">
        <v>0</v>
      </c>
      <c r="AI9" s="103">
        <v>0</v>
      </c>
      <c r="AJ9" s="103">
        <f t="shared" si="11"/>
        <v>630</v>
      </c>
      <c r="AK9" s="103">
        <v>630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42</v>
      </c>
      <c r="AU9" s="103">
        <v>42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35</v>
      </c>
      <c r="B10" s="113" t="s">
        <v>261</v>
      </c>
      <c r="C10" s="101" t="s">
        <v>262</v>
      </c>
      <c r="D10" s="103">
        <f t="shared" si="0"/>
        <v>5649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5649</v>
      </c>
      <c r="L10" s="103">
        <v>257</v>
      </c>
      <c r="M10" s="103">
        <v>5392</v>
      </c>
      <c r="N10" s="103">
        <f t="shared" si="4"/>
        <v>5649</v>
      </c>
      <c r="O10" s="103">
        <f t="shared" si="5"/>
        <v>257</v>
      </c>
      <c r="P10" s="103">
        <v>257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5392</v>
      </c>
      <c r="W10" s="103">
        <v>5392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340</v>
      </c>
      <c r="AG10" s="103">
        <v>340</v>
      </c>
      <c r="AH10" s="103">
        <v>0</v>
      </c>
      <c r="AI10" s="103">
        <v>0</v>
      </c>
      <c r="AJ10" s="103">
        <f t="shared" si="11"/>
        <v>339</v>
      </c>
      <c r="AK10" s="103">
        <v>0</v>
      </c>
      <c r="AL10" s="103">
        <v>0</v>
      </c>
      <c r="AM10" s="103">
        <v>0</v>
      </c>
      <c r="AN10" s="103">
        <v>339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1</v>
      </c>
      <c r="AU10" s="103">
        <v>0</v>
      </c>
      <c r="AV10" s="103">
        <v>1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35</v>
      </c>
      <c r="B11" s="113" t="s">
        <v>264</v>
      </c>
      <c r="C11" s="101" t="s">
        <v>265</v>
      </c>
      <c r="D11" s="103">
        <f t="shared" si="0"/>
        <v>9500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9500</v>
      </c>
      <c r="L11" s="103">
        <v>788</v>
      </c>
      <c r="M11" s="103">
        <v>8712</v>
      </c>
      <c r="N11" s="103">
        <f t="shared" si="4"/>
        <v>9500</v>
      </c>
      <c r="O11" s="103">
        <f t="shared" si="5"/>
        <v>788</v>
      </c>
      <c r="P11" s="103">
        <v>788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8712</v>
      </c>
      <c r="W11" s="103">
        <v>8712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519</v>
      </c>
      <c r="AG11" s="103">
        <v>519</v>
      </c>
      <c r="AH11" s="103">
        <v>0</v>
      </c>
      <c r="AI11" s="103">
        <v>0</v>
      </c>
      <c r="AJ11" s="103">
        <f t="shared" si="11"/>
        <v>519</v>
      </c>
      <c r="AK11" s="103">
        <v>0</v>
      </c>
      <c r="AL11" s="103">
        <v>0</v>
      </c>
      <c r="AM11" s="103">
        <v>519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28</v>
      </c>
      <c r="AU11" s="103">
        <v>0</v>
      </c>
      <c r="AV11" s="103">
        <v>0</v>
      </c>
      <c r="AW11" s="103">
        <v>28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35</v>
      </c>
      <c r="B12" s="113" t="s">
        <v>267</v>
      </c>
      <c r="C12" s="101" t="s">
        <v>268</v>
      </c>
      <c r="D12" s="103">
        <f t="shared" si="0"/>
        <v>8118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8118</v>
      </c>
      <c r="L12" s="103">
        <v>220</v>
      </c>
      <c r="M12" s="103">
        <v>7898</v>
      </c>
      <c r="N12" s="103">
        <f t="shared" si="4"/>
        <v>8118</v>
      </c>
      <c r="O12" s="103">
        <f t="shared" si="5"/>
        <v>220</v>
      </c>
      <c r="P12" s="103">
        <v>220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7898</v>
      </c>
      <c r="W12" s="103">
        <v>7898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445</v>
      </c>
      <c r="AG12" s="103">
        <v>445</v>
      </c>
      <c r="AH12" s="103">
        <v>0</v>
      </c>
      <c r="AI12" s="103">
        <v>0</v>
      </c>
      <c r="AJ12" s="103">
        <f t="shared" si="11"/>
        <v>445</v>
      </c>
      <c r="AK12" s="103">
        <v>0</v>
      </c>
      <c r="AL12" s="103">
        <v>0</v>
      </c>
      <c r="AM12" s="103">
        <v>0</v>
      </c>
      <c r="AN12" s="103">
        <v>445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2</v>
      </c>
      <c r="AU12" s="103">
        <v>0</v>
      </c>
      <c r="AV12" s="103">
        <v>0</v>
      </c>
      <c r="AW12" s="103">
        <v>0</v>
      </c>
      <c r="AX12" s="103">
        <v>2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35</v>
      </c>
      <c r="B13" s="113" t="s">
        <v>270</v>
      </c>
      <c r="C13" s="101" t="s">
        <v>271</v>
      </c>
      <c r="D13" s="103">
        <f t="shared" si="0"/>
        <v>5479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5479</v>
      </c>
      <c r="L13" s="103">
        <v>601</v>
      </c>
      <c r="M13" s="103">
        <v>4878</v>
      </c>
      <c r="N13" s="103">
        <f t="shared" si="4"/>
        <v>5479</v>
      </c>
      <c r="O13" s="103">
        <f t="shared" si="5"/>
        <v>601</v>
      </c>
      <c r="P13" s="103">
        <v>601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4878</v>
      </c>
      <c r="W13" s="103">
        <v>4878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366</v>
      </c>
      <c r="AG13" s="103">
        <v>366</v>
      </c>
      <c r="AH13" s="103">
        <v>0</v>
      </c>
      <c r="AI13" s="103">
        <v>0</v>
      </c>
      <c r="AJ13" s="103">
        <f t="shared" si="11"/>
        <v>366</v>
      </c>
      <c r="AK13" s="103">
        <v>0</v>
      </c>
      <c r="AL13" s="103">
        <v>0</v>
      </c>
      <c r="AM13" s="103">
        <v>12</v>
      </c>
      <c r="AN13" s="103">
        <v>354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35</v>
      </c>
      <c r="B14" s="113" t="s">
        <v>273</v>
      </c>
      <c r="C14" s="101" t="s">
        <v>274</v>
      </c>
      <c r="D14" s="103">
        <f t="shared" si="0"/>
        <v>16290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16290</v>
      </c>
      <c r="L14" s="103">
        <v>387</v>
      </c>
      <c r="M14" s="103">
        <v>15903</v>
      </c>
      <c r="N14" s="103">
        <f t="shared" si="4"/>
        <v>16290</v>
      </c>
      <c r="O14" s="103">
        <f t="shared" si="5"/>
        <v>387</v>
      </c>
      <c r="P14" s="103">
        <v>387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15903</v>
      </c>
      <c r="W14" s="103">
        <v>15903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309</v>
      </c>
      <c r="AG14" s="103">
        <v>309</v>
      </c>
      <c r="AH14" s="103">
        <v>0</v>
      </c>
      <c r="AI14" s="103">
        <v>0</v>
      </c>
      <c r="AJ14" s="103">
        <f t="shared" si="11"/>
        <v>375</v>
      </c>
      <c r="AK14" s="103">
        <v>75</v>
      </c>
      <c r="AL14" s="103">
        <v>0</v>
      </c>
      <c r="AM14" s="103">
        <v>0</v>
      </c>
      <c r="AN14" s="103">
        <v>211</v>
      </c>
      <c r="AO14" s="103">
        <v>0</v>
      </c>
      <c r="AP14" s="103">
        <v>0</v>
      </c>
      <c r="AQ14" s="103">
        <v>0</v>
      </c>
      <c r="AR14" s="103">
        <v>0</v>
      </c>
      <c r="AS14" s="103">
        <v>89</v>
      </c>
      <c r="AT14" s="103">
        <f t="shared" si="13"/>
        <v>9</v>
      </c>
      <c r="AU14" s="103">
        <v>9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35</v>
      </c>
      <c r="B15" s="113" t="s">
        <v>276</v>
      </c>
      <c r="C15" s="101" t="s">
        <v>277</v>
      </c>
      <c r="D15" s="103">
        <f t="shared" si="0"/>
        <v>10049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10049</v>
      </c>
      <c r="L15" s="103">
        <v>2235</v>
      </c>
      <c r="M15" s="103">
        <v>7814</v>
      </c>
      <c r="N15" s="103">
        <f t="shared" si="4"/>
        <v>10049</v>
      </c>
      <c r="O15" s="103">
        <f t="shared" si="5"/>
        <v>2235</v>
      </c>
      <c r="P15" s="103">
        <v>2235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7814</v>
      </c>
      <c r="W15" s="103">
        <v>7814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239</v>
      </c>
      <c r="AG15" s="103">
        <v>239</v>
      </c>
      <c r="AH15" s="103">
        <v>0</v>
      </c>
      <c r="AI15" s="103">
        <v>0</v>
      </c>
      <c r="AJ15" s="103">
        <f t="shared" si="11"/>
        <v>571</v>
      </c>
      <c r="AK15" s="103">
        <v>352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193</v>
      </c>
      <c r="AR15" s="103">
        <v>0</v>
      </c>
      <c r="AS15" s="103">
        <v>26</v>
      </c>
      <c r="AT15" s="103">
        <f t="shared" si="13"/>
        <v>20</v>
      </c>
      <c r="AU15" s="103">
        <v>20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35</v>
      </c>
      <c r="B16" s="113" t="s">
        <v>279</v>
      </c>
      <c r="C16" s="101" t="s">
        <v>280</v>
      </c>
      <c r="D16" s="103">
        <f t="shared" si="0"/>
        <v>7822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7822</v>
      </c>
      <c r="L16" s="103">
        <v>524</v>
      </c>
      <c r="M16" s="103">
        <v>7298</v>
      </c>
      <c r="N16" s="103">
        <f t="shared" si="4"/>
        <v>7822</v>
      </c>
      <c r="O16" s="103">
        <f t="shared" si="5"/>
        <v>524</v>
      </c>
      <c r="P16" s="103">
        <v>524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7298</v>
      </c>
      <c r="W16" s="103">
        <v>7298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337</v>
      </c>
      <c r="AG16" s="103">
        <v>337</v>
      </c>
      <c r="AH16" s="103">
        <v>0</v>
      </c>
      <c r="AI16" s="103">
        <v>0</v>
      </c>
      <c r="AJ16" s="103">
        <f t="shared" si="11"/>
        <v>337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337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35</v>
      </c>
      <c r="B17" s="113" t="s">
        <v>282</v>
      </c>
      <c r="C17" s="101" t="s">
        <v>283</v>
      </c>
      <c r="D17" s="103">
        <f t="shared" si="0"/>
        <v>8719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8719</v>
      </c>
      <c r="L17" s="103">
        <v>778</v>
      </c>
      <c r="M17" s="103">
        <v>7941</v>
      </c>
      <c r="N17" s="103">
        <f t="shared" si="4"/>
        <v>8719</v>
      </c>
      <c r="O17" s="103">
        <f t="shared" si="5"/>
        <v>778</v>
      </c>
      <c r="P17" s="103">
        <v>778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7941</v>
      </c>
      <c r="W17" s="103">
        <v>7941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348</v>
      </c>
      <c r="AG17" s="103">
        <v>348</v>
      </c>
      <c r="AH17" s="103">
        <v>0</v>
      </c>
      <c r="AI17" s="103">
        <v>0</v>
      </c>
      <c r="AJ17" s="103">
        <f t="shared" si="11"/>
        <v>333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333</v>
      </c>
      <c r="AT17" s="103">
        <f t="shared" si="13"/>
        <v>15</v>
      </c>
      <c r="AU17" s="103">
        <v>15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35</v>
      </c>
      <c r="B18" s="113" t="s">
        <v>285</v>
      </c>
      <c r="C18" s="101" t="s">
        <v>286</v>
      </c>
      <c r="D18" s="103">
        <f t="shared" si="0"/>
        <v>8426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8426</v>
      </c>
      <c r="L18" s="103">
        <v>1247</v>
      </c>
      <c r="M18" s="103">
        <v>7179</v>
      </c>
      <c r="N18" s="103">
        <f t="shared" si="4"/>
        <v>8426</v>
      </c>
      <c r="O18" s="103">
        <f t="shared" si="5"/>
        <v>1247</v>
      </c>
      <c r="P18" s="103">
        <v>1247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7179</v>
      </c>
      <c r="W18" s="103">
        <v>7179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394</v>
      </c>
      <c r="AG18" s="103">
        <v>394</v>
      </c>
      <c r="AH18" s="103">
        <v>0</v>
      </c>
      <c r="AI18" s="103">
        <v>0</v>
      </c>
      <c r="AJ18" s="103">
        <f t="shared" si="11"/>
        <v>394</v>
      </c>
      <c r="AK18" s="103">
        <v>0</v>
      </c>
      <c r="AL18" s="103">
        <v>0</v>
      </c>
      <c r="AM18" s="103">
        <v>394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39</v>
      </c>
      <c r="AU18" s="103">
        <v>0</v>
      </c>
      <c r="AV18" s="103">
        <v>0</v>
      </c>
      <c r="AW18" s="103">
        <v>39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35</v>
      </c>
      <c r="B19" s="113" t="s">
        <v>288</v>
      </c>
      <c r="C19" s="101" t="s">
        <v>289</v>
      </c>
      <c r="D19" s="103">
        <f t="shared" si="0"/>
        <v>7044</v>
      </c>
      <c r="E19" s="103">
        <f t="shared" si="1"/>
        <v>0</v>
      </c>
      <c r="F19" s="103">
        <v>0</v>
      </c>
      <c r="G19" s="103">
        <v>0</v>
      </c>
      <c r="H19" s="103">
        <f t="shared" si="2"/>
        <v>526</v>
      </c>
      <c r="I19" s="103">
        <v>76</v>
      </c>
      <c r="J19" s="103">
        <v>450</v>
      </c>
      <c r="K19" s="103">
        <f t="shared" si="3"/>
        <v>6518</v>
      </c>
      <c r="L19" s="103">
        <v>660</v>
      </c>
      <c r="M19" s="103">
        <v>5858</v>
      </c>
      <c r="N19" s="103">
        <f t="shared" si="4"/>
        <v>7044</v>
      </c>
      <c r="O19" s="103">
        <f t="shared" si="5"/>
        <v>736</v>
      </c>
      <c r="P19" s="103">
        <v>736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6308</v>
      </c>
      <c r="W19" s="103">
        <v>6308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53</v>
      </c>
      <c r="AG19" s="103">
        <v>53</v>
      </c>
      <c r="AH19" s="103">
        <v>0</v>
      </c>
      <c r="AI19" s="103">
        <v>0</v>
      </c>
      <c r="AJ19" s="103">
        <f t="shared" si="11"/>
        <v>53</v>
      </c>
      <c r="AK19" s="103">
        <v>0</v>
      </c>
      <c r="AL19" s="103">
        <v>0</v>
      </c>
      <c r="AM19" s="103">
        <v>13</v>
      </c>
      <c r="AN19" s="103">
        <v>0</v>
      </c>
      <c r="AO19" s="103">
        <v>0</v>
      </c>
      <c r="AP19" s="103">
        <v>0</v>
      </c>
      <c r="AQ19" s="103">
        <v>10</v>
      </c>
      <c r="AR19" s="103">
        <v>0</v>
      </c>
      <c r="AS19" s="103">
        <v>30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35</v>
      </c>
      <c r="B20" s="113" t="s">
        <v>291</v>
      </c>
      <c r="C20" s="101" t="s">
        <v>292</v>
      </c>
      <c r="D20" s="103">
        <f t="shared" si="0"/>
        <v>6701</v>
      </c>
      <c r="E20" s="103">
        <f t="shared" si="1"/>
        <v>1879</v>
      </c>
      <c r="F20" s="103">
        <v>0</v>
      </c>
      <c r="G20" s="103">
        <v>1879</v>
      </c>
      <c r="H20" s="103">
        <f t="shared" si="2"/>
        <v>0</v>
      </c>
      <c r="I20" s="103">
        <v>0</v>
      </c>
      <c r="J20" s="103">
        <v>0</v>
      </c>
      <c r="K20" s="103">
        <f t="shared" si="3"/>
        <v>4822</v>
      </c>
      <c r="L20" s="103">
        <v>146</v>
      </c>
      <c r="M20" s="103">
        <v>4676</v>
      </c>
      <c r="N20" s="103">
        <f t="shared" si="4"/>
        <v>6701</v>
      </c>
      <c r="O20" s="103">
        <f t="shared" si="5"/>
        <v>146</v>
      </c>
      <c r="P20" s="103">
        <v>146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6555</v>
      </c>
      <c r="W20" s="103">
        <v>4676</v>
      </c>
      <c r="X20" s="103">
        <v>1879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90</v>
      </c>
      <c r="AG20" s="103">
        <v>90</v>
      </c>
      <c r="AH20" s="103">
        <v>0</v>
      </c>
      <c r="AI20" s="103">
        <v>0</v>
      </c>
      <c r="AJ20" s="103">
        <f t="shared" si="11"/>
        <v>90</v>
      </c>
      <c r="AK20" s="103">
        <v>0</v>
      </c>
      <c r="AL20" s="103">
        <v>0</v>
      </c>
      <c r="AM20" s="103">
        <v>2</v>
      </c>
      <c r="AN20" s="103">
        <v>0</v>
      </c>
      <c r="AO20" s="103">
        <v>0</v>
      </c>
      <c r="AP20" s="103">
        <v>0</v>
      </c>
      <c r="AQ20" s="103">
        <v>3</v>
      </c>
      <c r="AR20" s="103">
        <v>0</v>
      </c>
      <c r="AS20" s="103">
        <v>85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65</v>
      </c>
      <c r="BA20" s="103">
        <v>0</v>
      </c>
      <c r="BB20" s="103">
        <v>65</v>
      </c>
      <c r="BC20" s="103">
        <v>0</v>
      </c>
    </row>
    <row r="21" spans="1:55" s="105" customFormat="1" ht="13.5" customHeight="1">
      <c r="A21" s="115" t="s">
        <v>35</v>
      </c>
      <c r="B21" s="113" t="s">
        <v>294</v>
      </c>
      <c r="C21" s="101" t="s">
        <v>295</v>
      </c>
      <c r="D21" s="103">
        <f t="shared" si="0"/>
        <v>1486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1486</v>
      </c>
      <c r="L21" s="103">
        <v>455</v>
      </c>
      <c r="M21" s="103">
        <v>1031</v>
      </c>
      <c r="N21" s="103">
        <f t="shared" si="4"/>
        <v>1486</v>
      </c>
      <c r="O21" s="103">
        <f t="shared" si="5"/>
        <v>455</v>
      </c>
      <c r="P21" s="103">
        <v>455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1031</v>
      </c>
      <c r="W21" s="103">
        <v>1031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55</v>
      </c>
      <c r="AG21" s="103">
        <v>55</v>
      </c>
      <c r="AH21" s="103">
        <v>0</v>
      </c>
      <c r="AI21" s="103">
        <v>0</v>
      </c>
      <c r="AJ21" s="103">
        <f t="shared" si="11"/>
        <v>70</v>
      </c>
      <c r="AK21" s="103">
        <v>17</v>
      </c>
      <c r="AL21" s="103">
        <v>0</v>
      </c>
      <c r="AM21" s="103">
        <v>4</v>
      </c>
      <c r="AN21" s="103">
        <v>49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2</v>
      </c>
      <c r="AU21" s="103">
        <v>2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75" customFormat="1" ht="13.5" customHeight="1">
      <c r="A22" s="192" t="s">
        <v>35</v>
      </c>
      <c r="B22" s="193" t="s">
        <v>297</v>
      </c>
      <c r="C22" s="194" t="s">
        <v>298</v>
      </c>
      <c r="D22" s="195">
        <f t="shared" si="0"/>
        <v>808</v>
      </c>
      <c r="E22" s="195">
        <f t="shared" si="1"/>
        <v>0</v>
      </c>
      <c r="F22" s="195">
        <v>0</v>
      </c>
      <c r="G22" s="195">
        <v>0</v>
      </c>
      <c r="H22" s="195">
        <f t="shared" si="2"/>
        <v>0</v>
      </c>
      <c r="I22" s="195">
        <v>0</v>
      </c>
      <c r="J22" s="195">
        <v>0</v>
      </c>
      <c r="K22" s="195">
        <f t="shared" si="3"/>
        <v>808</v>
      </c>
      <c r="L22" s="195">
        <v>81</v>
      </c>
      <c r="M22" s="195">
        <v>727</v>
      </c>
      <c r="N22" s="195">
        <f t="shared" si="4"/>
        <v>808</v>
      </c>
      <c r="O22" s="195">
        <f t="shared" si="5"/>
        <v>81</v>
      </c>
      <c r="P22" s="195">
        <v>81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5">
        <f t="shared" si="7"/>
        <v>727</v>
      </c>
      <c r="W22" s="195">
        <v>727</v>
      </c>
      <c r="X22" s="195">
        <v>0</v>
      </c>
      <c r="Y22" s="195">
        <v>0</v>
      </c>
      <c r="Z22" s="195">
        <v>0</v>
      </c>
      <c r="AA22" s="195">
        <v>0</v>
      </c>
      <c r="AB22" s="195">
        <v>0</v>
      </c>
      <c r="AC22" s="195">
        <f t="shared" si="9"/>
        <v>0</v>
      </c>
      <c r="AD22" s="195">
        <v>0</v>
      </c>
      <c r="AE22" s="195">
        <v>0</v>
      </c>
      <c r="AF22" s="195">
        <f t="shared" si="10"/>
        <v>24</v>
      </c>
      <c r="AG22" s="195">
        <v>24</v>
      </c>
      <c r="AH22" s="195">
        <v>0</v>
      </c>
      <c r="AI22" s="195">
        <v>0</v>
      </c>
      <c r="AJ22" s="195">
        <f t="shared" si="11"/>
        <v>24</v>
      </c>
      <c r="AK22" s="195">
        <v>0</v>
      </c>
      <c r="AL22" s="195">
        <v>0</v>
      </c>
      <c r="AM22" s="195">
        <v>21</v>
      </c>
      <c r="AN22" s="195">
        <v>2</v>
      </c>
      <c r="AO22" s="195">
        <v>0</v>
      </c>
      <c r="AP22" s="195">
        <v>0</v>
      </c>
      <c r="AQ22" s="195">
        <v>0</v>
      </c>
      <c r="AR22" s="195">
        <v>0</v>
      </c>
      <c r="AS22" s="195">
        <v>1</v>
      </c>
      <c r="AT22" s="195">
        <f t="shared" si="13"/>
        <v>0</v>
      </c>
      <c r="AU22" s="195">
        <v>0</v>
      </c>
      <c r="AV22" s="195">
        <v>0</v>
      </c>
      <c r="AW22" s="195">
        <v>0</v>
      </c>
      <c r="AX22" s="195">
        <v>0</v>
      </c>
      <c r="AY22" s="195">
        <v>0</v>
      </c>
      <c r="AZ22" s="195">
        <f t="shared" si="14"/>
        <v>0</v>
      </c>
      <c r="BA22" s="195">
        <v>0</v>
      </c>
      <c r="BB22" s="195">
        <v>0</v>
      </c>
      <c r="BC22" s="195">
        <v>0</v>
      </c>
    </row>
    <row r="23" spans="1:55" s="105" customFormat="1" ht="13.5" customHeight="1">
      <c r="A23" s="115" t="s">
        <v>35</v>
      </c>
      <c r="B23" s="113" t="s">
        <v>300</v>
      </c>
      <c r="C23" s="101" t="s">
        <v>301</v>
      </c>
      <c r="D23" s="103">
        <f t="shared" si="0"/>
        <v>4653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4653</v>
      </c>
      <c r="L23" s="103">
        <v>1004</v>
      </c>
      <c r="M23" s="103">
        <v>3649</v>
      </c>
      <c r="N23" s="103">
        <f t="shared" si="4"/>
        <v>4653</v>
      </c>
      <c r="O23" s="103">
        <f t="shared" si="5"/>
        <v>1004</v>
      </c>
      <c r="P23" s="103">
        <v>1004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3649</v>
      </c>
      <c r="W23" s="103">
        <v>3649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168</v>
      </c>
      <c r="AG23" s="103">
        <v>168</v>
      </c>
      <c r="AH23" s="103">
        <v>0</v>
      </c>
      <c r="AI23" s="103">
        <v>0</v>
      </c>
      <c r="AJ23" s="103">
        <f t="shared" si="11"/>
        <v>168</v>
      </c>
      <c r="AK23" s="103">
        <v>0</v>
      </c>
      <c r="AL23" s="103">
        <v>0</v>
      </c>
      <c r="AM23" s="103">
        <v>141</v>
      </c>
      <c r="AN23" s="103">
        <v>18</v>
      </c>
      <c r="AO23" s="103">
        <v>0</v>
      </c>
      <c r="AP23" s="103">
        <v>0</v>
      </c>
      <c r="AQ23" s="103">
        <v>0</v>
      </c>
      <c r="AR23" s="103">
        <v>0</v>
      </c>
      <c r="AS23" s="103">
        <v>9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35</v>
      </c>
      <c r="B24" s="113" t="s">
        <v>303</v>
      </c>
      <c r="C24" s="101" t="s">
        <v>304</v>
      </c>
      <c r="D24" s="103">
        <f t="shared" si="0"/>
        <v>5127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5127</v>
      </c>
      <c r="L24" s="103">
        <v>398</v>
      </c>
      <c r="M24" s="103">
        <v>4729</v>
      </c>
      <c r="N24" s="103">
        <f t="shared" si="4"/>
        <v>5127</v>
      </c>
      <c r="O24" s="103">
        <f t="shared" si="5"/>
        <v>398</v>
      </c>
      <c r="P24" s="103">
        <v>398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4729</v>
      </c>
      <c r="W24" s="103">
        <v>4729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34</v>
      </c>
      <c r="AG24" s="103">
        <v>34</v>
      </c>
      <c r="AH24" s="103">
        <v>0</v>
      </c>
      <c r="AI24" s="103">
        <v>0</v>
      </c>
      <c r="AJ24" s="103">
        <f t="shared" si="11"/>
        <v>34</v>
      </c>
      <c r="AK24" s="103">
        <v>0</v>
      </c>
      <c r="AL24" s="103">
        <v>0</v>
      </c>
      <c r="AM24" s="103">
        <v>0</v>
      </c>
      <c r="AN24" s="103">
        <v>34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35</v>
      </c>
      <c r="B25" s="113" t="s">
        <v>306</v>
      </c>
      <c r="C25" s="101" t="s">
        <v>307</v>
      </c>
      <c r="D25" s="103">
        <f t="shared" si="0"/>
        <v>1961</v>
      </c>
      <c r="E25" s="103">
        <f t="shared" si="1"/>
        <v>0</v>
      </c>
      <c r="F25" s="103">
        <v>0</v>
      </c>
      <c r="G25" s="103">
        <v>0</v>
      </c>
      <c r="H25" s="103">
        <f t="shared" si="2"/>
        <v>0</v>
      </c>
      <c r="I25" s="103">
        <v>0</v>
      </c>
      <c r="J25" s="103">
        <v>0</v>
      </c>
      <c r="K25" s="103">
        <f t="shared" si="3"/>
        <v>1961</v>
      </c>
      <c r="L25" s="103">
        <v>264</v>
      </c>
      <c r="M25" s="103">
        <v>1697</v>
      </c>
      <c r="N25" s="103">
        <f t="shared" si="4"/>
        <v>1961</v>
      </c>
      <c r="O25" s="103">
        <f t="shared" si="5"/>
        <v>264</v>
      </c>
      <c r="P25" s="103">
        <v>264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1697</v>
      </c>
      <c r="W25" s="103">
        <v>1697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48</v>
      </c>
      <c r="AG25" s="103">
        <v>48</v>
      </c>
      <c r="AH25" s="103">
        <v>0</v>
      </c>
      <c r="AI25" s="103">
        <v>0</v>
      </c>
      <c r="AJ25" s="103">
        <f t="shared" si="11"/>
        <v>62</v>
      </c>
      <c r="AK25" s="103">
        <v>16</v>
      </c>
      <c r="AL25" s="103">
        <v>0</v>
      </c>
      <c r="AM25" s="103">
        <v>0</v>
      </c>
      <c r="AN25" s="103">
        <v>46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2</v>
      </c>
      <c r="AU25" s="103">
        <v>2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35</v>
      </c>
      <c r="B26" s="113" t="s">
        <v>309</v>
      </c>
      <c r="C26" s="101" t="s">
        <v>310</v>
      </c>
      <c r="D26" s="103">
        <f t="shared" si="0"/>
        <v>1858</v>
      </c>
      <c r="E26" s="103">
        <f t="shared" si="1"/>
        <v>0</v>
      </c>
      <c r="F26" s="103">
        <v>0</v>
      </c>
      <c r="G26" s="103">
        <v>0</v>
      </c>
      <c r="H26" s="103">
        <f t="shared" si="2"/>
        <v>1858</v>
      </c>
      <c r="I26" s="103">
        <v>57</v>
      </c>
      <c r="J26" s="103">
        <v>1801</v>
      </c>
      <c r="K26" s="103">
        <f t="shared" si="3"/>
        <v>0</v>
      </c>
      <c r="L26" s="103">
        <v>0</v>
      </c>
      <c r="M26" s="103">
        <v>0</v>
      </c>
      <c r="N26" s="103">
        <f t="shared" si="4"/>
        <v>1858</v>
      </c>
      <c r="O26" s="103">
        <f t="shared" si="5"/>
        <v>57</v>
      </c>
      <c r="P26" s="103">
        <v>57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1801</v>
      </c>
      <c r="W26" s="103">
        <v>1801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34</v>
      </c>
      <c r="AG26" s="103">
        <v>34</v>
      </c>
      <c r="AH26" s="103">
        <v>0</v>
      </c>
      <c r="AI26" s="103">
        <v>0</v>
      </c>
      <c r="AJ26" s="103">
        <f t="shared" si="11"/>
        <v>34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34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35</v>
      </c>
      <c r="B27" s="113" t="s">
        <v>312</v>
      </c>
      <c r="C27" s="101" t="s">
        <v>313</v>
      </c>
      <c r="D27" s="103">
        <f t="shared" si="0"/>
        <v>649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649</v>
      </c>
      <c r="L27" s="103">
        <v>42</v>
      </c>
      <c r="M27" s="103">
        <v>607</v>
      </c>
      <c r="N27" s="103">
        <f t="shared" si="4"/>
        <v>649</v>
      </c>
      <c r="O27" s="103">
        <f t="shared" si="5"/>
        <v>42</v>
      </c>
      <c r="P27" s="103">
        <v>42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607</v>
      </c>
      <c r="W27" s="103">
        <v>607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57</v>
      </c>
      <c r="AG27" s="103">
        <v>57</v>
      </c>
      <c r="AH27" s="103">
        <v>0</v>
      </c>
      <c r="AI27" s="103">
        <v>0</v>
      </c>
      <c r="AJ27" s="103">
        <f t="shared" si="11"/>
        <v>57</v>
      </c>
      <c r="AK27" s="103">
        <v>0</v>
      </c>
      <c r="AL27" s="103">
        <v>0</v>
      </c>
      <c r="AM27" s="103">
        <v>10</v>
      </c>
      <c r="AN27" s="103">
        <v>0</v>
      </c>
      <c r="AO27" s="103">
        <v>0</v>
      </c>
      <c r="AP27" s="103">
        <v>0</v>
      </c>
      <c r="AQ27" s="103">
        <v>13</v>
      </c>
      <c r="AR27" s="103">
        <v>34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35</v>
      </c>
      <c r="B28" s="113" t="s">
        <v>315</v>
      </c>
      <c r="C28" s="101" t="s">
        <v>316</v>
      </c>
      <c r="D28" s="103">
        <f t="shared" si="0"/>
        <v>688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688</v>
      </c>
      <c r="L28" s="103">
        <v>63</v>
      </c>
      <c r="M28" s="103">
        <v>625</v>
      </c>
      <c r="N28" s="103">
        <f t="shared" si="4"/>
        <v>688</v>
      </c>
      <c r="O28" s="103">
        <f t="shared" si="5"/>
        <v>63</v>
      </c>
      <c r="P28" s="103">
        <v>63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625</v>
      </c>
      <c r="W28" s="103">
        <v>625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2</v>
      </c>
      <c r="AG28" s="103">
        <v>2</v>
      </c>
      <c r="AH28" s="103">
        <v>0</v>
      </c>
      <c r="AI28" s="103">
        <v>0</v>
      </c>
      <c r="AJ28" s="103">
        <f t="shared" si="11"/>
        <v>2</v>
      </c>
      <c r="AK28" s="103">
        <v>2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2</v>
      </c>
      <c r="AU28" s="103">
        <v>2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35</v>
      </c>
      <c r="B29" s="113" t="s">
        <v>318</v>
      </c>
      <c r="C29" s="101" t="s">
        <v>319</v>
      </c>
      <c r="D29" s="103">
        <f t="shared" si="0"/>
        <v>1012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1012</v>
      </c>
      <c r="L29" s="103">
        <v>2</v>
      </c>
      <c r="M29" s="103">
        <v>1010</v>
      </c>
      <c r="N29" s="103">
        <f t="shared" si="4"/>
        <v>1012</v>
      </c>
      <c r="O29" s="103">
        <f t="shared" si="5"/>
        <v>2</v>
      </c>
      <c r="P29" s="103">
        <v>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1010</v>
      </c>
      <c r="W29" s="103">
        <v>1010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3</v>
      </c>
      <c r="AG29" s="103">
        <v>3</v>
      </c>
      <c r="AH29" s="103">
        <v>0</v>
      </c>
      <c r="AI29" s="103">
        <v>0</v>
      </c>
      <c r="AJ29" s="103">
        <f t="shared" si="11"/>
        <v>45</v>
      </c>
      <c r="AK29" s="103">
        <v>45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3</v>
      </c>
      <c r="AU29" s="103">
        <v>3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35</v>
      </c>
      <c r="B30" s="113" t="s">
        <v>321</v>
      </c>
      <c r="C30" s="101" t="s">
        <v>322</v>
      </c>
      <c r="D30" s="103">
        <f t="shared" si="0"/>
        <v>2851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2851</v>
      </c>
      <c r="L30" s="103">
        <v>171</v>
      </c>
      <c r="M30" s="103">
        <v>2680</v>
      </c>
      <c r="N30" s="103">
        <f t="shared" si="4"/>
        <v>2851</v>
      </c>
      <c r="O30" s="103">
        <f t="shared" si="5"/>
        <v>171</v>
      </c>
      <c r="P30" s="103">
        <v>171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2680</v>
      </c>
      <c r="W30" s="103">
        <v>2680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9</v>
      </c>
      <c r="AG30" s="103">
        <v>9</v>
      </c>
      <c r="AH30" s="103">
        <v>0</v>
      </c>
      <c r="AI30" s="103">
        <v>0</v>
      </c>
      <c r="AJ30" s="103">
        <f t="shared" si="11"/>
        <v>127</v>
      </c>
      <c r="AK30" s="103">
        <v>127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9</v>
      </c>
      <c r="AU30" s="103">
        <v>9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35</v>
      </c>
      <c r="B31" s="113" t="s">
        <v>324</v>
      </c>
      <c r="C31" s="101" t="s">
        <v>325</v>
      </c>
      <c r="D31" s="103">
        <f t="shared" si="0"/>
        <v>2467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2467</v>
      </c>
      <c r="L31" s="103">
        <v>597</v>
      </c>
      <c r="M31" s="103">
        <v>1870</v>
      </c>
      <c r="N31" s="103">
        <f t="shared" si="4"/>
        <v>2467</v>
      </c>
      <c r="O31" s="103">
        <f t="shared" si="5"/>
        <v>597</v>
      </c>
      <c r="P31" s="103">
        <v>597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1870</v>
      </c>
      <c r="W31" s="103">
        <v>1870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47</v>
      </c>
      <c r="AG31" s="103">
        <v>47</v>
      </c>
      <c r="AH31" s="103">
        <v>0</v>
      </c>
      <c r="AI31" s="103">
        <v>0</v>
      </c>
      <c r="AJ31" s="103">
        <f t="shared" si="11"/>
        <v>86</v>
      </c>
      <c r="AK31" s="103">
        <v>39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47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35</v>
      </c>
      <c r="B32" s="113" t="s">
        <v>327</v>
      </c>
      <c r="C32" s="101" t="s">
        <v>328</v>
      </c>
      <c r="D32" s="103">
        <f t="shared" si="0"/>
        <v>6185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6185</v>
      </c>
      <c r="L32" s="103">
        <v>528</v>
      </c>
      <c r="M32" s="103">
        <v>5657</v>
      </c>
      <c r="N32" s="103">
        <f t="shared" si="4"/>
        <v>6185</v>
      </c>
      <c r="O32" s="103">
        <f t="shared" si="5"/>
        <v>528</v>
      </c>
      <c r="P32" s="103">
        <v>528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5657</v>
      </c>
      <c r="W32" s="103">
        <v>5657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217</v>
      </c>
      <c r="AG32" s="103">
        <v>217</v>
      </c>
      <c r="AH32" s="103">
        <v>0</v>
      </c>
      <c r="AI32" s="103">
        <v>0</v>
      </c>
      <c r="AJ32" s="103">
        <f t="shared" si="11"/>
        <v>217</v>
      </c>
      <c r="AK32" s="103">
        <v>0</v>
      </c>
      <c r="AL32" s="103">
        <v>0</v>
      </c>
      <c r="AM32" s="103">
        <v>98</v>
      </c>
      <c r="AN32" s="103">
        <v>0</v>
      </c>
      <c r="AO32" s="103">
        <v>0</v>
      </c>
      <c r="AP32" s="103">
        <v>0</v>
      </c>
      <c r="AQ32" s="103">
        <v>119</v>
      </c>
      <c r="AR32" s="103">
        <v>0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35</v>
      </c>
      <c r="B33" s="113" t="s">
        <v>330</v>
      </c>
      <c r="C33" s="101" t="s">
        <v>331</v>
      </c>
      <c r="D33" s="103">
        <f t="shared" si="0"/>
        <v>0</v>
      </c>
      <c r="E33" s="103">
        <f t="shared" si="1"/>
        <v>0</v>
      </c>
      <c r="F33" s="103">
        <v>0</v>
      </c>
      <c r="G33" s="103">
        <v>0</v>
      </c>
      <c r="H33" s="103">
        <f t="shared" si="2"/>
        <v>0</v>
      </c>
      <c r="I33" s="103">
        <v>0</v>
      </c>
      <c r="J33" s="103">
        <v>0</v>
      </c>
      <c r="K33" s="103">
        <f t="shared" si="3"/>
        <v>0</v>
      </c>
      <c r="L33" s="103">
        <v>0</v>
      </c>
      <c r="M33" s="103">
        <v>0</v>
      </c>
      <c r="N33" s="103">
        <f t="shared" si="4"/>
        <v>0</v>
      </c>
      <c r="O33" s="103">
        <f t="shared" si="5"/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0</v>
      </c>
      <c r="AG33" s="103">
        <v>0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35</v>
      </c>
      <c r="B34" s="113" t="s">
        <v>333</v>
      </c>
      <c r="C34" s="101" t="s">
        <v>334</v>
      </c>
      <c r="D34" s="103">
        <f t="shared" si="0"/>
        <v>16</v>
      </c>
      <c r="E34" s="103">
        <f t="shared" si="1"/>
        <v>0</v>
      </c>
      <c r="F34" s="103">
        <v>0</v>
      </c>
      <c r="G34" s="103">
        <v>0</v>
      </c>
      <c r="H34" s="103">
        <f t="shared" si="2"/>
        <v>16</v>
      </c>
      <c r="I34" s="103">
        <v>0</v>
      </c>
      <c r="J34" s="103">
        <v>16</v>
      </c>
      <c r="K34" s="103">
        <f t="shared" si="3"/>
        <v>0</v>
      </c>
      <c r="L34" s="103">
        <v>0</v>
      </c>
      <c r="M34" s="103">
        <v>0</v>
      </c>
      <c r="N34" s="103">
        <f t="shared" si="4"/>
        <v>34</v>
      </c>
      <c r="O34" s="103">
        <f t="shared" si="5"/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16</v>
      </c>
      <c r="W34" s="103">
        <v>0</v>
      </c>
      <c r="X34" s="103">
        <v>0</v>
      </c>
      <c r="Y34" s="103">
        <v>0</v>
      </c>
      <c r="Z34" s="103">
        <v>16</v>
      </c>
      <c r="AA34" s="103">
        <v>0</v>
      </c>
      <c r="AB34" s="103">
        <v>0</v>
      </c>
      <c r="AC34" s="103">
        <f t="shared" si="9"/>
        <v>18</v>
      </c>
      <c r="AD34" s="103">
        <v>2</v>
      </c>
      <c r="AE34" s="103">
        <v>16</v>
      </c>
      <c r="AF34" s="103">
        <f t="shared" si="10"/>
        <v>0</v>
      </c>
      <c r="AG34" s="103">
        <v>0</v>
      </c>
      <c r="AH34" s="103">
        <v>0</v>
      </c>
      <c r="AI34" s="103">
        <v>0</v>
      </c>
      <c r="AJ34" s="103">
        <f t="shared" si="11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19000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19201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19204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19205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19206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19207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19213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19214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19346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19364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19365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19366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19368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19384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19422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19423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19424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19425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19429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19430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19442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19443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2018-03-08T08:41:07Z</dcterms:modified>
</cp:coreProperties>
</file>