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18福井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J24" i="1" l="1"/>
  <c r="J22" i="1"/>
  <c r="J20" i="1"/>
  <c r="J18" i="1"/>
  <c r="J16" i="1"/>
  <c r="J14" i="1"/>
  <c r="J12" i="1"/>
  <c r="J10" i="1"/>
  <c r="J8" i="1"/>
  <c r="L23" i="1"/>
  <c r="L21" i="1"/>
  <c r="L19" i="1"/>
  <c r="L17" i="1"/>
  <c r="L15" i="1"/>
  <c r="L13" i="1"/>
  <c r="L11" i="1"/>
  <c r="L9" i="1"/>
  <c r="N24" i="1"/>
  <c r="N22" i="1"/>
  <c r="N20" i="1"/>
  <c r="N18" i="1"/>
  <c r="N16" i="1"/>
  <c r="N14" i="1"/>
  <c r="N12" i="1"/>
  <c r="N10" i="1"/>
  <c r="N8" i="1"/>
  <c r="Q23" i="1"/>
  <c r="Q21" i="1"/>
  <c r="Q19" i="1"/>
  <c r="Q17" i="1"/>
  <c r="Q15" i="1"/>
  <c r="Q13" i="1"/>
  <c r="Q11" i="1"/>
  <c r="Q9" i="1"/>
  <c r="J23" i="1"/>
  <c r="J21" i="1"/>
  <c r="J19" i="1"/>
  <c r="J17" i="1"/>
  <c r="J15" i="1"/>
  <c r="J13" i="1"/>
  <c r="J11" i="1"/>
  <c r="J9" i="1"/>
  <c r="L24" i="1"/>
  <c r="L22" i="1"/>
  <c r="L20" i="1"/>
  <c r="L18" i="1"/>
  <c r="L16" i="1"/>
  <c r="L14" i="1"/>
  <c r="L12" i="1"/>
  <c r="L10" i="1"/>
  <c r="L8" i="1"/>
  <c r="N23" i="1"/>
  <c r="N21" i="1"/>
  <c r="N19" i="1"/>
  <c r="N17" i="1"/>
  <c r="N15" i="1"/>
  <c r="N13" i="1"/>
  <c r="N11" i="1"/>
  <c r="N9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T7" i="2" l="1"/>
  <c r="AF7" i="2"/>
  <c r="AC7" i="2"/>
  <c r="E7" i="2"/>
  <c r="AZ7" i="2"/>
  <c r="E7" i="1"/>
  <c r="I7" i="1"/>
  <c r="H7" i="2"/>
  <c r="O7" i="2"/>
  <c r="AD2" i="4"/>
  <c r="AD15" i="4" s="1"/>
  <c r="H8" i="4" s="1"/>
  <c r="AG2" i="4"/>
  <c r="K7" i="2"/>
  <c r="V7" i="2"/>
  <c r="N7" i="2" s="1"/>
  <c r="AJ7" i="2"/>
  <c r="D7" i="1" l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M15" i="4"/>
  <c r="F7" i="1"/>
  <c r="N7" i="1"/>
  <c r="L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<sst xmlns="http://schemas.openxmlformats.org/spreadsheetml/2006/main" count="637" uniqueCount="306">
  <si>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</si>
  <si>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</si>
  <si>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</si>
  <si>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</si>
  <si>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</si>
  <si>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</si>
  <si>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</si>
  <si>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</si>
  <si>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</si>
  <si>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</si>
  <si>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</si>
  <si>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</si>
  <si>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</si>
  <si>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</si>
  <si>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</si>
  <si>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</si>
  <si>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</si>
  <si>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</si>
  <si>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</si>
  <si>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</si>
  <si>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</si>
  <si>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</si>
  <si>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</si>
  <si>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</si>
  <si>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</si>
  <si>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</si>
  <si>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</si>
  <si>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</si>
  <si>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</si>
  <si>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</si>
  <si>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</si>
  <si>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</si>
  <si>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</si>
  <si>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</si>
  <si>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</si>
  <si>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</si>
  <si>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</si>
  <si>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</si>
  <si>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</si>
  <si>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</si>
  <si>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</si>
  <si>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</si>
  <si>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</si>
  <si>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</si>
  <si>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</si>
  <si>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</si>
  <si>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</si>
  <si>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</si>
  <si>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</si>
  <si>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</si>
  <si>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</si>
  <si>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</si>
  <si>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</si>
  <si>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</si>
  <si>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</si>
  <si>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</si>
  <si>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</si>
  <si>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</si>
  <si>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</si>
  <si>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</si>
  <si>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</si>
  <si>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</si>
  <si>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</si>
  <si>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</si>
  <si>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</si>
  <si>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</si>
  <si>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</si>
  <si>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</si>
  <si>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</si>
  <si>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</si>
  <si>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</si>
  <si>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</si>
  <si>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</si>
  <si>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</si>
  <si>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</si>
  <si>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</si>
  <si>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</si>
  <si>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</si>
  <si>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</si>
  <si>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</si>
  <si>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</si>
  <si>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</si>
  <si>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</si>
  <si>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</si>
  <si>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</si>
  <si>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</si>
  <si>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</si>
  <si>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</si>
  <si>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</si>
  <si>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</si>
  <si>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</si>
  <si>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</si>
  <si>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</si>
  <si>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</si>
  <si>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</si>
  <si>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</si>
  <si>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</si>
  <si>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</si>
  <si>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</si>
  <si>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</si>
  <si>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</si>
  <si>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</si>
  <si>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</si>
  <si>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</si>
  <si>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</si>
  <si>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</si>
  <si>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</si>
  <si>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</si>
  <si>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</si>
  <si>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</si>
  <si>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</si>
  <si>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</si>
  <si>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</si>
  <si>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</si>
  <si>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</si>
  <si>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</si>
  <si>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</si>
  <si>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</si>
  <si>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</si>
  <si>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</si>
  <si>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</si>
  <si>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</si>
  <si>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</si>
  <si>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</si>
  <si>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</si>
  <si>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</si>
  <si>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</si>
  <si>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</si>
  <si>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</si>
  <si>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</si>
  <si>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</si>
  <si>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</si>
  <si>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</si>
  <si>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</si>
  <si>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</si>
  <si>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</si>
  <si>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</si>
  <si>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</si>
  <si>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</si>
  <si>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</si>
  <si>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</si>
  <si>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</si>
  <si>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</si>
  <si>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</si>
  <si>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</si>
  <si>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</si>
  <si>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</si>
  <si>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</si>
  <si>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</si>
  <si>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</si>
  <si>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</si>
  <si>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</si>
  <si>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</si>
  <si>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</si>
  <si>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</si>
  <si>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</si>
  <si>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</si>
  <si>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</si>
  <si>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</si>
  <si>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</si>
  <si>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</si>
  <si>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</si>
  <si>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</si>
  <si>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</si>
  <si>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</si>
  <si>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</si>
  <si>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</si>
  <si>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</si>
  <si>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</si>
  <si>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</si>
  <si>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</si>
  <si>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</si>
  <si>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</si>
  <si>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</si>
  <si>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</si>
  <si>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</si>
  <si>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</si>
  <si>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</si>
  <si>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</si>
  <si>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</si>
  <si>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</si>
  <si>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</si>
  <si>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</si>
  <si>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</si>
  <si>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</si>
  <si>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</si>
  <si>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</si>
  <si>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</si>
  <si>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</si>
  <si>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</si>
  <si>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</si>
  <si>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</si>
  <si>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</si>
  <si>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</si>
  <si>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</si>
  <si>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</si>
  <si>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</si>
  <si>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</si>
  <si>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</si>
  <si>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</si>
  <si>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</si>
  <si>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</si>
  <si>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</si>
  <si>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</si>
  <si>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</si>
  <si>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</si>
  <si>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</si>
  <si>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</si>
  <si>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</si>
  <si>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</si>
  <si>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</si>
  <si>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</si>
  <si>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</si>
  <si>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</si>
  <si>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</si>
  <si>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</si>
  <si>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</si>
  <si>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</si>
  <si>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</si>
  <si>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</si>
  <si>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</si>
  <si>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</si>
  <si>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</si>
  <si>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</si>
  <si>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</si>
  <si>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</si>
  <si>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</si>
  <si>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</si>
  <si>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</si>
  <si>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</si>
  <si>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</si>
  <si>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</si>
  <si>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</si>
  <si>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</si>
  <si>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</si>
  <si>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</si>
  <si>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</si>
  <si>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</si>
  <si>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</si>
  <si>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</si>
  <si>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</si>
  <si>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</si>
  <si>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</si>
  <si>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</si>
  <si>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</si>
  <si>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</si>
  <si>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</si>
  <si>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</si>
  <si>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</si>
  <si>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</si>
  <si>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</si>
  <si>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18000</t>
  </si>
  <si>
    <t>水洗化人口等（平成28年度実績）</t>
    <phoneticPr fontId="3"/>
  </si>
  <si>
    <t>し尿処理の状況（平成28年度実績）</t>
    <phoneticPr fontId="3"/>
  </si>
  <si>
    <t>18201</t>
  </si>
  <si>
    <t>福井市</t>
  </si>
  <si>
    <t>○</t>
  </si>
  <si>
    <t>181201</t>
    <phoneticPr fontId="3"/>
  </si>
  <si>
    <t>18202</t>
  </si>
  <si>
    <t>敦賀市</t>
  </si>
  <si>
    <t>181202</t>
    <phoneticPr fontId="3"/>
  </si>
  <si>
    <t>18204</t>
  </si>
  <si>
    <t>小浜市</t>
  </si>
  <si>
    <t>181204</t>
    <phoneticPr fontId="3"/>
  </si>
  <si>
    <t>18205</t>
  </si>
  <si>
    <t>大野市</t>
  </si>
  <si>
    <t>181205</t>
    <phoneticPr fontId="3"/>
  </si>
  <si>
    <t>18206</t>
  </si>
  <si>
    <t>勝山市</t>
  </si>
  <si>
    <t>181206</t>
    <phoneticPr fontId="3"/>
  </si>
  <si>
    <t>18207</t>
  </si>
  <si>
    <t>鯖江市</t>
  </si>
  <si>
    <t>181207</t>
    <phoneticPr fontId="3"/>
  </si>
  <si>
    <t>18208</t>
  </si>
  <si>
    <t>あわら市</t>
  </si>
  <si>
    <t>181208</t>
    <phoneticPr fontId="3"/>
  </si>
  <si>
    <t>18209</t>
  </si>
  <si>
    <t>越前市</t>
  </si>
  <si>
    <t>181209</t>
    <phoneticPr fontId="3"/>
  </si>
  <si>
    <t>18210</t>
  </si>
  <si>
    <t>坂井市</t>
  </si>
  <si>
    <t>181210</t>
    <phoneticPr fontId="3"/>
  </si>
  <si>
    <t>18322</t>
  </si>
  <si>
    <t>永平寺町</t>
  </si>
  <si>
    <t>181322</t>
    <phoneticPr fontId="3"/>
  </si>
  <si>
    <t>18382</t>
  </si>
  <si>
    <t>池田町</t>
  </si>
  <si>
    <t>181382</t>
    <phoneticPr fontId="3"/>
  </si>
  <si>
    <t>18404</t>
  </si>
  <si>
    <t>南越前町</t>
  </si>
  <si>
    <t>181404</t>
    <phoneticPr fontId="3"/>
  </si>
  <si>
    <t>18423</t>
  </si>
  <si>
    <t>越前町</t>
  </si>
  <si>
    <t>181423</t>
    <phoneticPr fontId="3"/>
  </si>
  <si>
    <t>18442</t>
  </si>
  <si>
    <t>美浜町</t>
  </si>
  <si>
    <t>181442</t>
    <phoneticPr fontId="3"/>
  </si>
  <si>
    <t>18481</t>
  </si>
  <si>
    <t>高浜町</t>
  </si>
  <si>
    <t>181481</t>
    <phoneticPr fontId="3"/>
  </si>
  <si>
    <t>18483</t>
  </si>
  <si>
    <t>おおい町</t>
  </si>
  <si>
    <t>181483</t>
    <phoneticPr fontId="3"/>
  </si>
  <si>
    <t>18501</t>
  </si>
  <si>
    <t>若狭町</t>
  </si>
  <si>
    <t>181501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</si>
</sst>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36</v>
      </c>
      <c r="B7" s="116" t="s">
        <v>251</v>
      </c>
      <c r="C7" s="109" t="s">
        <v>200</v>
      </c>
      <c r="D7" s="110">
        <f>+SUM(E7,+I7)</f>
        <v>795403</v>
      </c>
      <c r="E7" s="110">
        <f>+SUM(G7,+H7)</f>
        <v>32181</v>
      </c>
      <c r="F7" s="111">
        <f>IF(D7&gt;0,E7/D7*100,"-")</f>
        <v>4.0458736011807845</v>
      </c>
      <c r="G7" s="108">
        <f>SUM(G$8:G$1000)</f>
        <v>31140</v>
      </c>
      <c r="H7" s="108">
        <f>SUM(H$8:H$1000)</f>
        <v>1041</v>
      </c>
      <c r="I7" s="110">
        <f>+SUM(K7,+M7,+O7)</f>
        <v>763222</v>
      </c>
      <c r="J7" s="111">
        <f>IF(D7&gt;0,I7/D7*100,"-")</f>
        <v>95.954126398819213</v>
      </c>
      <c r="K7" s="108">
        <f>SUM(K$8:K$1000)</f>
        <v>573402</v>
      </c>
      <c r="L7" s="111">
        <f>IF(D7&gt;0,K7/D7*100,"-")</f>
        <v>72.089494256370671</v>
      </c>
      <c r="M7" s="108">
        <f>SUM(M$8:M$1000)</f>
        <v>0</v>
      </c>
      <c r="N7" s="111">
        <f>IF(D7&gt;0,M7/D7*100,"-")</f>
        <v>0</v>
      </c>
      <c r="O7" s="108">
        <f>SUM(O$8:O$1000)</f>
        <v>189820</v>
      </c>
      <c r="P7" s="108">
        <f>SUM(P$8:P$1000)</f>
        <v>103224</v>
      </c>
      <c r="Q7" s="111">
        <f>IF(D7&gt;0,O7/D7*100,"-")</f>
        <v>23.864632142448546</v>
      </c>
      <c r="R7" s="108">
        <f>SUM(R$8:R$1000)</f>
        <v>12178</v>
      </c>
      <c r="S7" s="112">
        <f t="shared" ref="S7:Z7" si="0">COUNTIF(S$8:S$1000,"○")</f>
        <v>12</v>
      </c>
      <c r="T7" s="112">
        <f t="shared" si="0"/>
        <v>0</v>
      </c>
      <c r="U7" s="112">
        <f t="shared" si="0"/>
        <v>0</v>
      </c>
      <c r="V7" s="112">
        <f t="shared" si="0"/>
        <v>5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36</v>
      </c>
      <c r="B8" s="102" t="s">
        <v>254</v>
      </c>
      <c r="C8" s="101" t="s">
        <v>255</v>
      </c>
      <c r="D8" s="103">
        <f>+SUM(E8,+I8)</f>
        <v>266032</v>
      </c>
      <c r="E8" s="103">
        <f>+SUM(G8,+H8)</f>
        <v>1650</v>
      </c>
      <c r="F8" s="104">
        <f>IF(D8&gt;0,E8/D8*100,"-")</f>
        <v>0.62022613820893724</v>
      </c>
      <c r="G8" s="103">
        <v>1594</v>
      </c>
      <c r="H8" s="103">
        <v>56</v>
      </c>
      <c r="I8" s="103">
        <f>+SUM(K8,+M8,+O8)</f>
        <v>264382</v>
      </c>
      <c r="J8" s="104">
        <f>IF(D8&gt;0,I8/D8*100,"-")</f>
        <v>99.379773861791065</v>
      </c>
      <c r="K8" s="103">
        <v>217666</v>
      </c>
      <c r="L8" s="104">
        <f>IF(D8&gt;0,K8/D8*100,"-")</f>
        <v>81.819480363264574</v>
      </c>
      <c r="M8" s="103">
        <v>0</v>
      </c>
      <c r="N8" s="104">
        <f>IF(D8&gt;0,M8/D8*100,"-")</f>
        <v>0</v>
      </c>
      <c r="O8" s="103">
        <v>46716</v>
      </c>
      <c r="P8" s="103">
        <v>9357</v>
      </c>
      <c r="Q8" s="104">
        <f>IF(D8&gt;0,O8/D8*100,"-")</f>
        <v>17.560293498526494</v>
      </c>
      <c r="R8" s="103">
        <v>3940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36</v>
      </c>
      <c r="B9" s="102" t="s">
        <v>258</v>
      </c>
      <c r="C9" s="101" t="s">
        <v>259</v>
      </c>
      <c r="D9" s="103">
        <f>+SUM(E9,+I9)</f>
        <v>66914</v>
      </c>
      <c r="E9" s="103">
        <f>+SUM(G9,+H9)</f>
        <v>4519</v>
      </c>
      <c r="F9" s="104">
        <f>IF(D9&gt;0,E9/D9*100,"-")</f>
        <v>6.7534447200884724</v>
      </c>
      <c r="G9" s="103">
        <v>4519</v>
      </c>
      <c r="H9" s="103">
        <v>0</v>
      </c>
      <c r="I9" s="103">
        <f>+SUM(K9,+M9,+O9)</f>
        <v>62395</v>
      </c>
      <c r="J9" s="104">
        <f>IF(D9&gt;0,I9/D9*100,"-")</f>
        <v>93.246555279911519</v>
      </c>
      <c r="K9" s="103">
        <v>53622</v>
      </c>
      <c r="L9" s="104">
        <f>IF(D9&gt;0,K9/D9*100,"-")</f>
        <v>80.1356965657411</v>
      </c>
      <c r="M9" s="103">
        <v>0</v>
      </c>
      <c r="N9" s="104">
        <f>IF(D9&gt;0,M9/D9*100,"-")</f>
        <v>0</v>
      </c>
      <c r="O9" s="103">
        <v>8773</v>
      </c>
      <c r="P9" s="103">
        <v>5407</v>
      </c>
      <c r="Q9" s="104">
        <f>IF(D9&gt;0,O9/D9*100,"-")</f>
        <v>13.110858714170428</v>
      </c>
      <c r="R9" s="103">
        <v>783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36</v>
      </c>
      <c r="B10" s="102" t="s">
        <v>261</v>
      </c>
      <c r="C10" s="101" t="s">
        <v>262</v>
      </c>
      <c r="D10" s="103">
        <f>+SUM(E10,+I10)</f>
        <v>30135</v>
      </c>
      <c r="E10" s="103">
        <f>+SUM(G10,+H10)</f>
        <v>2052</v>
      </c>
      <c r="F10" s="104">
        <f>IF(D10&gt;0,E10/D10*100,"-")</f>
        <v>6.8093578894972628</v>
      </c>
      <c r="G10" s="103">
        <v>2052</v>
      </c>
      <c r="H10" s="103">
        <v>0</v>
      </c>
      <c r="I10" s="103">
        <f>+SUM(K10,+M10,+O10)</f>
        <v>28083</v>
      </c>
      <c r="J10" s="104">
        <f>IF(D10&gt;0,I10/D10*100,"-")</f>
        <v>93.190642110502736</v>
      </c>
      <c r="K10" s="103">
        <v>18259</v>
      </c>
      <c r="L10" s="104">
        <f>IF(D10&gt;0,K10/D10*100,"-")</f>
        <v>60.590675294508046</v>
      </c>
      <c r="M10" s="103">
        <v>0</v>
      </c>
      <c r="N10" s="104">
        <f>IF(D10&gt;0,M10/D10*100,"-")</f>
        <v>0</v>
      </c>
      <c r="O10" s="103">
        <v>9824</v>
      </c>
      <c r="P10" s="103">
        <v>9445</v>
      </c>
      <c r="Q10" s="104">
        <f>IF(D10&gt;0,O10/D10*100,"-")</f>
        <v>32.599966815994691</v>
      </c>
      <c r="R10" s="103">
        <v>311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36</v>
      </c>
      <c r="B11" s="102" t="s">
        <v>264</v>
      </c>
      <c r="C11" s="101" t="s">
        <v>265</v>
      </c>
      <c r="D11" s="103">
        <f>+SUM(E11,+I11)</f>
        <v>34494</v>
      </c>
      <c r="E11" s="103">
        <f>+SUM(G11,+H11)</f>
        <v>5395</v>
      </c>
      <c r="F11" s="104">
        <f>IF(D11&gt;0,E11/D11*100,"-")</f>
        <v>15.640401229199281</v>
      </c>
      <c r="G11" s="103">
        <v>4671</v>
      </c>
      <c r="H11" s="103">
        <v>724</v>
      </c>
      <c r="I11" s="103">
        <f>+SUM(K11,+M11,+O11)</f>
        <v>29099</v>
      </c>
      <c r="J11" s="104">
        <f>IF(D11&gt;0,I11/D11*100,"-")</f>
        <v>84.359598770800716</v>
      </c>
      <c r="K11" s="103">
        <v>5173</v>
      </c>
      <c r="L11" s="104">
        <f>IF(D11&gt;0,K11/D11*100,"-")</f>
        <v>14.996811039601091</v>
      </c>
      <c r="M11" s="103">
        <v>0</v>
      </c>
      <c r="N11" s="104">
        <f>IF(D11&gt;0,M11/D11*100,"-")</f>
        <v>0</v>
      </c>
      <c r="O11" s="103">
        <v>23926</v>
      </c>
      <c r="P11" s="103">
        <v>12284</v>
      </c>
      <c r="Q11" s="104">
        <f>IF(D11&gt;0,O11/D11*100,"-")</f>
        <v>69.362787731199631</v>
      </c>
      <c r="R11" s="103">
        <v>462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36</v>
      </c>
      <c r="B12" s="102" t="s">
        <v>267</v>
      </c>
      <c r="C12" s="101" t="s">
        <v>268</v>
      </c>
      <c r="D12" s="103">
        <f>+SUM(E12,+I12)</f>
        <v>24210</v>
      </c>
      <c r="E12" s="103">
        <f>+SUM(G12,+H12)</f>
        <v>2259</v>
      </c>
      <c r="F12" s="104">
        <f>IF(D12&gt;0,E12/D12*100,"-")</f>
        <v>9.3308550185873607</v>
      </c>
      <c r="G12" s="103">
        <v>2168</v>
      </c>
      <c r="H12" s="103">
        <v>91</v>
      </c>
      <c r="I12" s="103">
        <f>+SUM(K12,+M12,+O12)</f>
        <v>21951</v>
      </c>
      <c r="J12" s="104">
        <f>IF(D12&gt;0,I12/D12*100,"-")</f>
        <v>90.669144981412643</v>
      </c>
      <c r="K12" s="103">
        <v>18090</v>
      </c>
      <c r="L12" s="104">
        <f>IF(D12&gt;0,K12/D12*100,"-")</f>
        <v>74.721189591078058</v>
      </c>
      <c r="M12" s="103">
        <v>0</v>
      </c>
      <c r="N12" s="104">
        <f>IF(D12&gt;0,M12/D12*100,"-")</f>
        <v>0</v>
      </c>
      <c r="O12" s="103">
        <v>3861</v>
      </c>
      <c r="P12" s="103">
        <v>3189</v>
      </c>
      <c r="Q12" s="104">
        <f>IF(D12&gt;0,O12/D12*100,"-")</f>
        <v>15.947955390334572</v>
      </c>
      <c r="R12" s="103">
        <v>228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36</v>
      </c>
      <c r="B13" s="102" t="s">
        <v>270</v>
      </c>
      <c r="C13" s="101" t="s">
        <v>271</v>
      </c>
      <c r="D13" s="103">
        <f>+SUM(E13,+I13)</f>
        <v>69193</v>
      </c>
      <c r="E13" s="103">
        <f>+SUM(G13,+H13)</f>
        <v>1148</v>
      </c>
      <c r="F13" s="104">
        <f>IF(D13&gt;0,E13/D13*100,"-")</f>
        <v>1.6591273683754137</v>
      </c>
      <c r="G13" s="103">
        <v>1007</v>
      </c>
      <c r="H13" s="103">
        <v>141</v>
      </c>
      <c r="I13" s="103">
        <f>+SUM(K13,+M13,+O13)</f>
        <v>68045</v>
      </c>
      <c r="J13" s="104">
        <f>IF(D13&gt;0,I13/D13*100,"-")</f>
        <v>98.340872631624592</v>
      </c>
      <c r="K13" s="103">
        <v>46840</v>
      </c>
      <c r="L13" s="104">
        <f>IF(D13&gt;0,K13/D13*100,"-")</f>
        <v>67.694709002355722</v>
      </c>
      <c r="M13" s="103">
        <v>0</v>
      </c>
      <c r="N13" s="104">
        <f>IF(D13&gt;0,M13/D13*100,"-")</f>
        <v>0</v>
      </c>
      <c r="O13" s="103">
        <v>21205</v>
      </c>
      <c r="P13" s="103">
        <v>11663</v>
      </c>
      <c r="Q13" s="104">
        <f>IF(D13&gt;0,O13/D13*100,"-")</f>
        <v>30.646163629268859</v>
      </c>
      <c r="R13" s="103">
        <v>807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36</v>
      </c>
      <c r="B14" s="102" t="s">
        <v>273</v>
      </c>
      <c r="C14" s="101" t="s">
        <v>274</v>
      </c>
      <c r="D14" s="103">
        <f>+SUM(E14,+I14)</f>
        <v>28841</v>
      </c>
      <c r="E14" s="103">
        <f>+SUM(G14,+H14)</f>
        <v>1898</v>
      </c>
      <c r="F14" s="104">
        <f>IF(D14&gt;0,E14/D14*100,"-")</f>
        <v>6.5809091224298744</v>
      </c>
      <c r="G14" s="103">
        <v>1898</v>
      </c>
      <c r="H14" s="103">
        <v>0</v>
      </c>
      <c r="I14" s="103">
        <f>+SUM(K14,+M14,+O14)</f>
        <v>26943</v>
      </c>
      <c r="J14" s="104">
        <f>IF(D14&gt;0,I14/D14*100,"-")</f>
        <v>93.419090877570127</v>
      </c>
      <c r="K14" s="103">
        <v>24308</v>
      </c>
      <c r="L14" s="104">
        <f>IF(D14&gt;0,K14/D14*100,"-")</f>
        <v>84.282791858812118</v>
      </c>
      <c r="M14" s="103">
        <v>0</v>
      </c>
      <c r="N14" s="104">
        <f>IF(D14&gt;0,M14/D14*100,"-")</f>
        <v>0</v>
      </c>
      <c r="O14" s="103">
        <v>2635</v>
      </c>
      <c r="P14" s="103">
        <v>743</v>
      </c>
      <c r="Q14" s="104">
        <f>IF(D14&gt;0,O14/D14*100,"-")</f>
        <v>9.1362990187580184</v>
      </c>
      <c r="R14" s="103">
        <v>325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36</v>
      </c>
      <c r="B15" s="102" t="s">
        <v>276</v>
      </c>
      <c r="C15" s="101" t="s">
        <v>277</v>
      </c>
      <c r="D15" s="103">
        <f>+SUM(E15,+I15)</f>
        <v>83053</v>
      </c>
      <c r="E15" s="103">
        <f>+SUM(G15,+H15)</f>
        <v>5996</v>
      </c>
      <c r="F15" s="104">
        <f>IF(D15&gt;0,E15/D15*100,"-")</f>
        <v>7.2194863520884249</v>
      </c>
      <c r="G15" s="103">
        <v>5996</v>
      </c>
      <c r="H15" s="103">
        <v>0</v>
      </c>
      <c r="I15" s="103">
        <f>+SUM(K15,+M15,+O15)</f>
        <v>77057</v>
      </c>
      <c r="J15" s="104">
        <f>IF(D15&gt;0,I15/D15*100,"-")</f>
        <v>92.780513647911576</v>
      </c>
      <c r="K15" s="103">
        <v>50511</v>
      </c>
      <c r="L15" s="104">
        <f>IF(D15&gt;0,K15/D15*100,"-")</f>
        <v>60.817791049089131</v>
      </c>
      <c r="M15" s="103">
        <v>0</v>
      </c>
      <c r="N15" s="104">
        <f>IF(D15&gt;0,M15/D15*100,"-")</f>
        <v>0</v>
      </c>
      <c r="O15" s="103">
        <v>26546</v>
      </c>
      <c r="P15" s="103">
        <v>13781</v>
      </c>
      <c r="Q15" s="104">
        <f>IF(D15&gt;0,O15/D15*100,"-")</f>
        <v>31.962722598822442</v>
      </c>
      <c r="R15" s="103">
        <v>3168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36</v>
      </c>
      <c r="B16" s="102" t="s">
        <v>279</v>
      </c>
      <c r="C16" s="101" t="s">
        <v>280</v>
      </c>
      <c r="D16" s="103">
        <f>+SUM(E16,+I16)</f>
        <v>92739</v>
      </c>
      <c r="E16" s="103">
        <f>+SUM(G16,+H16)</f>
        <v>2705</v>
      </c>
      <c r="F16" s="104">
        <f>IF(D16&gt;0,E16/D16*100,"-")</f>
        <v>2.9167879748541603</v>
      </c>
      <c r="G16" s="103">
        <v>2705</v>
      </c>
      <c r="H16" s="103">
        <v>0</v>
      </c>
      <c r="I16" s="103">
        <f>+SUM(K16,+M16,+O16)</f>
        <v>90034</v>
      </c>
      <c r="J16" s="104">
        <f>IF(D16&gt;0,I16/D16*100,"-")</f>
        <v>97.083212025145841</v>
      </c>
      <c r="K16" s="103">
        <v>82405</v>
      </c>
      <c r="L16" s="104">
        <f>IF(D16&gt;0,K16/D16*100,"-")</f>
        <v>88.856899470557167</v>
      </c>
      <c r="M16" s="103">
        <v>0</v>
      </c>
      <c r="N16" s="104">
        <f>IF(D16&gt;0,M16/D16*100,"-")</f>
        <v>0</v>
      </c>
      <c r="O16" s="103">
        <v>7629</v>
      </c>
      <c r="P16" s="103">
        <v>1805</v>
      </c>
      <c r="Q16" s="104">
        <f>IF(D16&gt;0,O16/D16*100,"-")</f>
        <v>8.2263125545886844</v>
      </c>
      <c r="R16" s="103">
        <v>1282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36</v>
      </c>
      <c r="B17" s="102" t="s">
        <v>282</v>
      </c>
      <c r="C17" s="101" t="s">
        <v>283</v>
      </c>
      <c r="D17" s="103">
        <f>+SUM(E17,+I17)</f>
        <v>19051</v>
      </c>
      <c r="E17" s="103">
        <f>+SUM(G17,+H17)</f>
        <v>340</v>
      </c>
      <c r="F17" s="104">
        <f>IF(D17&gt;0,E17/D17*100,"-")</f>
        <v>1.7846832187286756</v>
      </c>
      <c r="G17" s="103">
        <v>340</v>
      </c>
      <c r="H17" s="103">
        <v>0</v>
      </c>
      <c r="I17" s="103">
        <f>+SUM(K17,+M17,+O17)</f>
        <v>18711</v>
      </c>
      <c r="J17" s="104">
        <f>IF(D17&gt;0,I17/D17*100,"-")</f>
        <v>98.215316781271326</v>
      </c>
      <c r="K17" s="103">
        <v>17284</v>
      </c>
      <c r="L17" s="104">
        <f>IF(D17&gt;0,K17/D17*100,"-")</f>
        <v>90.724896330901259</v>
      </c>
      <c r="M17" s="103">
        <v>0</v>
      </c>
      <c r="N17" s="104">
        <f>IF(D17&gt;0,M17/D17*100,"-")</f>
        <v>0</v>
      </c>
      <c r="O17" s="103">
        <v>1427</v>
      </c>
      <c r="P17" s="103">
        <v>666</v>
      </c>
      <c r="Q17" s="104">
        <f>IF(D17&gt;0,O17/D17*100,"-")</f>
        <v>7.4904204503700598</v>
      </c>
      <c r="R17" s="103">
        <v>252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36</v>
      </c>
      <c r="B18" s="102" t="s">
        <v>285</v>
      </c>
      <c r="C18" s="101" t="s">
        <v>286</v>
      </c>
      <c r="D18" s="103">
        <f>+SUM(E18,+I18)</f>
        <v>2736</v>
      </c>
      <c r="E18" s="103">
        <f>+SUM(G18,+H18)</f>
        <v>480</v>
      </c>
      <c r="F18" s="104">
        <f>IF(D18&gt;0,E18/D18*100,"-")</f>
        <v>17.543859649122805</v>
      </c>
      <c r="G18" s="103">
        <v>480</v>
      </c>
      <c r="H18" s="103">
        <v>0</v>
      </c>
      <c r="I18" s="103">
        <f>+SUM(K18,+M18,+O18)</f>
        <v>2256</v>
      </c>
      <c r="J18" s="104">
        <f>IF(D18&gt;0,I18/D18*100,"-")</f>
        <v>82.456140350877192</v>
      </c>
      <c r="K18" s="103">
        <v>2166</v>
      </c>
      <c r="L18" s="104">
        <f>IF(D18&gt;0,K18/D18*100,"-")</f>
        <v>79.166666666666657</v>
      </c>
      <c r="M18" s="103">
        <v>0</v>
      </c>
      <c r="N18" s="104">
        <f>IF(D18&gt;0,M18/D18*100,"-")</f>
        <v>0</v>
      </c>
      <c r="O18" s="103">
        <v>90</v>
      </c>
      <c r="P18" s="103">
        <v>81</v>
      </c>
      <c r="Q18" s="104">
        <f>IF(D18&gt;0,O18/D18*100,"-")</f>
        <v>3.2894736842105261</v>
      </c>
      <c r="R18" s="103">
        <v>9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36</v>
      </c>
      <c r="B19" s="102" t="s">
        <v>288</v>
      </c>
      <c r="C19" s="101" t="s">
        <v>289</v>
      </c>
      <c r="D19" s="103">
        <f>+SUM(E19,+I19)</f>
        <v>11052</v>
      </c>
      <c r="E19" s="103">
        <f>+SUM(G19,+H19)</f>
        <v>123</v>
      </c>
      <c r="F19" s="104">
        <f>IF(D19&gt;0,E19/D19*100,"-")</f>
        <v>1.1129207383279045</v>
      </c>
      <c r="G19" s="103">
        <v>123</v>
      </c>
      <c r="H19" s="103">
        <v>0</v>
      </c>
      <c r="I19" s="103">
        <f>+SUM(K19,+M19,+O19)</f>
        <v>10929</v>
      </c>
      <c r="J19" s="104">
        <f>IF(D19&gt;0,I19/D19*100,"-")</f>
        <v>98.887079261672099</v>
      </c>
      <c r="K19" s="103">
        <v>4290</v>
      </c>
      <c r="L19" s="104">
        <f>IF(D19&gt;0,K19/D19*100,"-")</f>
        <v>38.816503800217156</v>
      </c>
      <c r="M19" s="103">
        <v>0</v>
      </c>
      <c r="N19" s="104">
        <f>IF(D19&gt;0,M19/D19*100,"-")</f>
        <v>0</v>
      </c>
      <c r="O19" s="103">
        <v>6639</v>
      </c>
      <c r="P19" s="103">
        <v>6519</v>
      </c>
      <c r="Q19" s="104">
        <f>IF(D19&gt;0,O19/D19*100,"-")</f>
        <v>60.070575461454943</v>
      </c>
      <c r="R19" s="103">
        <v>58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36</v>
      </c>
      <c r="B20" s="102" t="s">
        <v>291</v>
      </c>
      <c r="C20" s="101" t="s">
        <v>292</v>
      </c>
      <c r="D20" s="103">
        <f>+SUM(E20,+I20)</f>
        <v>22472</v>
      </c>
      <c r="E20" s="103">
        <f>+SUM(G20,+H20)</f>
        <v>1323</v>
      </c>
      <c r="F20" s="104">
        <f>IF(D20&gt;0,E20/D20*100,"-")</f>
        <v>5.8873264506941965</v>
      </c>
      <c r="G20" s="103">
        <v>1323</v>
      </c>
      <c r="H20" s="103">
        <v>0</v>
      </c>
      <c r="I20" s="103">
        <f>+SUM(K20,+M20,+O20)</f>
        <v>21149</v>
      </c>
      <c r="J20" s="104">
        <f>IF(D20&gt;0,I20/D20*100,"-")</f>
        <v>94.112673549305796</v>
      </c>
      <c r="K20" s="103">
        <v>14142</v>
      </c>
      <c r="L20" s="104">
        <f>IF(D20&gt;0,K20/D20*100,"-")</f>
        <v>62.931648273406907</v>
      </c>
      <c r="M20" s="103">
        <v>0</v>
      </c>
      <c r="N20" s="104">
        <f>IF(D20&gt;0,M20/D20*100,"-")</f>
        <v>0</v>
      </c>
      <c r="O20" s="103">
        <v>7007</v>
      </c>
      <c r="P20" s="103">
        <v>6519</v>
      </c>
      <c r="Q20" s="104">
        <f>IF(D20&gt;0,O20/D20*100,"-")</f>
        <v>31.181025275898893</v>
      </c>
      <c r="R20" s="103">
        <v>188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36</v>
      </c>
      <c r="B21" s="102" t="s">
        <v>294</v>
      </c>
      <c r="C21" s="101" t="s">
        <v>295</v>
      </c>
      <c r="D21" s="103">
        <f>+SUM(E21,+I21)</f>
        <v>9905</v>
      </c>
      <c r="E21" s="103">
        <f>+SUM(G21,+H21)</f>
        <v>1078</v>
      </c>
      <c r="F21" s="104">
        <f>IF(D21&gt;0,E21/D21*100,"-")</f>
        <v>10.883392226148409</v>
      </c>
      <c r="G21" s="103">
        <v>1078</v>
      </c>
      <c r="H21" s="103">
        <v>0</v>
      </c>
      <c r="I21" s="103">
        <f>+SUM(K21,+M21,+O21)</f>
        <v>8827</v>
      </c>
      <c r="J21" s="104">
        <f>IF(D21&gt;0,I21/D21*100,"-")</f>
        <v>89.116607773851584</v>
      </c>
      <c r="K21" s="103">
        <v>4449</v>
      </c>
      <c r="L21" s="104">
        <f>IF(D21&gt;0,K21/D21*100,"-")</f>
        <v>44.916708732963151</v>
      </c>
      <c r="M21" s="103">
        <v>0</v>
      </c>
      <c r="N21" s="104">
        <f>IF(D21&gt;0,M21/D21*100,"-")</f>
        <v>0</v>
      </c>
      <c r="O21" s="103">
        <v>4378</v>
      </c>
      <c r="P21" s="103">
        <v>3778</v>
      </c>
      <c r="Q21" s="104">
        <f>IF(D21&gt;0,O21/D21*100,"-")</f>
        <v>44.19989904088844</v>
      </c>
      <c r="R21" s="103">
        <v>42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36</v>
      </c>
      <c r="B22" s="102" t="s">
        <v>297</v>
      </c>
      <c r="C22" s="101" t="s">
        <v>298</v>
      </c>
      <c r="D22" s="103">
        <f>+SUM(E22,+I22)</f>
        <v>10660</v>
      </c>
      <c r="E22" s="103">
        <f>+SUM(G22,+H22)</f>
        <v>509</v>
      </c>
      <c r="F22" s="104">
        <f>IF(D22&gt;0,E22/D22*100,"-")</f>
        <v>4.7748592870544089</v>
      </c>
      <c r="G22" s="103">
        <v>509</v>
      </c>
      <c r="H22" s="103">
        <v>0</v>
      </c>
      <c r="I22" s="103">
        <f>+SUM(K22,+M22,+O22)</f>
        <v>10151</v>
      </c>
      <c r="J22" s="104">
        <f>IF(D22&gt;0,I22/D22*100,"-")</f>
        <v>95.225140712945588</v>
      </c>
      <c r="K22" s="103">
        <v>7026</v>
      </c>
      <c r="L22" s="104">
        <f>IF(D22&gt;0,K22/D22*100,"-")</f>
        <v>65.909943714821765</v>
      </c>
      <c r="M22" s="103">
        <v>0</v>
      </c>
      <c r="N22" s="104">
        <f>IF(D22&gt;0,M22/D22*100,"-")</f>
        <v>0</v>
      </c>
      <c r="O22" s="103">
        <v>3125</v>
      </c>
      <c r="P22" s="103">
        <v>3001</v>
      </c>
      <c r="Q22" s="104">
        <f>IF(D22&gt;0,O22/D22*100,"-")</f>
        <v>29.315196998123827</v>
      </c>
      <c r="R22" s="103">
        <v>171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36</v>
      </c>
      <c r="B23" s="102" t="s">
        <v>300</v>
      </c>
      <c r="C23" s="101" t="s">
        <v>301</v>
      </c>
      <c r="D23" s="103">
        <f>+SUM(E23,+I23)</f>
        <v>8381</v>
      </c>
      <c r="E23" s="103">
        <f>+SUM(G23,+H23)</f>
        <v>87</v>
      </c>
      <c r="F23" s="104">
        <f>IF(D23&gt;0,E23/D23*100,"-")</f>
        <v>1.0380622837370241</v>
      </c>
      <c r="G23" s="103">
        <v>87</v>
      </c>
      <c r="H23" s="103">
        <v>0</v>
      </c>
      <c r="I23" s="103">
        <f>+SUM(K23,+M23,+O23)</f>
        <v>8294</v>
      </c>
      <c r="J23" s="104">
        <f>IF(D23&gt;0,I23/D23*100,"-")</f>
        <v>98.961937716262966</v>
      </c>
      <c r="K23" s="103">
        <v>1310</v>
      </c>
      <c r="L23" s="104">
        <f>IF(D23&gt;0,K23/D23*100,"-")</f>
        <v>15.630593007994273</v>
      </c>
      <c r="M23" s="103">
        <v>0</v>
      </c>
      <c r="N23" s="104">
        <f>IF(D23&gt;0,M23/D23*100,"-")</f>
        <v>0</v>
      </c>
      <c r="O23" s="103">
        <v>6984</v>
      </c>
      <c r="P23" s="103">
        <v>6745</v>
      </c>
      <c r="Q23" s="104">
        <f>IF(D23&gt;0,O23/D23*100,"-")</f>
        <v>83.331344708268702</v>
      </c>
      <c r="R23" s="103">
        <v>78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36</v>
      </c>
      <c r="B24" s="102" t="s">
        <v>303</v>
      </c>
      <c r="C24" s="101" t="s">
        <v>304</v>
      </c>
      <c r="D24" s="103">
        <f>+SUM(E24,+I24)</f>
        <v>15535</v>
      </c>
      <c r="E24" s="103">
        <f>+SUM(G24,+H24)</f>
        <v>619</v>
      </c>
      <c r="F24" s="104">
        <f>IF(D24&gt;0,E24/D24*100,"-")</f>
        <v>3.9845510138397171</v>
      </c>
      <c r="G24" s="103">
        <v>590</v>
      </c>
      <c r="H24" s="103">
        <v>29</v>
      </c>
      <c r="I24" s="103">
        <f>+SUM(K24,+M24,+O24)</f>
        <v>14916</v>
      </c>
      <c r="J24" s="104">
        <f>IF(D24&gt;0,I24/D24*100,"-")</f>
        <v>96.01544898616028</v>
      </c>
      <c r="K24" s="103">
        <v>5861</v>
      </c>
      <c r="L24" s="104">
        <f>IF(D24&gt;0,K24/D24*100,"-")</f>
        <v>37.727711618925007</v>
      </c>
      <c r="M24" s="103">
        <v>0</v>
      </c>
      <c r="N24" s="104">
        <f>IF(D24&gt;0,M24/D24*100,"-")</f>
        <v>0</v>
      </c>
      <c r="O24" s="103">
        <v>9055</v>
      </c>
      <c r="P24" s="103">
        <v>8241</v>
      </c>
      <c r="Q24" s="104">
        <f>IF(D24&gt;0,O24/D24*100,"-")</f>
        <v>58.287737367235273</v>
      </c>
      <c r="R24" s="103">
        <v>74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4">
    <sortCondition ref="A8:A24"/>
    <sortCondition ref="B8:B24"/>
    <sortCondition ref="C8:C24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福井県</v>
      </c>
      <c r="B7" s="107" t="str">
        <f>水洗化人口等!B7</f>
        <v>18000</v>
      </c>
      <c r="C7" s="106" t="s">
        <v>200</v>
      </c>
      <c r="D7" s="108">
        <f>SUM(E7,+H7,+K7)</f>
        <v>142797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3777</v>
      </c>
      <c r="I7" s="108">
        <f>SUM(I$8:I$1000)</f>
        <v>81</v>
      </c>
      <c r="J7" s="108">
        <f>SUM(J$8:J$1000)</f>
        <v>3696</v>
      </c>
      <c r="K7" s="108">
        <f>SUM(L7:M7)</f>
        <v>139020</v>
      </c>
      <c r="L7" s="108">
        <f>SUM(L$8:L$1000)</f>
        <v>22685</v>
      </c>
      <c r="M7" s="108">
        <f>SUM(M$8:M$1000)</f>
        <v>116335</v>
      </c>
      <c r="N7" s="108">
        <f>SUM(O7,+V7,+AC7)</f>
        <v>143433</v>
      </c>
      <c r="O7" s="108">
        <f>SUM(P7:U7)</f>
        <v>22766</v>
      </c>
      <c r="P7" s="108">
        <f t="shared" ref="P7:U7" si="0">SUM(P$8:P$1000)</f>
        <v>13118</v>
      </c>
      <c r="Q7" s="108">
        <f t="shared" si="0"/>
        <v>0</v>
      </c>
      <c r="R7" s="108">
        <f t="shared" si="0"/>
        <v>0</v>
      </c>
      <c r="S7" s="108">
        <f t="shared" si="0"/>
        <v>9644</v>
      </c>
      <c r="T7" s="108">
        <f t="shared" si="0"/>
        <v>0</v>
      </c>
      <c r="U7" s="108">
        <f t="shared" si="0"/>
        <v>4</v>
      </c>
      <c r="V7" s="108">
        <f>SUM(W7:AB7)</f>
        <v>120031</v>
      </c>
      <c r="W7" s="108">
        <f t="shared" ref="W7:AB7" si="1">SUM(W$8:W$1000)</f>
        <v>59970</v>
      </c>
      <c r="X7" s="108">
        <f t="shared" si="1"/>
        <v>0</v>
      </c>
      <c r="Y7" s="108">
        <f t="shared" si="1"/>
        <v>0</v>
      </c>
      <c r="Z7" s="108">
        <f t="shared" si="1"/>
        <v>60045</v>
      </c>
      <c r="AA7" s="108">
        <f t="shared" si="1"/>
        <v>0</v>
      </c>
      <c r="AB7" s="108">
        <f t="shared" si="1"/>
        <v>16</v>
      </c>
      <c r="AC7" s="108">
        <f>SUM(AD7:AE7)</f>
        <v>636</v>
      </c>
      <c r="AD7" s="108">
        <f>SUM(AD$8:AD$1000)</f>
        <v>579</v>
      </c>
      <c r="AE7" s="108">
        <f>SUM(AE$8:AE$1000)</f>
        <v>57</v>
      </c>
      <c r="AF7" s="108">
        <f>SUM(AG7:AI7)</f>
        <v>407</v>
      </c>
      <c r="AG7" s="108">
        <f>SUM(AG$8:AG$1000)</f>
        <v>407</v>
      </c>
      <c r="AH7" s="108">
        <f>SUM(AH$8:AH$1000)</f>
        <v>0</v>
      </c>
      <c r="AI7" s="108">
        <f>SUM(AI$8:AI$1000)</f>
        <v>0</v>
      </c>
      <c r="AJ7" s="108">
        <f>SUM(AK7:AS7)</f>
        <v>5583</v>
      </c>
      <c r="AK7" s="108">
        <f t="shared" ref="AK7:AS7" si="2">SUM(AK$8:AK$1000)</f>
        <v>1428</v>
      </c>
      <c r="AL7" s="108">
        <f t="shared" si="2"/>
        <v>3923</v>
      </c>
      <c r="AM7" s="108">
        <f t="shared" si="2"/>
        <v>88</v>
      </c>
      <c r="AN7" s="108">
        <f t="shared" si="2"/>
        <v>31</v>
      </c>
      <c r="AO7" s="108">
        <f t="shared" si="2"/>
        <v>0</v>
      </c>
      <c r="AP7" s="108">
        <f t="shared" si="2"/>
        <v>0</v>
      </c>
      <c r="AQ7" s="108">
        <f t="shared" si="2"/>
        <v>22</v>
      </c>
      <c r="AR7" s="108">
        <f t="shared" si="2"/>
        <v>0</v>
      </c>
      <c r="AS7" s="108">
        <f t="shared" si="2"/>
        <v>91</v>
      </c>
      <c r="AT7" s="108">
        <f>SUM(AU7:AY7)</f>
        <v>175</v>
      </c>
      <c r="AU7" s="108">
        <f>SUM(AU$8:AU$1000)</f>
        <v>175</v>
      </c>
      <c r="AV7" s="108">
        <f>SUM(AV$8:AV$1000)</f>
        <v>0</v>
      </c>
      <c r="AW7" s="108">
        <f>SUM(AW$8:AW$1000)</f>
        <v>0</v>
      </c>
      <c r="AX7" s="108">
        <f>SUM(AX$8:AX$1000)</f>
        <v>0</v>
      </c>
      <c r="AY7" s="108">
        <f>SUM(AY$8:AY$1000)</f>
        <v>0</v>
      </c>
      <c r="AZ7" s="108">
        <f>SUM(BA7:BC7)</f>
        <v>174</v>
      </c>
      <c r="BA7" s="108">
        <f>SUM(BA$8:BA$1000)</f>
        <v>174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36</v>
      </c>
      <c r="B8" s="113" t="s">
        <v>254</v>
      </c>
      <c r="C8" s="101" t="s">
        <v>255</v>
      </c>
      <c r="D8" s="103">
        <f>SUM(E8,+H8,+K8)</f>
        <v>36669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36669</v>
      </c>
      <c r="L8" s="103">
        <v>2497</v>
      </c>
      <c r="M8" s="103">
        <v>34172</v>
      </c>
      <c r="N8" s="103">
        <f>SUM(O8,+V8,+AC8)</f>
        <v>36677</v>
      </c>
      <c r="O8" s="103">
        <f>SUM(P8:U8)</f>
        <v>2497</v>
      </c>
      <c r="P8" s="103">
        <v>0</v>
      </c>
      <c r="Q8" s="103">
        <v>0</v>
      </c>
      <c r="R8" s="103">
        <v>0</v>
      </c>
      <c r="S8" s="103">
        <v>2497</v>
      </c>
      <c r="T8" s="103">
        <v>0</v>
      </c>
      <c r="U8" s="103">
        <v>0</v>
      </c>
      <c r="V8" s="103">
        <f>SUM(W8:AB8)</f>
        <v>34172</v>
      </c>
      <c r="W8" s="103">
        <v>0</v>
      </c>
      <c r="X8" s="103">
        <v>0</v>
      </c>
      <c r="Y8" s="103">
        <v>0</v>
      </c>
      <c r="Z8" s="103">
        <v>34172</v>
      </c>
      <c r="AA8" s="103">
        <v>0</v>
      </c>
      <c r="AB8" s="103">
        <v>0</v>
      </c>
      <c r="AC8" s="103">
        <f>SUM(AD8:AE8)</f>
        <v>8</v>
      </c>
      <c r="AD8" s="103">
        <v>8</v>
      </c>
      <c r="AE8" s="103">
        <v>0</v>
      </c>
      <c r="AF8" s="103">
        <f>SUM(AG8:AI8)</f>
        <v>60</v>
      </c>
      <c r="AG8" s="103">
        <v>60</v>
      </c>
      <c r="AH8" s="103">
        <v>0</v>
      </c>
      <c r="AI8" s="103">
        <v>0</v>
      </c>
      <c r="AJ8" s="103">
        <f>SUM(AK8:AS8)</f>
        <v>60</v>
      </c>
      <c r="AK8" s="103">
        <v>0</v>
      </c>
      <c r="AL8" s="103">
        <v>0</v>
      </c>
      <c r="AM8" s="103">
        <v>60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36</v>
      </c>
      <c r="B9" s="113" t="s">
        <v>258</v>
      </c>
      <c r="C9" s="101" t="s">
        <v>259</v>
      </c>
      <c r="D9" s="103">
        <f>SUM(E9,+H9,+K9)</f>
        <v>18003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18003</v>
      </c>
      <c r="L9" s="103">
        <v>4168</v>
      </c>
      <c r="M9" s="103">
        <v>13835</v>
      </c>
      <c r="N9" s="103">
        <f>SUM(O9,+V9,+AC9)</f>
        <v>18003</v>
      </c>
      <c r="O9" s="103">
        <f>SUM(P9:U9)</f>
        <v>4168</v>
      </c>
      <c r="P9" s="103">
        <v>0</v>
      </c>
      <c r="Q9" s="103">
        <v>0</v>
      </c>
      <c r="R9" s="103">
        <v>0</v>
      </c>
      <c r="S9" s="103">
        <v>4168</v>
      </c>
      <c r="T9" s="103">
        <v>0</v>
      </c>
      <c r="U9" s="103">
        <v>0</v>
      </c>
      <c r="V9" s="103">
        <f>SUM(W9:AB9)</f>
        <v>13835</v>
      </c>
      <c r="W9" s="103">
        <v>0</v>
      </c>
      <c r="X9" s="103">
        <v>0</v>
      </c>
      <c r="Y9" s="103">
        <v>0</v>
      </c>
      <c r="Z9" s="103">
        <v>13835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28</v>
      </c>
      <c r="AG9" s="103">
        <v>28</v>
      </c>
      <c r="AH9" s="103">
        <v>0</v>
      </c>
      <c r="AI9" s="103">
        <v>0</v>
      </c>
      <c r="AJ9" s="103">
        <f>SUM(AK9:AS9)</f>
        <v>28</v>
      </c>
      <c r="AK9" s="103">
        <v>0</v>
      </c>
      <c r="AL9" s="103">
        <v>0</v>
      </c>
      <c r="AM9" s="103">
        <v>28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36</v>
      </c>
      <c r="B10" s="113" t="s">
        <v>261</v>
      </c>
      <c r="C10" s="101" t="s">
        <v>262</v>
      </c>
      <c r="D10" s="103">
        <f>SUM(E10,+H10,+K10)</f>
        <v>5657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5657</v>
      </c>
      <c r="L10" s="103">
        <v>1791</v>
      </c>
      <c r="M10" s="103">
        <v>3866</v>
      </c>
      <c r="N10" s="103">
        <f>SUM(O10,+V10,+AC10)</f>
        <v>5657</v>
      </c>
      <c r="O10" s="103">
        <f>SUM(P10:U10)</f>
        <v>1791</v>
      </c>
      <c r="P10" s="103">
        <v>1791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3866</v>
      </c>
      <c r="W10" s="103">
        <v>3866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79</v>
      </c>
      <c r="BA10" s="103">
        <v>79</v>
      </c>
      <c r="BB10" s="103">
        <v>0</v>
      </c>
      <c r="BC10" s="103">
        <v>0</v>
      </c>
    </row>
    <row r="11" spans="1:55" s="105" customFormat="1" ht="13.5" customHeight="1">
      <c r="A11" s="115" t="s">
        <v>36</v>
      </c>
      <c r="B11" s="113" t="s">
        <v>264</v>
      </c>
      <c r="C11" s="101" t="s">
        <v>265</v>
      </c>
      <c r="D11" s="103">
        <f>SUM(E11,+H11,+K11)</f>
        <v>16550</v>
      </c>
      <c r="E11" s="103">
        <f>SUM(F11:G11)</f>
        <v>0</v>
      </c>
      <c r="F11" s="103">
        <v>0</v>
      </c>
      <c r="G11" s="103">
        <v>0</v>
      </c>
      <c r="H11" s="103">
        <f>SUM(I11:J11)</f>
        <v>81</v>
      </c>
      <c r="I11" s="103">
        <v>81</v>
      </c>
      <c r="J11" s="103">
        <v>0</v>
      </c>
      <c r="K11" s="103">
        <f>SUM(L11:M11)</f>
        <v>16469</v>
      </c>
      <c r="L11" s="103">
        <v>3690</v>
      </c>
      <c r="M11" s="103">
        <v>12779</v>
      </c>
      <c r="N11" s="103">
        <f>SUM(O11,+V11,+AC11)</f>
        <v>16920</v>
      </c>
      <c r="O11" s="103">
        <f>SUM(P11:U11)</f>
        <v>3771</v>
      </c>
      <c r="P11" s="103">
        <v>3771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12779</v>
      </c>
      <c r="W11" s="103">
        <v>12779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370</v>
      </c>
      <c r="AD11" s="103">
        <v>370</v>
      </c>
      <c r="AE11" s="103">
        <v>0</v>
      </c>
      <c r="AF11" s="103">
        <f>SUM(AG11:AI11)</f>
        <v>36</v>
      </c>
      <c r="AG11" s="103">
        <v>36</v>
      </c>
      <c r="AH11" s="103">
        <v>0</v>
      </c>
      <c r="AI11" s="103">
        <v>0</v>
      </c>
      <c r="AJ11" s="103">
        <f>SUM(AK11:AS11)</f>
        <v>153</v>
      </c>
      <c r="AK11" s="103">
        <v>153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36</v>
      </c>
      <c r="AU11" s="103">
        <v>36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36</v>
      </c>
      <c r="B12" s="113" t="s">
        <v>267</v>
      </c>
      <c r="C12" s="101" t="s">
        <v>268</v>
      </c>
      <c r="D12" s="103">
        <f>SUM(E12,+H12,+K12)</f>
        <v>3708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3708</v>
      </c>
      <c r="L12" s="103">
        <v>1521</v>
      </c>
      <c r="M12" s="103">
        <v>2187</v>
      </c>
      <c r="N12" s="103">
        <f>SUM(O12,+V12,+AC12)</f>
        <v>3825</v>
      </c>
      <c r="O12" s="103">
        <f>SUM(P12:U12)</f>
        <v>1521</v>
      </c>
      <c r="P12" s="103">
        <v>1521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2187</v>
      </c>
      <c r="W12" s="103">
        <v>2187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117</v>
      </c>
      <c r="AD12" s="103">
        <v>63</v>
      </c>
      <c r="AE12" s="103">
        <v>54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36</v>
      </c>
      <c r="B13" s="113" t="s">
        <v>270</v>
      </c>
      <c r="C13" s="101" t="s">
        <v>271</v>
      </c>
      <c r="D13" s="103">
        <f>SUM(E13,+H13,+K13)</f>
        <v>8913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8913</v>
      </c>
      <c r="L13" s="103">
        <v>976</v>
      </c>
      <c r="M13" s="103">
        <v>7937</v>
      </c>
      <c r="N13" s="103">
        <f>SUM(O13,+V13,+AC13)</f>
        <v>9050</v>
      </c>
      <c r="O13" s="103">
        <f>SUM(P13:U13)</f>
        <v>976</v>
      </c>
      <c r="P13" s="103">
        <v>0</v>
      </c>
      <c r="Q13" s="103">
        <v>0</v>
      </c>
      <c r="R13" s="103">
        <v>0</v>
      </c>
      <c r="S13" s="103">
        <v>976</v>
      </c>
      <c r="T13" s="103">
        <v>0</v>
      </c>
      <c r="U13" s="103">
        <v>0</v>
      </c>
      <c r="V13" s="103">
        <f>SUM(W13:AB13)</f>
        <v>7937</v>
      </c>
      <c r="W13" s="103">
        <v>0</v>
      </c>
      <c r="X13" s="103">
        <v>0</v>
      </c>
      <c r="Y13" s="103">
        <v>0</v>
      </c>
      <c r="Z13" s="103">
        <v>7937</v>
      </c>
      <c r="AA13" s="103">
        <v>0</v>
      </c>
      <c r="AB13" s="103">
        <v>0</v>
      </c>
      <c r="AC13" s="103">
        <f>SUM(AD13:AE13)</f>
        <v>137</v>
      </c>
      <c r="AD13" s="103">
        <v>137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36</v>
      </c>
      <c r="B14" s="113" t="s">
        <v>273</v>
      </c>
      <c r="C14" s="101" t="s">
        <v>274</v>
      </c>
      <c r="D14" s="103">
        <f>SUM(E14,+H14,+K14)</f>
        <v>4124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4124</v>
      </c>
      <c r="L14" s="103">
        <v>939</v>
      </c>
      <c r="M14" s="103">
        <v>3185</v>
      </c>
      <c r="N14" s="103">
        <f>SUM(O14,+V14,+AC14)</f>
        <v>4124</v>
      </c>
      <c r="O14" s="103">
        <f>SUM(P14:U14)</f>
        <v>939</v>
      </c>
      <c r="P14" s="103">
        <v>939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3185</v>
      </c>
      <c r="W14" s="103">
        <v>3185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37</v>
      </c>
      <c r="AG14" s="103">
        <v>37</v>
      </c>
      <c r="AH14" s="103">
        <v>0</v>
      </c>
      <c r="AI14" s="103">
        <v>0</v>
      </c>
      <c r="AJ14" s="103">
        <f>SUM(AK14:AS14)</f>
        <v>31</v>
      </c>
      <c r="AK14" s="103">
        <v>0</v>
      </c>
      <c r="AL14" s="103">
        <v>0</v>
      </c>
      <c r="AM14" s="103">
        <v>0</v>
      </c>
      <c r="AN14" s="103">
        <v>31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6</v>
      </c>
      <c r="AU14" s="103">
        <v>6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31</v>
      </c>
      <c r="BA14" s="103">
        <v>31</v>
      </c>
      <c r="BB14" s="103">
        <v>0</v>
      </c>
      <c r="BC14" s="103">
        <v>0</v>
      </c>
    </row>
    <row r="15" spans="1:55" s="105" customFormat="1" ht="13.5" customHeight="1">
      <c r="A15" s="115" t="s">
        <v>36</v>
      </c>
      <c r="B15" s="113" t="s">
        <v>276</v>
      </c>
      <c r="C15" s="101" t="s">
        <v>277</v>
      </c>
      <c r="D15" s="103">
        <f>SUM(E15,+H15,+K15)</f>
        <v>20675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20675</v>
      </c>
      <c r="L15" s="103">
        <v>2065</v>
      </c>
      <c r="M15" s="103">
        <v>18610</v>
      </c>
      <c r="N15" s="103">
        <f>SUM(O15,+V15,+AC15)</f>
        <v>20675</v>
      </c>
      <c r="O15" s="103">
        <f>SUM(P15:U15)</f>
        <v>2065</v>
      </c>
      <c r="P15" s="103">
        <v>2065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18610</v>
      </c>
      <c r="W15" s="103">
        <v>18610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142</v>
      </c>
      <c r="AG15" s="103">
        <v>142</v>
      </c>
      <c r="AH15" s="103">
        <v>0</v>
      </c>
      <c r="AI15" s="103">
        <v>0</v>
      </c>
      <c r="AJ15" s="103">
        <f>SUM(AK15:AS15)</f>
        <v>980</v>
      </c>
      <c r="AK15" s="103">
        <v>912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68</v>
      </c>
      <c r="AT15" s="103">
        <f>SUM(AU15:AY15)</f>
        <v>74</v>
      </c>
      <c r="AU15" s="103">
        <v>74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36</v>
      </c>
      <c r="B16" s="113" t="s">
        <v>279</v>
      </c>
      <c r="C16" s="101" t="s">
        <v>280</v>
      </c>
      <c r="D16" s="103">
        <f>SUM(E16,+H16,+K16)</f>
        <v>8779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8779</v>
      </c>
      <c r="L16" s="103">
        <v>1569</v>
      </c>
      <c r="M16" s="103">
        <v>7210</v>
      </c>
      <c r="N16" s="103">
        <f>SUM(O16,+V16,+AC16)</f>
        <v>8779</v>
      </c>
      <c r="O16" s="103">
        <f>SUM(P16:U16)</f>
        <v>1569</v>
      </c>
      <c r="P16" s="103">
        <v>1569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7210</v>
      </c>
      <c r="W16" s="103">
        <v>7210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12</v>
      </c>
      <c r="AG16" s="103">
        <v>12</v>
      </c>
      <c r="AH16" s="103">
        <v>0</v>
      </c>
      <c r="AI16" s="103">
        <v>0</v>
      </c>
      <c r="AJ16" s="103">
        <f>SUM(AK16:AS16)</f>
        <v>239</v>
      </c>
      <c r="AK16" s="103">
        <v>0</v>
      </c>
      <c r="AL16" s="103">
        <v>227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12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64</v>
      </c>
      <c r="BA16" s="103">
        <v>64</v>
      </c>
      <c r="BB16" s="103">
        <v>0</v>
      </c>
      <c r="BC16" s="103">
        <v>0</v>
      </c>
    </row>
    <row r="17" spans="1:55" s="105" customFormat="1" ht="13.5" customHeight="1">
      <c r="A17" s="115" t="s">
        <v>36</v>
      </c>
      <c r="B17" s="113" t="s">
        <v>282</v>
      </c>
      <c r="C17" s="101" t="s">
        <v>283</v>
      </c>
      <c r="D17" s="103">
        <f>SUM(E17,+H17,+K17)</f>
        <v>1036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1036</v>
      </c>
      <c r="L17" s="103">
        <v>184</v>
      </c>
      <c r="M17" s="103">
        <v>852</v>
      </c>
      <c r="N17" s="103">
        <f>SUM(O17,+V17,+AC17)</f>
        <v>1036</v>
      </c>
      <c r="O17" s="103">
        <f>SUM(P17:U17)</f>
        <v>184</v>
      </c>
      <c r="P17" s="103">
        <v>184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852</v>
      </c>
      <c r="W17" s="103">
        <v>852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36</v>
      </c>
      <c r="B18" s="113" t="s">
        <v>285</v>
      </c>
      <c r="C18" s="101" t="s">
        <v>286</v>
      </c>
      <c r="D18" s="103">
        <f>SUM(E18,+H18,+K18)</f>
        <v>156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156</v>
      </c>
      <c r="L18" s="103">
        <v>109</v>
      </c>
      <c r="M18" s="103">
        <v>47</v>
      </c>
      <c r="N18" s="103">
        <f>SUM(O18,+V18,+AC18)</f>
        <v>156</v>
      </c>
      <c r="O18" s="103">
        <f>SUM(P18:U18)</f>
        <v>109</v>
      </c>
      <c r="P18" s="103">
        <v>0</v>
      </c>
      <c r="Q18" s="103">
        <v>0</v>
      </c>
      <c r="R18" s="103">
        <v>0</v>
      </c>
      <c r="S18" s="103">
        <v>109</v>
      </c>
      <c r="T18" s="103">
        <v>0</v>
      </c>
      <c r="U18" s="103">
        <v>0</v>
      </c>
      <c r="V18" s="103">
        <f>SUM(W18:AB18)</f>
        <v>47</v>
      </c>
      <c r="W18" s="103">
        <v>0</v>
      </c>
      <c r="X18" s="103">
        <v>0</v>
      </c>
      <c r="Y18" s="103">
        <v>0</v>
      </c>
      <c r="Z18" s="103">
        <v>47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36</v>
      </c>
      <c r="B19" s="113" t="s">
        <v>288</v>
      </c>
      <c r="C19" s="101" t="s">
        <v>289</v>
      </c>
      <c r="D19" s="103">
        <f>SUM(E19,+H19,+K19)</f>
        <v>3243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3243</v>
      </c>
      <c r="L19" s="103">
        <v>188</v>
      </c>
      <c r="M19" s="103">
        <v>3055</v>
      </c>
      <c r="N19" s="103">
        <f>SUM(O19,+V19,+AC19)</f>
        <v>3243</v>
      </c>
      <c r="O19" s="103">
        <f>SUM(P19:U19)</f>
        <v>188</v>
      </c>
      <c r="P19" s="103">
        <v>188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3055</v>
      </c>
      <c r="W19" s="103">
        <v>3055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23</v>
      </c>
      <c r="AG19" s="103">
        <v>23</v>
      </c>
      <c r="AH19" s="103">
        <v>0</v>
      </c>
      <c r="AI19" s="103">
        <v>0</v>
      </c>
      <c r="AJ19" s="103">
        <f>SUM(AK19:AS19)</f>
        <v>154</v>
      </c>
      <c r="AK19" s="103">
        <v>143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11</v>
      </c>
      <c r="AT19" s="103">
        <f>SUM(AU19:AY19)</f>
        <v>12</v>
      </c>
      <c r="AU19" s="103">
        <v>12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36</v>
      </c>
      <c r="B20" s="113" t="s">
        <v>291</v>
      </c>
      <c r="C20" s="101" t="s">
        <v>292</v>
      </c>
      <c r="D20" s="103">
        <f>SUM(E20,+H20,+K20)</f>
        <v>2526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2526</v>
      </c>
      <c r="L20" s="103">
        <v>420</v>
      </c>
      <c r="M20" s="103">
        <v>2106</v>
      </c>
      <c r="N20" s="103">
        <f>SUM(O20,+V20,+AC20)</f>
        <v>2526</v>
      </c>
      <c r="O20" s="103">
        <f>SUM(P20:U20)</f>
        <v>420</v>
      </c>
      <c r="P20" s="103">
        <v>0</v>
      </c>
      <c r="Q20" s="103">
        <v>0</v>
      </c>
      <c r="R20" s="103">
        <v>0</v>
      </c>
      <c r="S20" s="103">
        <v>420</v>
      </c>
      <c r="T20" s="103">
        <v>0</v>
      </c>
      <c r="U20" s="103">
        <v>0</v>
      </c>
      <c r="V20" s="103">
        <f>SUM(W20:AB20)</f>
        <v>2106</v>
      </c>
      <c r="W20" s="103">
        <v>0</v>
      </c>
      <c r="X20" s="103">
        <v>0</v>
      </c>
      <c r="Y20" s="103">
        <v>0</v>
      </c>
      <c r="Z20" s="103">
        <v>2106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36</v>
      </c>
      <c r="B21" s="113" t="s">
        <v>294</v>
      </c>
      <c r="C21" s="101" t="s">
        <v>295</v>
      </c>
      <c r="D21" s="103">
        <f>SUM(E21,+H21,+K21)</f>
        <v>3759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3759</v>
      </c>
      <c r="L21" s="103">
        <v>675</v>
      </c>
      <c r="M21" s="103">
        <v>3084</v>
      </c>
      <c r="N21" s="103">
        <f>SUM(O21,+V21,+AC21)</f>
        <v>3759</v>
      </c>
      <c r="O21" s="103">
        <f>SUM(P21:U21)</f>
        <v>675</v>
      </c>
      <c r="P21" s="103">
        <v>672</v>
      </c>
      <c r="Q21" s="103">
        <v>0</v>
      </c>
      <c r="R21" s="103">
        <v>0</v>
      </c>
      <c r="S21" s="103">
        <v>0</v>
      </c>
      <c r="T21" s="103">
        <v>0</v>
      </c>
      <c r="U21" s="103">
        <v>3</v>
      </c>
      <c r="V21" s="103">
        <f>SUM(W21:AB21)</f>
        <v>3084</v>
      </c>
      <c r="W21" s="103">
        <v>3072</v>
      </c>
      <c r="X21" s="103">
        <v>0</v>
      </c>
      <c r="Y21" s="103">
        <v>0</v>
      </c>
      <c r="Z21" s="103">
        <v>0</v>
      </c>
      <c r="AA21" s="103">
        <v>0</v>
      </c>
      <c r="AB21" s="103">
        <v>12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34</v>
      </c>
      <c r="AG21" s="103">
        <v>34</v>
      </c>
      <c r="AH21" s="103">
        <v>0</v>
      </c>
      <c r="AI21" s="103">
        <v>0</v>
      </c>
      <c r="AJ21" s="103">
        <f>SUM(AK21:AS21)</f>
        <v>154</v>
      </c>
      <c r="AK21" s="103">
        <v>154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34</v>
      </c>
      <c r="AU21" s="103">
        <v>34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36</v>
      </c>
      <c r="B22" s="113" t="s">
        <v>297</v>
      </c>
      <c r="C22" s="101" t="s">
        <v>298</v>
      </c>
      <c r="D22" s="103">
        <f>SUM(E22,+H22,+K22)</f>
        <v>3100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3100</v>
      </c>
      <c r="L22" s="103">
        <v>1152</v>
      </c>
      <c r="M22" s="103">
        <v>1948</v>
      </c>
      <c r="N22" s="103">
        <f>SUM(O22,+V22,+AC22)</f>
        <v>3100</v>
      </c>
      <c r="O22" s="103">
        <f>SUM(P22:U22)</f>
        <v>1152</v>
      </c>
      <c r="P22" s="103">
        <v>0</v>
      </c>
      <c r="Q22" s="103">
        <v>0</v>
      </c>
      <c r="R22" s="103">
        <v>0</v>
      </c>
      <c r="S22" s="103">
        <v>1152</v>
      </c>
      <c r="T22" s="103">
        <v>0</v>
      </c>
      <c r="U22" s="103">
        <v>0</v>
      </c>
      <c r="V22" s="103">
        <f>SUM(W22:AB22)</f>
        <v>1948</v>
      </c>
      <c r="W22" s="103">
        <v>0</v>
      </c>
      <c r="X22" s="103">
        <v>0</v>
      </c>
      <c r="Y22" s="103">
        <v>0</v>
      </c>
      <c r="Z22" s="103">
        <v>1948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36</v>
      </c>
      <c r="B23" s="113" t="s">
        <v>300</v>
      </c>
      <c r="C23" s="101" t="s">
        <v>301</v>
      </c>
      <c r="D23" s="103">
        <f>SUM(E23,+H23,+K23)</f>
        <v>4018</v>
      </c>
      <c r="E23" s="103">
        <f>SUM(F23:G23)</f>
        <v>0</v>
      </c>
      <c r="F23" s="103">
        <v>0</v>
      </c>
      <c r="G23" s="103">
        <v>0</v>
      </c>
      <c r="H23" s="103">
        <f>SUM(I23:J23)</f>
        <v>3696</v>
      </c>
      <c r="I23" s="103">
        <v>0</v>
      </c>
      <c r="J23" s="103">
        <v>3696</v>
      </c>
      <c r="K23" s="103">
        <f>SUM(L23:M23)</f>
        <v>322</v>
      </c>
      <c r="L23" s="103">
        <v>322</v>
      </c>
      <c r="M23" s="103">
        <v>0</v>
      </c>
      <c r="N23" s="103">
        <f>SUM(O23,+V23,+AC23)</f>
        <v>4018</v>
      </c>
      <c r="O23" s="103">
        <f>SUM(P23:U23)</f>
        <v>322</v>
      </c>
      <c r="P23" s="103">
        <v>0</v>
      </c>
      <c r="Q23" s="103">
        <v>0</v>
      </c>
      <c r="R23" s="103">
        <v>0</v>
      </c>
      <c r="S23" s="103">
        <v>322</v>
      </c>
      <c r="T23" s="103">
        <v>0</v>
      </c>
      <c r="U23" s="103">
        <v>0</v>
      </c>
      <c r="V23" s="103">
        <f>SUM(W23:AB23)</f>
        <v>3696</v>
      </c>
      <c r="W23" s="103">
        <v>3696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22</v>
      </c>
      <c r="AG23" s="103">
        <v>22</v>
      </c>
      <c r="AH23" s="103">
        <v>0</v>
      </c>
      <c r="AI23" s="103">
        <v>0</v>
      </c>
      <c r="AJ23" s="103">
        <f>SUM(AK23:AS23)</f>
        <v>3718</v>
      </c>
      <c r="AK23" s="103">
        <v>0</v>
      </c>
      <c r="AL23" s="103">
        <v>3696</v>
      </c>
      <c r="AM23" s="103">
        <v>0</v>
      </c>
      <c r="AN23" s="103">
        <v>0</v>
      </c>
      <c r="AO23" s="103">
        <v>0</v>
      </c>
      <c r="AP23" s="103">
        <v>0</v>
      </c>
      <c r="AQ23" s="103">
        <v>22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36</v>
      </c>
      <c r="B24" s="113" t="s">
        <v>303</v>
      </c>
      <c r="C24" s="101" t="s">
        <v>304</v>
      </c>
      <c r="D24" s="103">
        <f>SUM(E24,+H24,+K24)</f>
        <v>1881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1881</v>
      </c>
      <c r="L24" s="103">
        <v>419</v>
      </c>
      <c r="M24" s="103">
        <v>1462</v>
      </c>
      <c r="N24" s="103">
        <f>SUM(O24,+V24,+AC24)</f>
        <v>1885</v>
      </c>
      <c r="O24" s="103">
        <f>SUM(P24:U24)</f>
        <v>419</v>
      </c>
      <c r="P24" s="103">
        <v>418</v>
      </c>
      <c r="Q24" s="103">
        <v>0</v>
      </c>
      <c r="R24" s="103">
        <v>0</v>
      </c>
      <c r="S24" s="103">
        <v>0</v>
      </c>
      <c r="T24" s="103">
        <v>0</v>
      </c>
      <c r="U24" s="103">
        <v>1</v>
      </c>
      <c r="V24" s="103">
        <f>SUM(W24:AB24)</f>
        <v>1462</v>
      </c>
      <c r="W24" s="103">
        <v>1458</v>
      </c>
      <c r="X24" s="103">
        <v>0</v>
      </c>
      <c r="Y24" s="103">
        <v>0</v>
      </c>
      <c r="Z24" s="103">
        <v>0</v>
      </c>
      <c r="AA24" s="103">
        <v>0</v>
      </c>
      <c r="AB24" s="103">
        <v>4</v>
      </c>
      <c r="AC24" s="103">
        <f>SUM(AD24:AE24)</f>
        <v>4</v>
      </c>
      <c r="AD24" s="103">
        <v>1</v>
      </c>
      <c r="AE24" s="103">
        <v>3</v>
      </c>
      <c r="AF24" s="103">
        <f>SUM(AG24:AI24)</f>
        <v>13</v>
      </c>
      <c r="AG24" s="103">
        <v>13</v>
      </c>
      <c r="AH24" s="103">
        <v>0</v>
      </c>
      <c r="AI24" s="103">
        <v>0</v>
      </c>
      <c r="AJ24" s="103">
        <f>SUM(AK24:AS24)</f>
        <v>66</v>
      </c>
      <c r="AK24" s="103">
        <v>66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13</v>
      </c>
      <c r="AU24" s="103">
        <v>13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4">
    <sortCondition ref="A8:A24"/>
    <sortCondition ref="B8:B24"/>
    <sortCondition ref="C8:C2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18000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18201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18204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18205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18206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18209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18210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18322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18382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18404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18423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18442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18481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18483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18501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2018-02-28T03:12:42Z</dcterms:modified>
</cp:coreProperties>
</file>