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20300\Desktop\環境省廃棄物実態調査集約結果（17石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62913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11" i="2"/>
  <c r="N15" i="2"/>
  <c r="N19" i="2"/>
  <c r="N23" i="2"/>
  <c r="K8" i="2"/>
  <c r="D8" i="2" s="1"/>
  <c r="K9" i="2"/>
  <c r="K10" i="2"/>
  <c r="D10" i="2" s="1"/>
  <c r="K11" i="2"/>
  <c r="K12" i="2"/>
  <c r="D12" i="2" s="1"/>
  <c r="K13" i="2"/>
  <c r="K14" i="2"/>
  <c r="D14" i="2" s="1"/>
  <c r="K15" i="2"/>
  <c r="K16" i="2"/>
  <c r="D16" i="2" s="1"/>
  <c r="K17" i="2"/>
  <c r="K18" i="2"/>
  <c r="D18" i="2" s="1"/>
  <c r="K19" i="2"/>
  <c r="K20" i="2"/>
  <c r="D20" i="2" s="1"/>
  <c r="K21" i="2"/>
  <c r="K22" i="2"/>
  <c r="D22" i="2" s="1"/>
  <c r="K23" i="2"/>
  <c r="K24" i="2"/>
  <c r="D24" i="2" s="1"/>
  <c r="K25" i="2"/>
  <c r="K26" i="2"/>
  <c r="D26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1" i="2"/>
  <c r="D13" i="2"/>
  <c r="D15" i="2"/>
  <c r="D17" i="2"/>
  <c r="D19" i="2"/>
  <c r="D21" i="2"/>
  <c r="D23" i="2"/>
  <c r="D25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N26" i="2" l="1"/>
  <c r="N24" i="2"/>
  <c r="N22" i="2"/>
  <c r="N20" i="2"/>
  <c r="N18" i="2"/>
  <c r="N16" i="2"/>
  <c r="N14" i="2"/>
  <c r="N12" i="2"/>
  <c r="N10" i="2"/>
  <c r="N8" i="2"/>
  <c r="J26" i="1"/>
  <c r="J24" i="1"/>
  <c r="J22" i="1"/>
  <c r="J20" i="1"/>
  <c r="J18" i="1"/>
  <c r="J16" i="1"/>
  <c r="J14" i="1"/>
  <c r="J12" i="1"/>
  <c r="J10" i="1"/>
  <c r="J8" i="1"/>
  <c r="L25" i="1"/>
  <c r="L23" i="1"/>
  <c r="L21" i="1"/>
  <c r="L19" i="1"/>
  <c r="L17" i="1"/>
  <c r="L15" i="1"/>
  <c r="L13" i="1"/>
  <c r="L11" i="1"/>
  <c r="L9" i="1"/>
  <c r="N26" i="1"/>
  <c r="N24" i="1"/>
  <c r="N22" i="1"/>
  <c r="N20" i="1"/>
  <c r="N18" i="1"/>
  <c r="N16" i="1"/>
  <c r="N14" i="1"/>
  <c r="N12" i="1"/>
  <c r="N10" i="1"/>
  <c r="N8" i="1"/>
  <c r="Q25" i="1"/>
  <c r="Q23" i="1"/>
  <c r="Q21" i="1"/>
  <c r="Q19" i="1"/>
  <c r="Q17" i="1"/>
  <c r="Q15" i="1"/>
  <c r="Q13" i="1"/>
  <c r="Q11" i="1"/>
  <c r="Q9" i="1"/>
  <c r="J25" i="1"/>
  <c r="J23" i="1"/>
  <c r="J21" i="1"/>
  <c r="J19" i="1"/>
  <c r="J17" i="1"/>
  <c r="J15" i="1"/>
  <c r="J13" i="1"/>
  <c r="J11" i="1"/>
  <c r="J9" i="1"/>
  <c r="L26" i="1"/>
  <c r="L24" i="1"/>
  <c r="L22" i="1"/>
  <c r="L20" i="1"/>
  <c r="L18" i="1"/>
  <c r="L16" i="1"/>
  <c r="L14" i="1"/>
  <c r="L12" i="1"/>
  <c r="L10" i="1"/>
  <c r="L8" i="1"/>
  <c r="N25" i="1"/>
  <c r="N23" i="1"/>
  <c r="N21" i="1"/>
  <c r="N19" i="1"/>
  <c r="N17" i="1"/>
  <c r="N15" i="1"/>
  <c r="N13" i="1"/>
  <c r="N11" i="1"/>
  <c r="N9" i="1"/>
  <c r="Q26" i="1"/>
  <c r="Q24" i="1"/>
  <c r="Q22" i="1"/>
  <c r="Q20" i="1"/>
  <c r="Q18" i="1"/>
  <c r="Q16" i="1"/>
  <c r="Q14" i="1"/>
  <c r="Q12" i="1"/>
  <c r="Q10" i="1"/>
  <c r="Q8" i="1"/>
  <c r="A7" i="2" l="1"/>
  <c r="AB2" i="4" l="1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T7" i="2" l="1"/>
  <c r="AF7" i="2"/>
  <c r="AC7" i="2"/>
  <c r="I7" i="1"/>
  <c r="E7" i="1"/>
  <c r="E7" i="2"/>
  <c r="AZ7" i="2"/>
  <c r="H7" i="2"/>
  <c r="O7" i="2"/>
  <c r="AD2" i="4"/>
  <c r="AD15" i="4" s="1"/>
  <c r="H8" i="4" s="1"/>
  <c r="AG2" i="4"/>
  <c r="K7" i="2"/>
  <c r="V7" i="2"/>
  <c r="AJ7" i="2"/>
  <c r="N7" i="2" l="1"/>
  <c r="D7" i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N7" i="1"/>
  <c r="F7" i="1"/>
  <c r="L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<sst xmlns="http://schemas.openxmlformats.org/spreadsheetml/2006/main" count="655" uniqueCount="312">
  <si>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</si>
  <si>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</si>
  <si>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</si>
  <si>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</si>
  <si>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</si>
  <si>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</si>
  <si>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</si>
  <si>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</si>
  <si>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</si>
  <si>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</si>
  <si>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</si>
  <si>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</si>
  <si>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</si>
  <si>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</si>
  <si>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</si>
  <si>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</si>
  <si>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</si>
  <si>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</si>
  <si>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</si>
  <si>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</si>
  <si>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</si>
  <si>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</si>
  <si>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</si>
  <si>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</si>
  <si>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</si>
  <si>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</si>
  <si>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</si>
  <si>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</si>
  <si>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</si>
  <si>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</si>
  <si>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</si>
  <si>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</si>
  <si>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</si>
  <si>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</si>
  <si>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</si>
  <si>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</si>
  <si>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</si>
  <si>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</si>
  <si>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</si>
  <si>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</si>
  <si>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</si>
  <si>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</si>
  <si>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</si>
  <si>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</si>
  <si>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</si>
  <si>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</si>
  <si>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</si>
  <si>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</si>
  <si>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</si>
  <si>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</si>
  <si>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</si>
  <si>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</si>
  <si>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</si>
  <si>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</si>
  <si>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</si>
  <si>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</si>
  <si>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</si>
  <si>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</si>
  <si>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</si>
  <si>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</si>
  <si>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</si>
  <si>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</si>
  <si>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</si>
  <si>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</si>
  <si>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</si>
  <si>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</si>
  <si>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</si>
  <si>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</si>
  <si>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</si>
  <si>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</si>
  <si>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</si>
  <si>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</si>
  <si>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</si>
  <si>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</si>
  <si>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</si>
  <si>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</si>
  <si>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</si>
  <si>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</si>
  <si>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</si>
  <si>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</si>
  <si>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</si>
  <si>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</si>
  <si>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</si>
  <si>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</si>
  <si>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</si>
  <si>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</si>
  <si>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</si>
  <si>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</si>
  <si>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</si>
  <si>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</si>
  <si>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</si>
  <si>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</si>
  <si>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</si>
  <si>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</si>
  <si>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</si>
  <si>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</si>
  <si>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</si>
  <si>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</si>
  <si>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</si>
  <si>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</si>
  <si>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</si>
  <si>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</si>
  <si>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</si>
  <si>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</si>
  <si>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</si>
  <si>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</si>
  <si>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</si>
  <si>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</si>
  <si>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</si>
  <si>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</si>
  <si>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</si>
  <si>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</si>
  <si>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</si>
  <si>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</si>
  <si>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</si>
  <si>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</si>
  <si>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</si>
  <si>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</si>
  <si>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</si>
  <si>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</si>
  <si>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</si>
  <si>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</si>
  <si>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</si>
  <si>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</si>
  <si>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</si>
  <si>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</si>
  <si>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</si>
  <si>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</si>
  <si>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</si>
  <si>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</si>
  <si>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</si>
  <si>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</si>
  <si>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</si>
  <si>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</si>
  <si>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</si>
  <si>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</si>
  <si>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</si>
  <si>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</si>
  <si>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</si>
  <si>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</si>
  <si>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</si>
  <si>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</si>
  <si>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</si>
  <si>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</si>
  <si>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</si>
  <si>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</si>
  <si>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</si>
  <si>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</si>
  <si>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</si>
  <si>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</si>
  <si>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</si>
  <si>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</si>
  <si>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</si>
  <si>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</si>
  <si>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</si>
  <si>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</si>
  <si>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</si>
  <si>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</si>
  <si>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</si>
  <si>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</si>
  <si>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</si>
  <si>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</si>
  <si>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</si>
  <si>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</si>
  <si>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</si>
  <si>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</si>
  <si>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</si>
  <si>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</si>
  <si>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</si>
  <si>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</si>
  <si>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</si>
  <si>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</si>
  <si>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</si>
  <si>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</si>
  <si>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</si>
  <si>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</si>
  <si>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</si>
  <si>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</si>
  <si>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</si>
  <si>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</si>
  <si>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</si>
  <si>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</si>
  <si>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</si>
  <si>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</si>
  <si>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</si>
  <si>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</si>
  <si>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</si>
  <si>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</si>
  <si>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</si>
  <si>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</si>
  <si>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</si>
  <si>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</si>
  <si>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</si>
  <si>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</si>
  <si>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</si>
  <si>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</si>
  <si>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</si>
  <si>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</si>
  <si>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</si>
  <si>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</si>
  <si>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</si>
  <si>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</si>
  <si>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</si>
  <si>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</si>
  <si>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</si>
  <si>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</si>
  <si>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</si>
  <si>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</si>
  <si>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</si>
  <si>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</si>
  <si>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</si>
  <si>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</si>
  <si>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</si>
  <si>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</si>
  <si>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</si>
  <si>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</si>
  <si>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</si>
  <si>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</si>
  <si>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</si>
  <si>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</si>
  <si>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</si>
  <si>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</si>
  <si>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</si>
  <si>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</si>
  <si>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</si>
  <si>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</si>
  <si>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</si>
  <si>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</si>
  <si>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</si>
  <si>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</si>
  <si>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</si>
  <si>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</si>
  <si>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</si>
  <si>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</si>
  <si>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</si>
  <si>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</si>
  <si>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</si>
  <si>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</si>
  <si>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</si>
  <si>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</si>
  <si>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</si>
  <si>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</si>
  <si>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</si>
  <si>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</si>
  <si>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</si>
  <si>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</si>
  <si>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</si>
  <si>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</si>
  <si>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</si>
  <si>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</si>
  <si>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</si>
  <si>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17000</t>
  </si>
  <si>
    <t>水洗化人口等（平成28年度実績）</t>
    <phoneticPr fontId="3"/>
  </si>
  <si>
    <t>し尿処理の状況（平成28年度実績）</t>
    <phoneticPr fontId="3"/>
  </si>
  <si>
    <t>17201</t>
  </si>
  <si>
    <t>金沢市</t>
  </si>
  <si>
    <t>○</t>
  </si>
  <si>
    <t>171201</t>
    <phoneticPr fontId="3"/>
  </si>
  <si>
    <t>17202</t>
  </si>
  <si>
    <t>七尾市</t>
  </si>
  <si>
    <t>171202</t>
    <phoneticPr fontId="3"/>
  </si>
  <si>
    <t>17203</t>
  </si>
  <si>
    <t>小松市</t>
  </si>
  <si>
    <t>171203</t>
    <phoneticPr fontId="3"/>
  </si>
  <si>
    <t>17204</t>
  </si>
  <si>
    <t>輪島市</t>
  </si>
  <si>
    <t>171204</t>
    <phoneticPr fontId="3"/>
  </si>
  <si>
    <t>17205</t>
  </si>
  <si>
    <t>珠洲市</t>
  </si>
  <si>
    <t>171205</t>
    <phoneticPr fontId="3"/>
  </si>
  <si>
    <t>17206</t>
  </si>
  <si>
    <t>加賀市</t>
  </si>
  <si>
    <t>171206</t>
    <phoneticPr fontId="3"/>
  </si>
  <si>
    <t>17207</t>
  </si>
  <si>
    <t>羽咋市</t>
  </si>
  <si>
    <t>171207</t>
    <phoneticPr fontId="3"/>
  </si>
  <si>
    <t>17209</t>
  </si>
  <si>
    <t>かほく市</t>
  </si>
  <si>
    <t>171209</t>
    <phoneticPr fontId="3"/>
  </si>
  <si>
    <t>17210</t>
  </si>
  <si>
    <t>白山市</t>
  </si>
  <si>
    <t>171210</t>
    <phoneticPr fontId="3"/>
  </si>
  <si>
    <t>17211</t>
  </si>
  <si>
    <t>能美市</t>
  </si>
  <si>
    <t>171211</t>
    <phoneticPr fontId="3"/>
  </si>
  <si>
    <t>17212</t>
  </si>
  <si>
    <t>野々市市</t>
  </si>
  <si>
    <t>171212</t>
    <phoneticPr fontId="3"/>
  </si>
  <si>
    <t>17324</t>
  </si>
  <si>
    <t>川北町</t>
  </si>
  <si>
    <t>171324</t>
    <phoneticPr fontId="3"/>
  </si>
  <si>
    <t>17361</t>
  </si>
  <si>
    <t>津幡町</t>
  </si>
  <si>
    <t>171361</t>
    <phoneticPr fontId="3"/>
  </si>
  <si>
    <t>17365</t>
  </si>
  <si>
    <t>内灘町</t>
  </si>
  <si>
    <t>171365</t>
    <phoneticPr fontId="3"/>
  </si>
  <si>
    <t>17384</t>
  </si>
  <si>
    <t>志賀町</t>
  </si>
  <si>
    <t>171384</t>
    <phoneticPr fontId="3"/>
  </si>
  <si>
    <t>17386</t>
  </si>
  <si>
    <t>宝達志水町</t>
  </si>
  <si>
    <t>171386</t>
    <phoneticPr fontId="3"/>
  </si>
  <si>
    <t>17407</t>
  </si>
  <si>
    <t>中能登町</t>
  </si>
  <si>
    <t>171407</t>
    <phoneticPr fontId="3"/>
  </si>
  <si>
    <t>17461</t>
  </si>
  <si>
    <t>穴水町</t>
  </si>
  <si>
    <t>171461</t>
    <phoneticPr fontId="3"/>
  </si>
  <si>
    <t>17463</t>
  </si>
  <si>
    <t>能登町</t>
  </si>
  <si>
    <t>171463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</si>
</sst>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15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15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15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15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15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15">
      <c r="A7" s="109" t="s">
        <v>37</v>
      </c>
      <c r="B7" s="116" t="s">
        <v>251</v>
      </c>
      <c r="C7" s="109" t="s">
        <v>200</v>
      </c>
      <c r="D7" s="110">
        <f>+SUM(E7,+I7)</f>
        <v>1154217</v>
      </c>
      <c r="E7" s="110">
        <f>+SUM(G7,+H7)</f>
        <v>37237</v>
      </c>
      <c r="F7" s="111">
        <f>IF(D7&gt;0,E7/D7*100,"-")</f>
        <v>3.2261697757007566</v>
      </c>
      <c r="G7" s="108">
        <f>SUM(G$8:G$1000)</f>
        <v>37220</v>
      </c>
      <c r="H7" s="108">
        <f>SUM(H$8:H$1000)</f>
        <v>17</v>
      </c>
      <c r="I7" s="110">
        <f>+SUM(K7,+M7,+O7)</f>
        <v>1116980</v>
      </c>
      <c r="J7" s="111">
        <f>IF(D7&gt;0,I7/D7*100,"-")</f>
        <v>96.773830224299246</v>
      </c>
      <c r="K7" s="108">
        <f>SUM(K$8:K$1000)</f>
        <v>876138</v>
      </c>
      <c r="L7" s="111">
        <f>IF(D7&gt;0,K7/D7*100,"-")</f>
        <v>75.907563309152437</v>
      </c>
      <c r="M7" s="108">
        <f>SUM(M$8:M$1000)</f>
        <v>3120</v>
      </c>
      <c r="N7" s="111">
        <f>IF(D7&gt;0,M7/D7*100,"-")</f>
        <v>0.27031312136279401</v>
      </c>
      <c r="O7" s="108">
        <f>SUM(O$8:O$1000)</f>
        <v>237722</v>
      </c>
      <c r="P7" s="108">
        <f>SUM(P$8:P$1000)</f>
        <v>122462</v>
      </c>
      <c r="Q7" s="111">
        <f>IF(D7&gt;0,O7/D7*100,"-")</f>
        <v>20.595953793784012</v>
      </c>
      <c r="R7" s="108">
        <f>SUM(R$8:R$1000)</f>
        <v>12069</v>
      </c>
      <c r="S7" s="112">
        <f t="shared" ref="S7:Z7" si="0">COUNTIF(S$8:S$1000,"○")</f>
        <v>16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4</v>
      </c>
      <c r="AA7" s="188"/>
      <c r="AB7" s="188"/>
    </row>
    <row r="8" spans="1:28" s="105" customFormat="1" ht="13.5" customHeight="1" x14ac:dyDescent="0.15">
      <c r="A8" s="101" t="s">
        <v>37</v>
      </c>
      <c r="B8" s="102" t="s">
        <v>254</v>
      </c>
      <c r="C8" s="101" t="s">
        <v>255</v>
      </c>
      <c r="D8" s="103">
        <f>+SUM(E8,+I8)</f>
        <v>454562</v>
      </c>
      <c r="E8" s="103">
        <f>+SUM(G8,+H8)</f>
        <v>3330</v>
      </c>
      <c r="F8" s="104">
        <f>IF(D8&gt;0,E8/D8*100,"-")</f>
        <v>0.73257333433063032</v>
      </c>
      <c r="G8" s="103">
        <v>3330</v>
      </c>
      <c r="H8" s="103">
        <v>0</v>
      </c>
      <c r="I8" s="103">
        <f>+SUM(K8,+M8,+O8)</f>
        <v>451232</v>
      </c>
      <c r="J8" s="104">
        <f>IF(D8&gt;0,I8/D8*100,"-")</f>
        <v>99.267426665669362</v>
      </c>
      <c r="K8" s="103">
        <v>428566</v>
      </c>
      <c r="L8" s="104">
        <f>IF(D8&gt;0,K8/D8*100,"-")</f>
        <v>94.281088168390667</v>
      </c>
      <c r="M8" s="103">
        <v>0</v>
      </c>
      <c r="N8" s="104">
        <f>IF(D8&gt;0,M8/D8*100,"-")</f>
        <v>0</v>
      </c>
      <c r="O8" s="103">
        <v>22666</v>
      </c>
      <c r="P8" s="103">
        <v>11695</v>
      </c>
      <c r="Q8" s="104">
        <f>IF(D8&gt;0,O8/D8*100,"-")</f>
        <v>4.986338497278699</v>
      </c>
      <c r="R8" s="103">
        <v>4893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 x14ac:dyDescent="0.15">
      <c r="A9" s="101" t="s">
        <v>37</v>
      </c>
      <c r="B9" s="102" t="s">
        <v>258</v>
      </c>
      <c r="C9" s="101" t="s">
        <v>259</v>
      </c>
      <c r="D9" s="103">
        <f>+SUM(E9,+I9)</f>
        <v>54779</v>
      </c>
      <c r="E9" s="103">
        <f>+SUM(G9,+H9)</f>
        <v>2684</v>
      </c>
      <c r="F9" s="104">
        <f>IF(D9&gt;0,E9/D9*100,"-")</f>
        <v>4.8996878365797114</v>
      </c>
      <c r="G9" s="103">
        <v>2684</v>
      </c>
      <c r="H9" s="103">
        <v>0</v>
      </c>
      <c r="I9" s="103">
        <f>+SUM(K9,+M9,+O9)</f>
        <v>52095</v>
      </c>
      <c r="J9" s="104">
        <f>IF(D9&gt;0,I9/D9*100,"-")</f>
        <v>95.100312163420284</v>
      </c>
      <c r="K9" s="103">
        <v>17420</v>
      </c>
      <c r="L9" s="104">
        <f>IF(D9&gt;0,K9/D9*100,"-")</f>
        <v>31.800507493747602</v>
      </c>
      <c r="M9" s="103">
        <v>1315</v>
      </c>
      <c r="N9" s="104">
        <f>IF(D9&gt;0,M9/D9*100,"-")</f>
        <v>2.4005549571916243</v>
      </c>
      <c r="O9" s="103">
        <v>33360</v>
      </c>
      <c r="P9" s="103">
        <v>17036</v>
      </c>
      <c r="Q9" s="104">
        <f>IF(D9&gt;0,O9/D9*100,"-")</f>
        <v>60.899249712481065</v>
      </c>
      <c r="R9" s="103">
        <v>523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 x14ac:dyDescent="0.15">
      <c r="A10" s="101" t="s">
        <v>37</v>
      </c>
      <c r="B10" s="102" t="s">
        <v>261</v>
      </c>
      <c r="C10" s="101" t="s">
        <v>262</v>
      </c>
      <c r="D10" s="103">
        <f>+SUM(E10,+I10)</f>
        <v>108579</v>
      </c>
      <c r="E10" s="103">
        <f>+SUM(G10,+H10)</f>
        <v>3411</v>
      </c>
      <c r="F10" s="104">
        <f>IF(D10&gt;0,E10/D10*100,"-")</f>
        <v>3.1414914486226615</v>
      </c>
      <c r="G10" s="103">
        <v>3411</v>
      </c>
      <c r="H10" s="103">
        <v>0</v>
      </c>
      <c r="I10" s="103">
        <f>+SUM(K10,+M10,+O10)</f>
        <v>105168</v>
      </c>
      <c r="J10" s="104">
        <f>IF(D10&gt;0,I10/D10*100,"-")</f>
        <v>96.858508551377341</v>
      </c>
      <c r="K10" s="103">
        <v>64984</v>
      </c>
      <c r="L10" s="104">
        <f>IF(D10&gt;0,K10/D10*100,"-")</f>
        <v>59.849510494662873</v>
      </c>
      <c r="M10" s="103">
        <v>0</v>
      </c>
      <c r="N10" s="104">
        <f>IF(D10&gt;0,M10/D10*100,"-")</f>
        <v>0</v>
      </c>
      <c r="O10" s="103">
        <v>40184</v>
      </c>
      <c r="P10" s="103">
        <v>16490</v>
      </c>
      <c r="Q10" s="104">
        <f>IF(D10&gt;0,O10/D10*100,"-")</f>
        <v>37.008998056714468</v>
      </c>
      <c r="R10" s="103">
        <v>1666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 x14ac:dyDescent="0.15">
      <c r="A11" s="101" t="s">
        <v>37</v>
      </c>
      <c r="B11" s="102" t="s">
        <v>264</v>
      </c>
      <c r="C11" s="101" t="s">
        <v>265</v>
      </c>
      <c r="D11" s="103">
        <f>+SUM(E11,+I11)</f>
        <v>28418</v>
      </c>
      <c r="E11" s="103">
        <f>+SUM(G11,+H11)</f>
        <v>7462</v>
      </c>
      <c r="F11" s="104">
        <f>IF(D11&gt;0,E11/D11*100,"-")</f>
        <v>26.258005489478499</v>
      </c>
      <c r="G11" s="103">
        <v>7462</v>
      </c>
      <c r="H11" s="103">
        <v>0</v>
      </c>
      <c r="I11" s="103">
        <f>+SUM(K11,+M11,+O11)</f>
        <v>20956</v>
      </c>
      <c r="J11" s="104">
        <f>IF(D11&gt;0,I11/D11*100,"-")</f>
        <v>73.741994510521508</v>
      </c>
      <c r="K11" s="103">
        <v>10851</v>
      </c>
      <c r="L11" s="104">
        <f>IF(D11&gt;0,K11/D11*100,"-")</f>
        <v>38.183545640087267</v>
      </c>
      <c r="M11" s="103">
        <v>0</v>
      </c>
      <c r="N11" s="104">
        <f>IF(D11&gt;0,M11/D11*100,"-")</f>
        <v>0</v>
      </c>
      <c r="O11" s="103">
        <v>10105</v>
      </c>
      <c r="P11" s="103">
        <v>5385</v>
      </c>
      <c r="Q11" s="104">
        <f>IF(D11&gt;0,O11/D11*100,"-")</f>
        <v>35.558448870434233</v>
      </c>
      <c r="R11" s="103">
        <v>233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 x14ac:dyDescent="0.15">
      <c r="A12" s="101" t="s">
        <v>37</v>
      </c>
      <c r="B12" s="102" t="s">
        <v>267</v>
      </c>
      <c r="C12" s="101" t="s">
        <v>268</v>
      </c>
      <c r="D12" s="103">
        <f>+SUM(E12,+I12)</f>
        <v>15293</v>
      </c>
      <c r="E12" s="103">
        <f>+SUM(G12,+H12)</f>
        <v>3115</v>
      </c>
      <c r="F12" s="104">
        <f>IF(D12&gt;0,E12/D12*100,"-")</f>
        <v>20.368796181259398</v>
      </c>
      <c r="G12" s="103">
        <v>3115</v>
      </c>
      <c r="H12" s="103">
        <v>0</v>
      </c>
      <c r="I12" s="103">
        <f>+SUM(K12,+M12,+O12)</f>
        <v>12178</v>
      </c>
      <c r="J12" s="104">
        <f>IF(D12&gt;0,I12/D12*100,"-")</f>
        <v>79.631203818740602</v>
      </c>
      <c r="K12" s="103">
        <v>4392</v>
      </c>
      <c r="L12" s="104">
        <f>IF(D12&gt;0,K12/D12*100,"-")</f>
        <v>28.719021774668146</v>
      </c>
      <c r="M12" s="103">
        <v>0</v>
      </c>
      <c r="N12" s="104">
        <f>IF(D12&gt;0,M12/D12*100,"-")</f>
        <v>0</v>
      </c>
      <c r="O12" s="103">
        <v>7786</v>
      </c>
      <c r="P12" s="103">
        <v>3659</v>
      </c>
      <c r="Q12" s="104">
        <f>IF(D12&gt;0,O12/D12*100,"-")</f>
        <v>50.912182044072452</v>
      </c>
      <c r="R12" s="103">
        <v>75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 x14ac:dyDescent="0.15">
      <c r="A13" s="101" t="s">
        <v>37</v>
      </c>
      <c r="B13" s="102" t="s">
        <v>270</v>
      </c>
      <c r="C13" s="101" t="s">
        <v>271</v>
      </c>
      <c r="D13" s="103">
        <f>+SUM(E13,+I13)</f>
        <v>68789</v>
      </c>
      <c r="E13" s="103">
        <f>+SUM(G13,+H13)</f>
        <v>2188</v>
      </c>
      <c r="F13" s="104">
        <f>IF(D13&gt;0,E13/D13*100,"-")</f>
        <v>3.1807411068630156</v>
      </c>
      <c r="G13" s="103">
        <v>2173</v>
      </c>
      <c r="H13" s="103">
        <v>15</v>
      </c>
      <c r="I13" s="103">
        <f>+SUM(K13,+M13,+O13)</f>
        <v>66601</v>
      </c>
      <c r="J13" s="104">
        <f>IF(D13&gt;0,I13/D13*100,"-")</f>
        <v>96.81925889313699</v>
      </c>
      <c r="K13" s="103">
        <v>27798</v>
      </c>
      <c r="L13" s="104">
        <f>IF(D13&gt;0,K13/D13*100,"-")</f>
        <v>40.41053075346349</v>
      </c>
      <c r="M13" s="103">
        <v>547</v>
      </c>
      <c r="N13" s="104">
        <f>IF(D13&gt;0,M13/D13*100,"-")</f>
        <v>0.7951852767157539</v>
      </c>
      <c r="O13" s="103">
        <v>38256</v>
      </c>
      <c r="P13" s="103">
        <v>11958</v>
      </c>
      <c r="Q13" s="104">
        <f>IF(D13&gt;0,O13/D13*100,"-")</f>
        <v>55.613542862957743</v>
      </c>
      <c r="R13" s="103">
        <v>795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 x14ac:dyDescent="0.15">
      <c r="A14" s="101" t="s">
        <v>37</v>
      </c>
      <c r="B14" s="102" t="s">
        <v>273</v>
      </c>
      <c r="C14" s="101" t="s">
        <v>274</v>
      </c>
      <c r="D14" s="103">
        <f>+SUM(E14,+I14)</f>
        <v>22437</v>
      </c>
      <c r="E14" s="103">
        <f>+SUM(G14,+H14)</f>
        <v>2050</v>
      </c>
      <c r="F14" s="104">
        <f>IF(D14&gt;0,E14/D14*100,"-")</f>
        <v>9.1366938539020364</v>
      </c>
      <c r="G14" s="103">
        <v>2050</v>
      </c>
      <c r="H14" s="103">
        <v>0</v>
      </c>
      <c r="I14" s="103">
        <f>+SUM(K14,+M14,+O14)</f>
        <v>20387</v>
      </c>
      <c r="J14" s="104">
        <f>IF(D14&gt;0,I14/D14*100,"-")</f>
        <v>90.863306146097969</v>
      </c>
      <c r="K14" s="103">
        <v>11805</v>
      </c>
      <c r="L14" s="104">
        <f>IF(D14&gt;0,K14/D14*100,"-")</f>
        <v>52.613985826982216</v>
      </c>
      <c r="M14" s="103">
        <v>0</v>
      </c>
      <c r="N14" s="104">
        <f>IF(D14&gt;0,M14/D14*100,"-")</f>
        <v>0</v>
      </c>
      <c r="O14" s="103">
        <v>8582</v>
      </c>
      <c r="P14" s="103">
        <v>3045</v>
      </c>
      <c r="Q14" s="104">
        <f>IF(D14&gt;0,O14/D14*100,"-")</f>
        <v>38.249320319115746</v>
      </c>
      <c r="R14" s="103">
        <v>136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 x14ac:dyDescent="0.15">
      <c r="A15" s="101" t="s">
        <v>37</v>
      </c>
      <c r="B15" s="102" t="s">
        <v>276</v>
      </c>
      <c r="C15" s="101" t="s">
        <v>277</v>
      </c>
      <c r="D15" s="103">
        <f>+SUM(E15,+I15)</f>
        <v>35018</v>
      </c>
      <c r="E15" s="103">
        <f>+SUM(G15,+H15)</f>
        <v>133</v>
      </c>
      <c r="F15" s="104">
        <f>IF(D15&gt;0,E15/D15*100,"-")</f>
        <v>0.37980467188303157</v>
      </c>
      <c r="G15" s="103">
        <v>133</v>
      </c>
      <c r="H15" s="103">
        <v>0</v>
      </c>
      <c r="I15" s="103">
        <f>+SUM(K15,+M15,+O15)</f>
        <v>34885</v>
      </c>
      <c r="J15" s="104">
        <f>IF(D15&gt;0,I15/D15*100,"-")</f>
        <v>99.620195328116964</v>
      </c>
      <c r="K15" s="103">
        <v>27463</v>
      </c>
      <c r="L15" s="104">
        <f>IF(D15&gt;0,K15/D15*100,"-")</f>
        <v>78.425381232508997</v>
      </c>
      <c r="M15" s="103">
        <v>0</v>
      </c>
      <c r="N15" s="104">
        <f>IF(D15&gt;0,M15/D15*100,"-")</f>
        <v>0</v>
      </c>
      <c r="O15" s="103">
        <v>7422</v>
      </c>
      <c r="P15" s="103">
        <v>4772</v>
      </c>
      <c r="Q15" s="104">
        <f>IF(D15&gt;0,O15/D15*100,"-")</f>
        <v>21.194814095607974</v>
      </c>
      <c r="R15" s="103">
        <v>277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 x14ac:dyDescent="0.15">
      <c r="A16" s="101" t="s">
        <v>37</v>
      </c>
      <c r="B16" s="102" t="s">
        <v>279</v>
      </c>
      <c r="C16" s="101" t="s">
        <v>280</v>
      </c>
      <c r="D16" s="103">
        <f>+SUM(E16,+I16)</f>
        <v>112973</v>
      </c>
      <c r="E16" s="103">
        <f>+SUM(G16,+H16)</f>
        <v>2252</v>
      </c>
      <c r="F16" s="104">
        <f>IF(D16&gt;0,E16/D16*100,"-")</f>
        <v>1.9933966522974516</v>
      </c>
      <c r="G16" s="103">
        <v>2252</v>
      </c>
      <c r="H16" s="103">
        <v>0</v>
      </c>
      <c r="I16" s="103">
        <f>+SUM(K16,+M16,+O16)</f>
        <v>110721</v>
      </c>
      <c r="J16" s="104">
        <f>IF(D16&gt;0,I16/D16*100,"-")</f>
        <v>98.006603347702551</v>
      </c>
      <c r="K16" s="103">
        <v>98814</v>
      </c>
      <c r="L16" s="104">
        <f>IF(D16&gt;0,K16/D16*100,"-")</f>
        <v>87.466916873943333</v>
      </c>
      <c r="M16" s="103">
        <v>424</v>
      </c>
      <c r="N16" s="104">
        <f>IF(D16&gt;0,M16/D16*100,"-")</f>
        <v>0.37531091499738878</v>
      </c>
      <c r="O16" s="103">
        <v>11483</v>
      </c>
      <c r="P16" s="103">
        <v>7527</v>
      </c>
      <c r="Q16" s="104">
        <f>IF(D16&gt;0,O16/D16*100,"-")</f>
        <v>10.164375558761828</v>
      </c>
      <c r="R16" s="103">
        <v>921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 x14ac:dyDescent="0.15">
      <c r="A17" s="101" t="s">
        <v>37</v>
      </c>
      <c r="B17" s="102" t="s">
        <v>282</v>
      </c>
      <c r="C17" s="101" t="s">
        <v>283</v>
      </c>
      <c r="D17" s="103">
        <f>+SUM(E17,+I17)</f>
        <v>49959</v>
      </c>
      <c r="E17" s="103">
        <f>+SUM(G17,+H17)</f>
        <v>946</v>
      </c>
      <c r="F17" s="104">
        <f>IF(D17&gt;0,E17/D17*100,"-")</f>
        <v>1.8935527132248446</v>
      </c>
      <c r="G17" s="103">
        <v>946</v>
      </c>
      <c r="H17" s="103">
        <v>0</v>
      </c>
      <c r="I17" s="103">
        <f>+SUM(K17,+M17,+O17)</f>
        <v>49013</v>
      </c>
      <c r="J17" s="104">
        <f>IF(D17&gt;0,I17/D17*100,"-")</f>
        <v>98.10644728677515</v>
      </c>
      <c r="K17" s="103">
        <v>42955</v>
      </c>
      <c r="L17" s="104">
        <f>IF(D17&gt;0,K17/D17*100,"-")</f>
        <v>85.980504013290897</v>
      </c>
      <c r="M17" s="103">
        <v>0</v>
      </c>
      <c r="N17" s="104">
        <f>IF(D17&gt;0,M17/D17*100,"-")</f>
        <v>0</v>
      </c>
      <c r="O17" s="103">
        <v>6058</v>
      </c>
      <c r="P17" s="103">
        <v>3184</v>
      </c>
      <c r="Q17" s="104">
        <f>IF(D17&gt;0,O17/D17*100,"-")</f>
        <v>12.125943273484257</v>
      </c>
      <c r="R17" s="103">
        <v>972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 x14ac:dyDescent="0.15">
      <c r="A18" s="101" t="s">
        <v>37</v>
      </c>
      <c r="B18" s="102" t="s">
        <v>285</v>
      </c>
      <c r="C18" s="101" t="s">
        <v>286</v>
      </c>
      <c r="D18" s="103">
        <f>+SUM(E18,+I18)</f>
        <v>51752</v>
      </c>
      <c r="E18" s="103">
        <f>+SUM(G18,+H18)</f>
        <v>961</v>
      </c>
      <c r="F18" s="104">
        <f>IF(D18&gt;0,E18/D18*100,"-")</f>
        <v>1.8569330653887772</v>
      </c>
      <c r="G18" s="103">
        <v>961</v>
      </c>
      <c r="H18" s="103">
        <v>0</v>
      </c>
      <c r="I18" s="103">
        <f>+SUM(K18,+M18,+O18)</f>
        <v>50791</v>
      </c>
      <c r="J18" s="104">
        <f>IF(D18&gt;0,I18/D18*100,"-")</f>
        <v>98.143066934611227</v>
      </c>
      <c r="K18" s="103">
        <v>43064</v>
      </c>
      <c r="L18" s="104">
        <f>IF(D18&gt;0,K18/D18*100,"-")</f>
        <v>83.212243005101243</v>
      </c>
      <c r="M18" s="103">
        <v>0</v>
      </c>
      <c r="N18" s="104">
        <f>IF(D18&gt;0,M18/D18*100,"-")</f>
        <v>0</v>
      </c>
      <c r="O18" s="103">
        <v>7727</v>
      </c>
      <c r="P18" s="103">
        <v>6057</v>
      </c>
      <c r="Q18" s="104">
        <f>IF(D18&gt;0,O18/D18*100,"-")</f>
        <v>14.93082392950997</v>
      </c>
      <c r="R18" s="103">
        <v>468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 x14ac:dyDescent="0.15">
      <c r="A19" s="101" t="s">
        <v>37</v>
      </c>
      <c r="B19" s="102" t="s">
        <v>288</v>
      </c>
      <c r="C19" s="101" t="s">
        <v>289</v>
      </c>
      <c r="D19" s="103">
        <f>+SUM(E19,+I19)</f>
        <v>6288</v>
      </c>
      <c r="E19" s="103">
        <f>+SUM(G19,+H19)</f>
        <v>0</v>
      </c>
      <c r="F19" s="104">
        <f>IF(D19&gt;0,E19/D19*100,"-")</f>
        <v>0</v>
      </c>
      <c r="G19" s="103">
        <v>0</v>
      </c>
      <c r="H19" s="103">
        <v>0</v>
      </c>
      <c r="I19" s="103">
        <f>+SUM(K19,+M19,+O19)</f>
        <v>6288</v>
      </c>
      <c r="J19" s="104">
        <f>IF(D19&gt;0,I19/D19*100,"-")</f>
        <v>100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6288</v>
      </c>
      <c r="P19" s="103">
        <v>6288</v>
      </c>
      <c r="Q19" s="104">
        <f>IF(D19&gt;0,O19/D19*100,"-")</f>
        <v>100</v>
      </c>
      <c r="R19" s="103">
        <v>35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 x14ac:dyDescent="0.15">
      <c r="A20" s="101" t="s">
        <v>37</v>
      </c>
      <c r="B20" s="102" t="s">
        <v>291</v>
      </c>
      <c r="C20" s="101" t="s">
        <v>292</v>
      </c>
      <c r="D20" s="103">
        <f>+SUM(E20,+I20)</f>
        <v>37728</v>
      </c>
      <c r="E20" s="103">
        <f>+SUM(G20,+H20)</f>
        <v>674</v>
      </c>
      <c r="F20" s="104">
        <f>IF(D20&gt;0,E20/D20*100,"-")</f>
        <v>1.7864715860899067</v>
      </c>
      <c r="G20" s="103">
        <v>674</v>
      </c>
      <c r="H20" s="103">
        <v>0</v>
      </c>
      <c r="I20" s="103">
        <f>+SUM(K20,+M20,+O20)</f>
        <v>37054</v>
      </c>
      <c r="J20" s="104">
        <f>IF(D20&gt;0,I20/D20*100,"-")</f>
        <v>98.213528413910083</v>
      </c>
      <c r="K20" s="103">
        <v>30231</v>
      </c>
      <c r="L20" s="104">
        <f>IF(D20&gt;0,K20/D20*100,"-")</f>
        <v>80.128816793893137</v>
      </c>
      <c r="M20" s="103">
        <v>0</v>
      </c>
      <c r="N20" s="104">
        <f>IF(D20&gt;0,M20/D20*100,"-")</f>
        <v>0</v>
      </c>
      <c r="O20" s="103">
        <v>6823</v>
      </c>
      <c r="P20" s="103">
        <v>3284</v>
      </c>
      <c r="Q20" s="104">
        <f>IF(D20&gt;0,O20/D20*100,"-")</f>
        <v>18.084711620016964</v>
      </c>
      <c r="R20" s="103">
        <v>207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 x14ac:dyDescent="0.15">
      <c r="A21" s="101" t="s">
        <v>37</v>
      </c>
      <c r="B21" s="102" t="s">
        <v>294</v>
      </c>
      <c r="C21" s="101" t="s">
        <v>295</v>
      </c>
      <c r="D21" s="103">
        <f>+SUM(E21,+I21)</f>
        <v>26909</v>
      </c>
      <c r="E21" s="103">
        <f>+SUM(G21,+H21)</f>
        <v>161</v>
      </c>
      <c r="F21" s="104">
        <f>IF(D21&gt;0,E21/D21*100,"-")</f>
        <v>0.59831283213794639</v>
      </c>
      <c r="G21" s="103">
        <v>161</v>
      </c>
      <c r="H21" s="103">
        <v>0</v>
      </c>
      <c r="I21" s="103">
        <f>+SUM(K21,+M21,+O21)</f>
        <v>26748</v>
      </c>
      <c r="J21" s="104">
        <f>IF(D21&gt;0,I21/D21*100,"-")</f>
        <v>99.40168716786205</v>
      </c>
      <c r="K21" s="103">
        <v>26135</v>
      </c>
      <c r="L21" s="104">
        <f>IF(D21&gt;0,K21/D21*100,"-")</f>
        <v>97.123638931212611</v>
      </c>
      <c r="M21" s="103">
        <v>0</v>
      </c>
      <c r="N21" s="104">
        <f>IF(D21&gt;0,M21/D21*100,"-")</f>
        <v>0</v>
      </c>
      <c r="O21" s="103">
        <v>613</v>
      </c>
      <c r="P21" s="103">
        <v>131</v>
      </c>
      <c r="Q21" s="104">
        <f>IF(D21&gt;0,O21/D21*100,"-")</f>
        <v>2.2780482366494481</v>
      </c>
      <c r="R21" s="103">
        <v>222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 x14ac:dyDescent="0.15">
      <c r="A22" s="101" t="s">
        <v>37</v>
      </c>
      <c r="B22" s="102" t="s">
        <v>297</v>
      </c>
      <c r="C22" s="101" t="s">
        <v>298</v>
      </c>
      <c r="D22" s="103">
        <f>+SUM(E22,+I22)</f>
        <v>21346</v>
      </c>
      <c r="E22" s="103">
        <f>+SUM(G22,+H22)</f>
        <v>715</v>
      </c>
      <c r="F22" s="104">
        <f>IF(D22&gt;0,E22/D22*100,"-")</f>
        <v>3.3495736906211935</v>
      </c>
      <c r="G22" s="103">
        <v>715</v>
      </c>
      <c r="H22" s="103">
        <v>0</v>
      </c>
      <c r="I22" s="103">
        <f>+SUM(K22,+M22,+O22)</f>
        <v>20631</v>
      </c>
      <c r="J22" s="104">
        <f>IF(D22&gt;0,I22/D22*100,"-")</f>
        <v>96.650426309378815</v>
      </c>
      <c r="K22" s="103">
        <v>11172</v>
      </c>
      <c r="L22" s="104">
        <f>IF(D22&gt;0,K22/D22*100,"-")</f>
        <v>52.337674505762202</v>
      </c>
      <c r="M22" s="103">
        <v>834</v>
      </c>
      <c r="N22" s="104">
        <f>IF(D22&gt;0,M22/D22*100,"-")</f>
        <v>3.9070551859833227</v>
      </c>
      <c r="O22" s="103">
        <v>8625</v>
      </c>
      <c r="P22" s="103">
        <v>8625</v>
      </c>
      <c r="Q22" s="104">
        <f>IF(D22&gt;0,O22/D22*100,"-")</f>
        <v>40.405696617633282</v>
      </c>
      <c r="R22" s="103">
        <v>107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 x14ac:dyDescent="0.15">
      <c r="A23" s="101" t="s">
        <v>37</v>
      </c>
      <c r="B23" s="102" t="s">
        <v>300</v>
      </c>
      <c r="C23" s="101" t="s">
        <v>301</v>
      </c>
      <c r="D23" s="103">
        <f>+SUM(E23,+I23)</f>
        <v>13692</v>
      </c>
      <c r="E23" s="103">
        <f>+SUM(G23,+H23)</f>
        <v>677</v>
      </c>
      <c r="F23" s="104">
        <f>IF(D23&gt;0,E23/D23*100,"-")</f>
        <v>4.9444931346771837</v>
      </c>
      <c r="G23" s="103">
        <v>675</v>
      </c>
      <c r="H23" s="103">
        <v>2</v>
      </c>
      <c r="I23" s="103">
        <f>+SUM(K23,+M23,+O23)</f>
        <v>13015</v>
      </c>
      <c r="J23" s="104">
        <f>IF(D23&gt;0,I23/D23*100,"-")</f>
        <v>95.055506865322812</v>
      </c>
      <c r="K23" s="103">
        <v>7970</v>
      </c>
      <c r="L23" s="104">
        <f>IF(D23&gt;0,K23/D23*100,"-")</f>
        <v>58.209173239848091</v>
      </c>
      <c r="M23" s="103">
        <v>0</v>
      </c>
      <c r="N23" s="104">
        <f>IF(D23&gt;0,M23/D23*100,"-")</f>
        <v>0</v>
      </c>
      <c r="O23" s="103">
        <v>5045</v>
      </c>
      <c r="P23" s="103">
        <v>2857</v>
      </c>
      <c r="Q23" s="104">
        <f>IF(D23&gt;0,O23/D23*100,"-")</f>
        <v>36.846333625474728</v>
      </c>
      <c r="R23" s="103">
        <v>142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 x14ac:dyDescent="0.15">
      <c r="A24" s="101" t="s">
        <v>37</v>
      </c>
      <c r="B24" s="102" t="s">
        <v>303</v>
      </c>
      <c r="C24" s="101" t="s">
        <v>304</v>
      </c>
      <c r="D24" s="103">
        <f>+SUM(E24,+I24)</f>
        <v>18520</v>
      </c>
      <c r="E24" s="103">
        <f>+SUM(G24,+H24)</f>
        <v>1622</v>
      </c>
      <c r="F24" s="104">
        <f>IF(D24&gt;0,E24/D24*100,"-")</f>
        <v>8.7580993520518362</v>
      </c>
      <c r="G24" s="103">
        <v>1622</v>
      </c>
      <c r="H24" s="103">
        <v>0</v>
      </c>
      <c r="I24" s="103">
        <f>+SUM(K24,+M24,+O24)</f>
        <v>16898</v>
      </c>
      <c r="J24" s="104">
        <f>IF(D24&gt;0,I24/D24*100,"-")</f>
        <v>91.241900647948157</v>
      </c>
      <c r="K24" s="103">
        <v>14068</v>
      </c>
      <c r="L24" s="104">
        <f>IF(D24&gt;0,K24/D24*100,"-")</f>
        <v>75.961123110151192</v>
      </c>
      <c r="M24" s="103">
        <v>0</v>
      </c>
      <c r="N24" s="104">
        <f>IF(D24&gt;0,M24/D24*100,"-")</f>
        <v>0</v>
      </c>
      <c r="O24" s="103">
        <v>2830</v>
      </c>
      <c r="P24" s="103">
        <v>1582</v>
      </c>
      <c r="Q24" s="104">
        <f>IF(D24&gt;0,O24/D24*100,"-")</f>
        <v>15.280777537796977</v>
      </c>
      <c r="R24" s="103">
        <v>187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 x14ac:dyDescent="0.15">
      <c r="A25" s="101" t="s">
        <v>37</v>
      </c>
      <c r="B25" s="102" t="s">
        <v>306</v>
      </c>
      <c r="C25" s="101" t="s">
        <v>307</v>
      </c>
      <c r="D25" s="103">
        <f>+SUM(E25,+I25)</f>
        <v>8779</v>
      </c>
      <c r="E25" s="103">
        <f>+SUM(G25,+H25)</f>
        <v>202</v>
      </c>
      <c r="F25" s="104">
        <f>IF(D25&gt;0,E25/D25*100,"-")</f>
        <v>2.3009454379769907</v>
      </c>
      <c r="G25" s="103">
        <v>202</v>
      </c>
      <c r="H25" s="103">
        <v>0</v>
      </c>
      <c r="I25" s="103">
        <f>+SUM(K25,+M25,+O25)</f>
        <v>8577</v>
      </c>
      <c r="J25" s="104">
        <f>IF(D25&gt;0,I25/D25*100,"-")</f>
        <v>97.699054562023008</v>
      </c>
      <c r="K25" s="103">
        <v>3516</v>
      </c>
      <c r="L25" s="104">
        <f>IF(D25&gt;0,K25/D25*100,"-")</f>
        <v>40.050119603599498</v>
      </c>
      <c r="M25" s="103">
        <v>0</v>
      </c>
      <c r="N25" s="104">
        <f>IF(D25&gt;0,M25/D25*100,"-")</f>
        <v>0</v>
      </c>
      <c r="O25" s="103">
        <v>5061</v>
      </c>
      <c r="P25" s="103">
        <v>2804</v>
      </c>
      <c r="Q25" s="104">
        <f>IF(D25&gt;0,O25/D25*100,"-")</f>
        <v>57.648934958423517</v>
      </c>
      <c r="R25" s="103">
        <v>33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 x14ac:dyDescent="0.15">
      <c r="A26" s="101" t="s">
        <v>37</v>
      </c>
      <c r="B26" s="102" t="s">
        <v>309</v>
      </c>
      <c r="C26" s="101" t="s">
        <v>310</v>
      </c>
      <c r="D26" s="103">
        <f>+SUM(E26,+I26)</f>
        <v>18396</v>
      </c>
      <c r="E26" s="103">
        <f>+SUM(G26,+H26)</f>
        <v>4654</v>
      </c>
      <c r="F26" s="104">
        <f>IF(D26&gt;0,E26/D26*100,"-")</f>
        <v>25.298978038704067</v>
      </c>
      <c r="G26" s="103">
        <v>4654</v>
      </c>
      <c r="H26" s="103">
        <v>0</v>
      </c>
      <c r="I26" s="103">
        <f>+SUM(K26,+M26,+O26)</f>
        <v>13742</v>
      </c>
      <c r="J26" s="104">
        <f>IF(D26&gt;0,I26/D26*100,"-")</f>
        <v>74.701021961295936</v>
      </c>
      <c r="K26" s="103">
        <v>4934</v>
      </c>
      <c r="L26" s="104">
        <f>IF(D26&gt;0,K26/D26*100,"-")</f>
        <v>26.821048053924766</v>
      </c>
      <c r="M26" s="103">
        <v>0</v>
      </c>
      <c r="N26" s="104">
        <f>IF(D26&gt;0,M26/D26*100,"-")</f>
        <v>0</v>
      </c>
      <c r="O26" s="103">
        <v>8808</v>
      </c>
      <c r="P26" s="103">
        <v>6083</v>
      </c>
      <c r="Q26" s="104">
        <f>IF(D26&gt;0,O26/D26*100,"-")</f>
        <v>47.879973907371166</v>
      </c>
      <c r="R26" s="103">
        <v>177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 x14ac:dyDescent="0.15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 x14ac:dyDescent="0.15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 x14ac:dyDescent="0.15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 x14ac:dyDescent="0.15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 x14ac:dyDescent="0.15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 x14ac:dyDescent="0.15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 x14ac:dyDescent="0.15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 x14ac:dyDescent="0.15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 x14ac:dyDescent="0.15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 x14ac:dyDescent="0.15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 x14ac:dyDescent="0.15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 x14ac:dyDescent="0.15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 x14ac:dyDescent="0.15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 x14ac:dyDescent="0.15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 x14ac:dyDescent="0.15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 x14ac:dyDescent="0.15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 x14ac:dyDescent="0.15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 x14ac:dyDescent="0.15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 x14ac:dyDescent="0.15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 x14ac:dyDescent="0.15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 x14ac:dyDescent="0.15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 x14ac:dyDescent="0.15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 x14ac:dyDescent="0.15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 x14ac:dyDescent="0.15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 x14ac:dyDescent="0.15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 x14ac:dyDescent="0.15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 x14ac:dyDescent="0.15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 x14ac:dyDescent="0.15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 x14ac:dyDescent="0.15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 x14ac:dyDescent="0.15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 x14ac:dyDescent="0.15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 x14ac:dyDescent="0.15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 x14ac:dyDescent="0.15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 x14ac:dyDescent="0.15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 x14ac:dyDescent="0.15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 x14ac:dyDescent="0.15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 x14ac:dyDescent="0.15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 x14ac:dyDescent="0.15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 x14ac:dyDescent="0.15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 x14ac:dyDescent="0.15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 x14ac:dyDescent="0.15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 x14ac:dyDescent="0.15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 x14ac:dyDescent="0.15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 x14ac:dyDescent="0.15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 x14ac:dyDescent="0.15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 x14ac:dyDescent="0.15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 x14ac:dyDescent="0.15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 x14ac:dyDescent="0.15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 x14ac:dyDescent="0.15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 x14ac:dyDescent="0.15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 x14ac:dyDescent="0.15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 x14ac:dyDescent="0.15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 x14ac:dyDescent="0.15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 x14ac:dyDescent="0.15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 x14ac:dyDescent="0.15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 x14ac:dyDescent="0.15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 x14ac:dyDescent="0.15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 x14ac:dyDescent="0.15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15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15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15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15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15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15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15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15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15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15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15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15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15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15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15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15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15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15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15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15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15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15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15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15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15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15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15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15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15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15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15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15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15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15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15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15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15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15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15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15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15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15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15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15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15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15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15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15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15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15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15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15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15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15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15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15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15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15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15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15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15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15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15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15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15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15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15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15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15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15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15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15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15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15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15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15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15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15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15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15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15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15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15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15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15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15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15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15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15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15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15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15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15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15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15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15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15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15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15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15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15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15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15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15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15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15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15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15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15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15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15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15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15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15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15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15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15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15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15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15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15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15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15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15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15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15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15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15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15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15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15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15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15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15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15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15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15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15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15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15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15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15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15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15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15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15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15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15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15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15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15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15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15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15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15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15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15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15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15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15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15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15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15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15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15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15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15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15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15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15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15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15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15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15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15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15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15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15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15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15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15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15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15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15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15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15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15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15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15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15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15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15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15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15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15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15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15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15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15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15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15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15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15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15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15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15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15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15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15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15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15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15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15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15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15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15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15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15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15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15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15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15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15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15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15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15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15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15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15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15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15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15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15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15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15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15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15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15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15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15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15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15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15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15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15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15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15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15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15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15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15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15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15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15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15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15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15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15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15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15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15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15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15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15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15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15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15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15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15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15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15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15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15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15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15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15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15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15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15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15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15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15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15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15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15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15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15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15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15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15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15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15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15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15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15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15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15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15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15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15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15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15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15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15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15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15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15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15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15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15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15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15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15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15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15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15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15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15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15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15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15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15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15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15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15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15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15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15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15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15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15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15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15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15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15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15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15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15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15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15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15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15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15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15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15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15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15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15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15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15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15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15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15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15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15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15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15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15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15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15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15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15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15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15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15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15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15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15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15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15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15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15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15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15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15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15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15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15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15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15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15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15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15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15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15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15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15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15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15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15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15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15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15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15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15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15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15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15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15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15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15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15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15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15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15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15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15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15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15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15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15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15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15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15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15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15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15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15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15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15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15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15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15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15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15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15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15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15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15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15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15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15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15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15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15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15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15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15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15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15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15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15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15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15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15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15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15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15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15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15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15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15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15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15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15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15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15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15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15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15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15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15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15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15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15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15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15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15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15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15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15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15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15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15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15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15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15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15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15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15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15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15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15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15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15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15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15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15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15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15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15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15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15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15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15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15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15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15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15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15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15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15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15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15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15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15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15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15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15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15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15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15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15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15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15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15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15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15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15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15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15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15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15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15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15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15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15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15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15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15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15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15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15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15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15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15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15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15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15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15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15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15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15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15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15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15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15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15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15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15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15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15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15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15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15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15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15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15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15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15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15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15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15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15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15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15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15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15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15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15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15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15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15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15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15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15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15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15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15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15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15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15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15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15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15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15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15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15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15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15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15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15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15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15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15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15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15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15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15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15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15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15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15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15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15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15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15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15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15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15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15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15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15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15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15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15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15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15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15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15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15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15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15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15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15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15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15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15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15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15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15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15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15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15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15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15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15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15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15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15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15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15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15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15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15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15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15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15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15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15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15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15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15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15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15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15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15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15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15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15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15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15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15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15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15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15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15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15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15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15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15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15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15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15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15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15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15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15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15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15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15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15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15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15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15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15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15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15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15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15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15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15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15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15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15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15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15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15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15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15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15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15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15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15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15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15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15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15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15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15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15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15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15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15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15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15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15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15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15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15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15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15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15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15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15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15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15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15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15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15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15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15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15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15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15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15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15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15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15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15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15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15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15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15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15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15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15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15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15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15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15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15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15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15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15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15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15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15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15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15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15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15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15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15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15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15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15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15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15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15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15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15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15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15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15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15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15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15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15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15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15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15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15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15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15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15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15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15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15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15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15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15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15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15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15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15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石川県</v>
      </c>
      <c r="B7" s="107" t="str">
        <f>水洗化人口等!B7</f>
        <v>17000</v>
      </c>
      <c r="C7" s="106" t="s">
        <v>200</v>
      </c>
      <c r="D7" s="108">
        <f>SUM(E7,+H7,+K7)</f>
        <v>116246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0</v>
      </c>
      <c r="I7" s="108">
        <f>SUM(I$8:I$1000)</f>
        <v>0</v>
      </c>
      <c r="J7" s="108">
        <f>SUM(J$8:J$1000)</f>
        <v>0</v>
      </c>
      <c r="K7" s="108">
        <f>SUM(L7:M7)</f>
        <v>116246</v>
      </c>
      <c r="L7" s="108">
        <f>SUM(L$8:L$1000)</f>
        <v>15972</v>
      </c>
      <c r="M7" s="108">
        <f>SUM(M$8:M$1000)</f>
        <v>100274</v>
      </c>
      <c r="N7" s="108">
        <f>SUM(O7,+V7,+AC7)</f>
        <v>116252</v>
      </c>
      <c r="O7" s="108">
        <f>SUM(P7:U7)</f>
        <v>15972</v>
      </c>
      <c r="P7" s="108">
        <f t="shared" ref="P7:U7" si="0">SUM(P$8:P$1000)</f>
        <v>14747</v>
      </c>
      <c r="Q7" s="108">
        <f t="shared" si="0"/>
        <v>1225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100274</v>
      </c>
      <c r="W7" s="108">
        <f t="shared" ref="W7:AB7" si="1">SUM(W$8:W$1000)</f>
        <v>100274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6</v>
      </c>
      <c r="AD7" s="108">
        <f>SUM(AD$8:AD$1000)</f>
        <v>6</v>
      </c>
      <c r="AE7" s="108">
        <f>SUM(AE$8:AE$1000)</f>
        <v>0</v>
      </c>
      <c r="AF7" s="108">
        <f>SUM(AG7:AI7)</f>
        <v>1533</v>
      </c>
      <c r="AG7" s="108">
        <f>SUM(AG$8:AG$1000)</f>
        <v>1533</v>
      </c>
      <c r="AH7" s="108">
        <f>SUM(AH$8:AH$1000)</f>
        <v>0</v>
      </c>
      <c r="AI7" s="108">
        <f>SUM(AI$8:AI$1000)</f>
        <v>0</v>
      </c>
      <c r="AJ7" s="108">
        <f>SUM(AK7:AS7)</f>
        <v>2903</v>
      </c>
      <c r="AK7" s="108">
        <f t="shared" ref="AK7:AS7" si="2">SUM(AK$8:AK$1000)</f>
        <v>1181</v>
      </c>
      <c r="AL7" s="108">
        <f t="shared" si="2"/>
        <v>262</v>
      </c>
      <c r="AM7" s="108">
        <f t="shared" si="2"/>
        <v>263</v>
      </c>
      <c r="AN7" s="108">
        <f t="shared" si="2"/>
        <v>0</v>
      </c>
      <c r="AO7" s="108">
        <f t="shared" si="2"/>
        <v>0</v>
      </c>
      <c r="AP7" s="108">
        <f t="shared" si="2"/>
        <v>531</v>
      </c>
      <c r="AQ7" s="108">
        <f t="shared" si="2"/>
        <v>154</v>
      </c>
      <c r="AR7" s="108">
        <f t="shared" si="2"/>
        <v>10</v>
      </c>
      <c r="AS7" s="108">
        <f t="shared" si="2"/>
        <v>502</v>
      </c>
      <c r="AT7" s="108">
        <f>SUM(AU7:AY7)</f>
        <v>89</v>
      </c>
      <c r="AU7" s="108">
        <f>SUM(AU$8:AU$1000)</f>
        <v>73</v>
      </c>
      <c r="AV7" s="108">
        <f>SUM(AV$8:AV$1000)</f>
        <v>0</v>
      </c>
      <c r="AW7" s="108">
        <f>SUM(AW$8:AW$1000)</f>
        <v>16</v>
      </c>
      <c r="AX7" s="108">
        <f>SUM(AX$8:AX$1000)</f>
        <v>0</v>
      </c>
      <c r="AY7" s="108">
        <f>SUM(AY$8:AY$1000)</f>
        <v>0</v>
      </c>
      <c r="AZ7" s="108">
        <f>SUM(BA7:BC7)</f>
        <v>395</v>
      </c>
      <c r="BA7" s="108">
        <f>SUM(BA$8:BA$1000)</f>
        <v>395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 x14ac:dyDescent="0.15">
      <c r="A8" s="115" t="s">
        <v>37</v>
      </c>
      <c r="B8" s="113" t="s">
        <v>254</v>
      </c>
      <c r="C8" s="101" t="s">
        <v>255</v>
      </c>
      <c r="D8" s="103">
        <f>SUM(E8,+H8,+K8)</f>
        <v>10181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10181</v>
      </c>
      <c r="L8" s="103">
        <v>1643</v>
      </c>
      <c r="M8" s="103">
        <v>8538</v>
      </c>
      <c r="N8" s="103">
        <f>SUM(O8,+V8,+AC8)</f>
        <v>10181</v>
      </c>
      <c r="O8" s="103">
        <f>SUM(P8:U8)</f>
        <v>1643</v>
      </c>
      <c r="P8" s="103">
        <v>1643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8538</v>
      </c>
      <c r="W8" s="103">
        <v>8538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129</v>
      </c>
      <c r="AG8" s="103">
        <v>129</v>
      </c>
      <c r="AH8" s="103">
        <v>0</v>
      </c>
      <c r="AI8" s="103">
        <v>0</v>
      </c>
      <c r="AJ8" s="103">
        <f>SUM(AK8:AS8)</f>
        <v>129</v>
      </c>
      <c r="AK8" s="103">
        <v>0</v>
      </c>
      <c r="AL8" s="103">
        <v>0</v>
      </c>
      <c r="AM8" s="103">
        <v>129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13</v>
      </c>
      <c r="AU8" s="103">
        <v>0</v>
      </c>
      <c r="AV8" s="103">
        <v>0</v>
      </c>
      <c r="AW8" s="103">
        <v>13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37</v>
      </c>
      <c r="B9" s="113" t="s">
        <v>258</v>
      </c>
      <c r="C9" s="101" t="s">
        <v>259</v>
      </c>
      <c r="D9" s="103">
        <f>SUM(E9,+H9,+K9)</f>
        <v>20509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20509</v>
      </c>
      <c r="L9" s="103">
        <v>2268</v>
      </c>
      <c r="M9" s="103">
        <v>18241</v>
      </c>
      <c r="N9" s="103">
        <f>SUM(O9,+V9,+AC9)</f>
        <v>20509</v>
      </c>
      <c r="O9" s="103">
        <f>SUM(P9:U9)</f>
        <v>2268</v>
      </c>
      <c r="P9" s="103">
        <v>2268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18241</v>
      </c>
      <c r="W9" s="103">
        <v>18241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</v>
      </c>
      <c r="AG9" s="103">
        <v>3</v>
      </c>
      <c r="AH9" s="103">
        <v>0</v>
      </c>
      <c r="AI9" s="103">
        <v>0</v>
      </c>
      <c r="AJ9" s="103">
        <f>SUM(AK9:AS9)</f>
        <v>182</v>
      </c>
      <c r="AK9" s="103">
        <v>182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3</v>
      </c>
      <c r="AU9" s="103">
        <v>3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37</v>
      </c>
      <c r="B10" s="113" t="s">
        <v>261</v>
      </c>
      <c r="C10" s="101" t="s">
        <v>262</v>
      </c>
      <c r="D10" s="103">
        <f>SUM(E10,+H10,+K10)</f>
        <v>16927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16927</v>
      </c>
      <c r="L10" s="103">
        <v>1474</v>
      </c>
      <c r="M10" s="103">
        <v>15453</v>
      </c>
      <c r="N10" s="103">
        <f>SUM(O10,+V10,+AC10)</f>
        <v>16927</v>
      </c>
      <c r="O10" s="103">
        <f>SUM(P10:U10)</f>
        <v>1474</v>
      </c>
      <c r="P10" s="103">
        <v>1474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15453</v>
      </c>
      <c r="W10" s="103">
        <v>15453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68</v>
      </c>
      <c r="AG10" s="103">
        <v>68</v>
      </c>
      <c r="AH10" s="103">
        <v>0</v>
      </c>
      <c r="AI10" s="103">
        <v>0</v>
      </c>
      <c r="AJ10" s="103">
        <f>SUM(AK10:AS10)</f>
        <v>260</v>
      </c>
      <c r="AK10" s="103">
        <v>58</v>
      </c>
      <c r="AL10" s="103">
        <v>135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67</v>
      </c>
      <c r="AT10" s="103">
        <f>SUM(AU10:AY10)</f>
        <v>1</v>
      </c>
      <c r="AU10" s="103">
        <v>1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135</v>
      </c>
      <c r="BA10" s="103">
        <v>135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37</v>
      </c>
      <c r="B11" s="113" t="s">
        <v>264</v>
      </c>
      <c r="C11" s="101" t="s">
        <v>265</v>
      </c>
      <c r="D11" s="103">
        <f>SUM(E11,+H11,+K11)</f>
        <v>8932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8932</v>
      </c>
      <c r="L11" s="103">
        <v>1856</v>
      </c>
      <c r="M11" s="103">
        <v>7076</v>
      </c>
      <c r="N11" s="103">
        <f>SUM(O11,+V11,+AC11)</f>
        <v>8932</v>
      </c>
      <c r="O11" s="103">
        <f>SUM(P11:U11)</f>
        <v>1856</v>
      </c>
      <c r="P11" s="103">
        <v>1856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7076</v>
      </c>
      <c r="W11" s="103">
        <v>7076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181</v>
      </c>
      <c r="AG11" s="103">
        <v>181</v>
      </c>
      <c r="AH11" s="103">
        <v>0</v>
      </c>
      <c r="AI11" s="103">
        <v>0</v>
      </c>
      <c r="AJ11" s="103">
        <f>SUM(AK11:AS11)</f>
        <v>181</v>
      </c>
      <c r="AK11" s="103">
        <v>0</v>
      </c>
      <c r="AL11" s="103">
        <v>0</v>
      </c>
      <c r="AM11" s="103">
        <v>119</v>
      </c>
      <c r="AN11" s="103">
        <v>0</v>
      </c>
      <c r="AO11" s="103">
        <v>0</v>
      </c>
      <c r="AP11" s="103">
        <v>0</v>
      </c>
      <c r="AQ11" s="103">
        <v>58</v>
      </c>
      <c r="AR11" s="103">
        <v>4</v>
      </c>
      <c r="AS11" s="103">
        <v>0</v>
      </c>
      <c r="AT11" s="103">
        <f>SUM(AU11:AY11)</f>
        <v>3</v>
      </c>
      <c r="AU11" s="103">
        <v>0</v>
      </c>
      <c r="AV11" s="103">
        <v>0</v>
      </c>
      <c r="AW11" s="103">
        <v>3</v>
      </c>
      <c r="AX11" s="103">
        <v>0</v>
      </c>
      <c r="AY11" s="103">
        <v>0</v>
      </c>
      <c r="AZ11" s="103">
        <f>SUM(BA11:BC11)</f>
        <v>58</v>
      </c>
      <c r="BA11" s="103">
        <v>58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37</v>
      </c>
      <c r="B12" s="113" t="s">
        <v>267</v>
      </c>
      <c r="C12" s="101" t="s">
        <v>268</v>
      </c>
      <c r="D12" s="103">
        <f>SUM(E12,+H12,+K12)</f>
        <v>3951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3951</v>
      </c>
      <c r="L12" s="103">
        <v>1225</v>
      </c>
      <c r="M12" s="103">
        <v>2726</v>
      </c>
      <c r="N12" s="103">
        <f>SUM(O12,+V12,+AC12)</f>
        <v>3951</v>
      </c>
      <c r="O12" s="103">
        <f>SUM(P12:U12)</f>
        <v>1225</v>
      </c>
      <c r="P12" s="103">
        <v>0</v>
      </c>
      <c r="Q12" s="103">
        <v>1225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2726</v>
      </c>
      <c r="W12" s="103">
        <v>2726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37</v>
      </c>
      <c r="B13" s="113" t="s">
        <v>270</v>
      </c>
      <c r="C13" s="101" t="s">
        <v>271</v>
      </c>
      <c r="D13" s="103">
        <f>SUM(E13,+H13,+K13)</f>
        <v>16010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16010</v>
      </c>
      <c r="L13" s="103">
        <v>683</v>
      </c>
      <c r="M13" s="103">
        <v>15327</v>
      </c>
      <c r="N13" s="103">
        <f>SUM(O13,+V13,+AC13)</f>
        <v>16015</v>
      </c>
      <c r="O13" s="103">
        <f>SUM(P13:U13)</f>
        <v>683</v>
      </c>
      <c r="P13" s="103">
        <v>683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15327</v>
      </c>
      <c r="W13" s="103">
        <v>15327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</v>
      </c>
      <c r="AD13" s="103">
        <v>5</v>
      </c>
      <c r="AE13" s="103">
        <v>0</v>
      </c>
      <c r="AF13" s="103">
        <f>SUM(AG13:AI13)</f>
        <v>64</v>
      </c>
      <c r="AG13" s="103">
        <v>64</v>
      </c>
      <c r="AH13" s="103">
        <v>0</v>
      </c>
      <c r="AI13" s="103">
        <v>0</v>
      </c>
      <c r="AJ13" s="103">
        <f>SUM(AK13:AS13)</f>
        <v>241</v>
      </c>
      <c r="AK13" s="103">
        <v>51</v>
      </c>
      <c r="AL13" s="103">
        <v>127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63</v>
      </c>
      <c r="AT13" s="103">
        <f>SUM(AU13:AY13)</f>
        <v>1</v>
      </c>
      <c r="AU13" s="103">
        <v>1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127</v>
      </c>
      <c r="BA13" s="103">
        <v>127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37</v>
      </c>
      <c r="B14" s="113" t="s">
        <v>273</v>
      </c>
      <c r="C14" s="101" t="s">
        <v>274</v>
      </c>
      <c r="D14" s="103">
        <f>SUM(E14,+H14,+K14)</f>
        <v>3239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3239</v>
      </c>
      <c r="L14" s="103">
        <v>511</v>
      </c>
      <c r="M14" s="103">
        <v>2728</v>
      </c>
      <c r="N14" s="103">
        <f>SUM(O14,+V14,+AC14)</f>
        <v>3239</v>
      </c>
      <c r="O14" s="103">
        <f>SUM(P14:U14)</f>
        <v>511</v>
      </c>
      <c r="P14" s="103">
        <v>511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2728</v>
      </c>
      <c r="W14" s="103">
        <v>2728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</v>
      </c>
      <c r="AG14" s="103">
        <v>12</v>
      </c>
      <c r="AH14" s="103">
        <v>0</v>
      </c>
      <c r="AI14" s="103">
        <v>0</v>
      </c>
      <c r="AJ14" s="103">
        <f>SUM(AK14:AS14)</f>
        <v>121</v>
      </c>
      <c r="AK14" s="103">
        <v>121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</v>
      </c>
      <c r="AU14" s="103">
        <v>12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37</v>
      </c>
      <c r="B15" s="113" t="s">
        <v>276</v>
      </c>
      <c r="C15" s="101" t="s">
        <v>277</v>
      </c>
      <c r="D15" s="103">
        <f>SUM(E15,+H15,+K15)</f>
        <v>2605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2605</v>
      </c>
      <c r="L15" s="103">
        <v>477</v>
      </c>
      <c r="M15" s="103">
        <v>2128</v>
      </c>
      <c r="N15" s="103">
        <f>SUM(O15,+V15,+AC15)</f>
        <v>2605</v>
      </c>
      <c r="O15" s="103">
        <f>SUM(P15:U15)</f>
        <v>477</v>
      </c>
      <c r="P15" s="103">
        <v>477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2128</v>
      </c>
      <c r="W15" s="103">
        <v>2128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245</v>
      </c>
      <c r="AG15" s="103">
        <v>245</v>
      </c>
      <c r="AH15" s="103">
        <v>0</v>
      </c>
      <c r="AI15" s="103">
        <v>0</v>
      </c>
      <c r="AJ15" s="103">
        <f>SUM(AK15:AS15)</f>
        <v>245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244</v>
      </c>
      <c r="AQ15" s="103">
        <v>0</v>
      </c>
      <c r="AR15" s="103">
        <v>1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37</v>
      </c>
      <c r="B16" s="113" t="s">
        <v>279</v>
      </c>
      <c r="C16" s="101" t="s">
        <v>280</v>
      </c>
      <c r="D16" s="103">
        <f>SUM(E16,+H16,+K16)</f>
        <v>8315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8315</v>
      </c>
      <c r="L16" s="103">
        <v>1027</v>
      </c>
      <c r="M16" s="103">
        <v>7288</v>
      </c>
      <c r="N16" s="103">
        <f>SUM(O16,+V16,+AC16)</f>
        <v>8315</v>
      </c>
      <c r="O16" s="103">
        <f>SUM(P16:U16)</f>
        <v>1027</v>
      </c>
      <c r="P16" s="103">
        <v>1027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7288</v>
      </c>
      <c r="W16" s="103">
        <v>7288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284</v>
      </c>
      <c r="AG16" s="103">
        <v>284</v>
      </c>
      <c r="AH16" s="103">
        <v>0</v>
      </c>
      <c r="AI16" s="103">
        <v>0</v>
      </c>
      <c r="AJ16" s="103">
        <f>SUM(AK16:AS16)</f>
        <v>392</v>
      </c>
      <c r="AK16" s="103">
        <v>112</v>
      </c>
      <c r="AL16" s="103">
        <v>0</v>
      </c>
      <c r="AM16" s="103">
        <v>9</v>
      </c>
      <c r="AN16" s="103">
        <v>0</v>
      </c>
      <c r="AO16" s="103">
        <v>0</v>
      </c>
      <c r="AP16" s="103">
        <v>28</v>
      </c>
      <c r="AQ16" s="103">
        <v>0</v>
      </c>
      <c r="AR16" s="103">
        <v>0</v>
      </c>
      <c r="AS16" s="103">
        <v>243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37</v>
      </c>
      <c r="B17" s="113" t="s">
        <v>282</v>
      </c>
      <c r="C17" s="101" t="s">
        <v>283</v>
      </c>
      <c r="D17" s="103">
        <f>SUM(E17,+H17,+K17)</f>
        <v>3104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3104</v>
      </c>
      <c r="L17" s="103">
        <v>746</v>
      </c>
      <c r="M17" s="103">
        <v>2358</v>
      </c>
      <c r="N17" s="103">
        <f>SUM(O17,+V17,+AC17)</f>
        <v>3104</v>
      </c>
      <c r="O17" s="103">
        <f>SUM(P17:U17)</f>
        <v>746</v>
      </c>
      <c r="P17" s="103">
        <v>746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2358</v>
      </c>
      <c r="W17" s="103">
        <v>2358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3</v>
      </c>
      <c r="AG17" s="103">
        <v>3</v>
      </c>
      <c r="AH17" s="103">
        <v>0</v>
      </c>
      <c r="AI17" s="103">
        <v>0</v>
      </c>
      <c r="AJ17" s="103">
        <f>SUM(AK17:AS17)</f>
        <v>103</v>
      </c>
      <c r="AK17" s="103">
        <v>103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3</v>
      </c>
      <c r="AU17" s="103">
        <v>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37</v>
      </c>
      <c r="B18" s="113" t="s">
        <v>285</v>
      </c>
      <c r="C18" s="101" t="s">
        <v>286</v>
      </c>
      <c r="D18" s="103">
        <f>SUM(E18,+H18,+K18)</f>
        <v>2641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2641</v>
      </c>
      <c r="L18" s="103">
        <v>200</v>
      </c>
      <c r="M18" s="103">
        <v>2441</v>
      </c>
      <c r="N18" s="103">
        <f>SUM(O18,+V18,+AC18)</f>
        <v>2641</v>
      </c>
      <c r="O18" s="103">
        <f>SUM(P18:U18)</f>
        <v>200</v>
      </c>
      <c r="P18" s="103">
        <v>200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2441</v>
      </c>
      <c r="W18" s="103">
        <v>2441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150</v>
      </c>
      <c r="AG18" s="103">
        <v>150</v>
      </c>
      <c r="AH18" s="103">
        <v>0</v>
      </c>
      <c r="AI18" s="103">
        <v>0</v>
      </c>
      <c r="AJ18" s="103">
        <f>SUM(AK18:AS18)</f>
        <v>150</v>
      </c>
      <c r="AK18" s="103">
        <v>0</v>
      </c>
      <c r="AL18" s="103">
        <v>0</v>
      </c>
      <c r="AM18" s="103">
        <v>6</v>
      </c>
      <c r="AN18" s="103">
        <v>0</v>
      </c>
      <c r="AO18" s="103">
        <v>0</v>
      </c>
      <c r="AP18" s="103">
        <v>15</v>
      </c>
      <c r="AQ18" s="103">
        <v>0</v>
      </c>
      <c r="AR18" s="103">
        <v>0</v>
      </c>
      <c r="AS18" s="103">
        <v>129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37</v>
      </c>
      <c r="B19" s="113" t="s">
        <v>288</v>
      </c>
      <c r="C19" s="101" t="s">
        <v>289</v>
      </c>
      <c r="D19" s="103">
        <f>SUM(E19,+H19,+K19)</f>
        <v>1422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1422</v>
      </c>
      <c r="L19" s="103">
        <v>35</v>
      </c>
      <c r="M19" s="103">
        <v>1387</v>
      </c>
      <c r="N19" s="103">
        <f>SUM(O19,+V19,+AC19)</f>
        <v>1422</v>
      </c>
      <c r="O19" s="103">
        <f>SUM(P19:U19)</f>
        <v>35</v>
      </c>
      <c r="P19" s="103">
        <v>35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1387</v>
      </c>
      <c r="W19" s="103">
        <v>1387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47</v>
      </c>
      <c r="AK19" s="103">
        <v>47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</v>
      </c>
      <c r="AU19" s="103">
        <v>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37</v>
      </c>
      <c r="B20" s="113" t="s">
        <v>291</v>
      </c>
      <c r="C20" s="101" t="s">
        <v>292</v>
      </c>
      <c r="D20" s="103">
        <f>SUM(E20,+H20,+K20)</f>
        <v>1725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1725</v>
      </c>
      <c r="L20" s="103">
        <v>416</v>
      </c>
      <c r="M20" s="103">
        <v>1309</v>
      </c>
      <c r="N20" s="103">
        <f>SUM(O20,+V20,+AC20)</f>
        <v>1725</v>
      </c>
      <c r="O20" s="103">
        <f>SUM(P20:U20)</f>
        <v>416</v>
      </c>
      <c r="P20" s="103">
        <v>416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1309</v>
      </c>
      <c r="W20" s="103">
        <v>1309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161</v>
      </c>
      <c r="AG20" s="103">
        <v>161</v>
      </c>
      <c r="AH20" s="103">
        <v>0</v>
      </c>
      <c r="AI20" s="103">
        <v>0</v>
      </c>
      <c r="AJ20" s="103">
        <f>SUM(AK20:AS20)</f>
        <v>161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161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37</v>
      </c>
      <c r="B21" s="113" t="s">
        <v>294</v>
      </c>
      <c r="C21" s="101" t="s">
        <v>295</v>
      </c>
      <c r="D21" s="103">
        <f>SUM(E21,+H21,+K21)</f>
        <v>887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887</v>
      </c>
      <c r="L21" s="103">
        <v>82</v>
      </c>
      <c r="M21" s="103">
        <v>805</v>
      </c>
      <c r="N21" s="103">
        <f>SUM(O21,+V21,+AC21)</f>
        <v>887</v>
      </c>
      <c r="O21" s="103">
        <f>SUM(P21:U21)</f>
        <v>82</v>
      </c>
      <c r="P21" s="103">
        <v>82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805</v>
      </c>
      <c r="W21" s="103">
        <v>805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83</v>
      </c>
      <c r="AG21" s="103">
        <v>83</v>
      </c>
      <c r="AH21" s="103">
        <v>0</v>
      </c>
      <c r="AI21" s="103">
        <v>0</v>
      </c>
      <c r="AJ21" s="103">
        <f>SUM(AK21:AS21)</f>
        <v>83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83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37</v>
      </c>
      <c r="B22" s="113" t="s">
        <v>297</v>
      </c>
      <c r="C22" s="101" t="s">
        <v>298</v>
      </c>
      <c r="D22" s="103">
        <f>SUM(E22,+H22,+K22)</f>
        <v>6342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6342</v>
      </c>
      <c r="L22" s="103">
        <v>1045</v>
      </c>
      <c r="M22" s="103">
        <v>5297</v>
      </c>
      <c r="N22" s="103">
        <f>SUM(O22,+V22,+AC22)</f>
        <v>6342</v>
      </c>
      <c r="O22" s="103">
        <f>SUM(P22:U22)</f>
        <v>1045</v>
      </c>
      <c r="P22" s="103">
        <v>1045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5297</v>
      </c>
      <c r="W22" s="103">
        <v>5297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23</v>
      </c>
      <c r="AG22" s="103">
        <v>23</v>
      </c>
      <c r="AH22" s="103">
        <v>0</v>
      </c>
      <c r="AI22" s="103">
        <v>0</v>
      </c>
      <c r="AJ22" s="103">
        <f>SUM(AK22:AS22)</f>
        <v>237</v>
      </c>
      <c r="AK22" s="103">
        <v>237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23</v>
      </c>
      <c r="AU22" s="103">
        <v>23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37</v>
      </c>
      <c r="B23" s="113" t="s">
        <v>300</v>
      </c>
      <c r="C23" s="101" t="s">
        <v>301</v>
      </c>
      <c r="D23" s="103">
        <f>SUM(E23,+H23,+K23)</f>
        <v>1973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1973</v>
      </c>
      <c r="L23" s="103">
        <v>221</v>
      </c>
      <c r="M23" s="103">
        <v>1752</v>
      </c>
      <c r="N23" s="103">
        <f>SUM(O23,+V23,+AC23)</f>
        <v>1974</v>
      </c>
      <c r="O23" s="103">
        <f>SUM(P23:U23)</f>
        <v>221</v>
      </c>
      <c r="P23" s="103">
        <v>221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1752</v>
      </c>
      <c r="W23" s="103">
        <v>1752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</v>
      </c>
      <c r="AD23" s="103">
        <v>1</v>
      </c>
      <c r="AE23" s="103">
        <v>0</v>
      </c>
      <c r="AF23" s="103">
        <f>SUM(AG23:AI23)</f>
        <v>7</v>
      </c>
      <c r="AG23" s="103">
        <v>7</v>
      </c>
      <c r="AH23" s="103">
        <v>0</v>
      </c>
      <c r="AI23" s="103">
        <v>0</v>
      </c>
      <c r="AJ23" s="103">
        <f>SUM(AK23:AS23)</f>
        <v>74</v>
      </c>
      <c r="AK23" s="103">
        <v>74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7</v>
      </c>
      <c r="AU23" s="103">
        <v>7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37</v>
      </c>
      <c r="B24" s="113" t="s">
        <v>303</v>
      </c>
      <c r="C24" s="101" t="s">
        <v>304</v>
      </c>
      <c r="D24" s="103">
        <f>SUM(E24,+H24,+K24)</f>
        <v>1682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1682</v>
      </c>
      <c r="L24" s="103">
        <v>660</v>
      </c>
      <c r="M24" s="103">
        <v>1022</v>
      </c>
      <c r="N24" s="103">
        <f>SUM(O24,+V24,+AC24)</f>
        <v>1682</v>
      </c>
      <c r="O24" s="103">
        <f>SUM(P24:U24)</f>
        <v>660</v>
      </c>
      <c r="P24" s="103">
        <v>660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1022</v>
      </c>
      <c r="W24" s="103">
        <v>1022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21</v>
      </c>
      <c r="AK24" s="103">
        <v>21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37</v>
      </c>
      <c r="B25" s="113" t="s">
        <v>306</v>
      </c>
      <c r="C25" s="101" t="s">
        <v>307</v>
      </c>
      <c r="D25" s="103">
        <f>SUM(E25,+H25,+K25)</f>
        <v>1304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1304</v>
      </c>
      <c r="L25" s="103">
        <v>191</v>
      </c>
      <c r="M25" s="103">
        <v>1113</v>
      </c>
      <c r="N25" s="103">
        <f>SUM(O25,+V25,+AC25)</f>
        <v>1304</v>
      </c>
      <c r="O25" s="103">
        <f>SUM(P25:U25)</f>
        <v>191</v>
      </c>
      <c r="P25" s="103">
        <v>191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1113</v>
      </c>
      <c r="W25" s="103">
        <v>1113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84</v>
      </c>
      <c r="AG25" s="103">
        <v>84</v>
      </c>
      <c r="AH25" s="103">
        <v>0</v>
      </c>
      <c r="AI25" s="103">
        <v>0</v>
      </c>
      <c r="AJ25" s="103">
        <f>SUM(AK25:AS25)</f>
        <v>84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79</v>
      </c>
      <c r="AR25" s="103">
        <v>5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75</v>
      </c>
      <c r="BA25" s="103">
        <v>75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37</v>
      </c>
      <c r="B26" s="113" t="s">
        <v>309</v>
      </c>
      <c r="C26" s="101" t="s">
        <v>310</v>
      </c>
      <c r="D26" s="103">
        <f>SUM(E26,+H26,+K26)</f>
        <v>4497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4497</v>
      </c>
      <c r="L26" s="103">
        <v>1212</v>
      </c>
      <c r="M26" s="103">
        <v>3285</v>
      </c>
      <c r="N26" s="103">
        <f>SUM(O26,+V26,+AC26)</f>
        <v>4497</v>
      </c>
      <c r="O26" s="103">
        <f>SUM(P26:U26)</f>
        <v>1212</v>
      </c>
      <c r="P26" s="103">
        <v>1212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3285</v>
      </c>
      <c r="W26" s="103">
        <v>3285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34</v>
      </c>
      <c r="AG26" s="103">
        <v>34</v>
      </c>
      <c r="AH26" s="103">
        <v>0</v>
      </c>
      <c r="AI26" s="103">
        <v>0</v>
      </c>
      <c r="AJ26" s="103">
        <f>SUM(AK26:AS26)</f>
        <v>192</v>
      </c>
      <c r="AK26" s="103">
        <v>175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17</v>
      </c>
      <c r="AR26" s="103">
        <v>0</v>
      </c>
      <c r="AS26" s="103">
        <v>0</v>
      </c>
      <c r="AT26" s="103">
        <f>SUM(AU26:AY26)</f>
        <v>17</v>
      </c>
      <c r="AU26" s="103">
        <v>17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 x14ac:dyDescent="0.15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 x14ac:dyDescent="0.15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 x14ac:dyDescent="0.15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 x14ac:dyDescent="0.15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 x14ac:dyDescent="0.15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 x14ac:dyDescent="0.15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 x14ac:dyDescent="0.15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 x14ac:dyDescent="0.15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 x14ac:dyDescent="0.15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 x14ac:dyDescent="0.15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 x14ac:dyDescent="0.15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 x14ac:dyDescent="0.15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 x14ac:dyDescent="0.15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17000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17201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17202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17203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17204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17205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17206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17207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17209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17210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17211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17212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17324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17361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17365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17384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17386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17407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17461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17463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15">
      <c r="AF54" s="11">
        <f>+水洗化人口等!B54</f>
        <v>0</v>
      </c>
      <c r="AG54" s="11">
        <v>54</v>
      </c>
    </row>
    <row r="55" spans="27:36" x14ac:dyDescent="0.15">
      <c r="AF55" s="11">
        <f>+水洗化人口等!B55</f>
        <v>0</v>
      </c>
      <c r="AG55" s="11">
        <v>55</v>
      </c>
    </row>
    <row r="56" spans="27:36" x14ac:dyDescent="0.15">
      <c r="AF56" s="11">
        <f>+水洗化人口等!B56</f>
        <v>0</v>
      </c>
      <c r="AG56" s="11">
        <v>56</v>
      </c>
    </row>
    <row r="57" spans="27:36" x14ac:dyDescent="0.15">
      <c r="AF57" s="11">
        <f>+水洗化人口等!B57</f>
        <v>0</v>
      </c>
      <c r="AG57" s="11">
        <v>57</v>
      </c>
    </row>
    <row r="58" spans="27:36" x14ac:dyDescent="0.15">
      <c r="AF58" s="11">
        <f>+水洗化人口等!B58</f>
        <v>0</v>
      </c>
      <c r="AG58" s="11">
        <v>58</v>
      </c>
    </row>
    <row r="59" spans="27:36" x14ac:dyDescent="0.15">
      <c r="AF59" s="11">
        <f>+水洗化人口等!B59</f>
        <v>0</v>
      </c>
      <c r="AG59" s="11">
        <v>59</v>
      </c>
    </row>
    <row r="60" spans="27:36" x14ac:dyDescent="0.15">
      <c r="AF60" s="11">
        <f>+水洗化人口等!B60</f>
        <v>0</v>
      </c>
      <c r="AG60" s="11">
        <v>60</v>
      </c>
    </row>
    <row r="61" spans="27:36" x14ac:dyDescent="0.15">
      <c r="AF61" s="11">
        <f>+水洗化人口等!B61</f>
        <v>0</v>
      </c>
      <c r="AG61" s="11">
        <v>61</v>
      </c>
    </row>
    <row r="62" spans="27:36" x14ac:dyDescent="0.15">
      <c r="AF62" s="11">
        <f>+水洗化人口等!B62</f>
        <v>0</v>
      </c>
      <c r="AG62" s="11">
        <v>62</v>
      </c>
    </row>
    <row r="63" spans="27:36" x14ac:dyDescent="0.15">
      <c r="AF63" s="11">
        <f>+水洗化人口等!B63</f>
        <v>0</v>
      </c>
      <c r="AG63" s="11">
        <v>63</v>
      </c>
    </row>
    <row r="64" spans="27:36" x14ac:dyDescent="0.15">
      <c r="AF64" s="11">
        <f>+水洗化人口等!B64</f>
        <v>0</v>
      </c>
      <c r="AG64" s="11">
        <v>64</v>
      </c>
    </row>
    <row r="65" spans="32:33" x14ac:dyDescent="0.15">
      <c r="AF65" s="11">
        <f>+水洗化人口等!B65</f>
        <v>0</v>
      </c>
      <c r="AG65" s="11">
        <v>65</v>
      </c>
    </row>
    <row r="66" spans="32:33" x14ac:dyDescent="0.15">
      <c r="AF66" s="11">
        <f>+水洗化人口等!B66</f>
        <v>0</v>
      </c>
      <c r="AG66" s="11">
        <v>66</v>
      </c>
    </row>
    <row r="67" spans="32:33" x14ac:dyDescent="0.15">
      <c r="AF67" s="11">
        <f>+水洗化人口等!B67</f>
        <v>0</v>
      </c>
      <c r="AG67" s="11">
        <v>67</v>
      </c>
    </row>
    <row r="68" spans="32:33" x14ac:dyDescent="0.15">
      <c r="AF68" s="11">
        <f>+水洗化人口等!B68</f>
        <v>0</v>
      </c>
      <c r="AG68" s="11">
        <v>68</v>
      </c>
    </row>
    <row r="69" spans="32:33" x14ac:dyDescent="0.15">
      <c r="AF69" s="11">
        <f>+水洗化人口等!B69</f>
        <v>0</v>
      </c>
      <c r="AG69" s="11">
        <v>69</v>
      </c>
    </row>
    <row r="70" spans="32:33" x14ac:dyDescent="0.15">
      <c r="AF70" s="11">
        <f>+水洗化人口等!B70</f>
        <v>0</v>
      </c>
      <c r="AG70" s="11">
        <v>70</v>
      </c>
    </row>
    <row r="71" spans="32:33" x14ac:dyDescent="0.15">
      <c r="AF71" s="11">
        <f>+水洗化人口等!B71</f>
        <v>0</v>
      </c>
      <c r="AG71" s="11">
        <v>71</v>
      </c>
    </row>
    <row r="72" spans="32:33" x14ac:dyDescent="0.15">
      <c r="AF72" s="11">
        <f>+水洗化人口等!B72</f>
        <v>0</v>
      </c>
      <c r="AG72" s="11">
        <v>72</v>
      </c>
    </row>
    <row r="73" spans="32:33" x14ac:dyDescent="0.15">
      <c r="AF73" s="11">
        <f>+水洗化人口等!B73</f>
        <v>0</v>
      </c>
      <c r="AG73" s="11">
        <v>73</v>
      </c>
    </row>
    <row r="74" spans="32:33" x14ac:dyDescent="0.15">
      <c r="AF74" s="11">
        <f>+水洗化人口等!B74</f>
        <v>0</v>
      </c>
      <c r="AG74" s="11">
        <v>74</v>
      </c>
    </row>
    <row r="75" spans="32:33" x14ac:dyDescent="0.15">
      <c r="AF75" s="11">
        <f>+水洗化人口等!B75</f>
        <v>0</v>
      </c>
      <c r="AG75" s="11">
        <v>75</v>
      </c>
    </row>
    <row r="76" spans="32:33" x14ac:dyDescent="0.15">
      <c r="AF76" s="11">
        <f>+水洗化人口等!B76</f>
        <v>0</v>
      </c>
      <c r="AG76" s="11">
        <v>76</v>
      </c>
    </row>
    <row r="77" spans="32:33" x14ac:dyDescent="0.15">
      <c r="AF77" s="11">
        <f>+水洗化人口等!B77</f>
        <v>0</v>
      </c>
      <c r="AG77" s="11">
        <v>77</v>
      </c>
    </row>
    <row r="78" spans="32:33" x14ac:dyDescent="0.15">
      <c r="AF78" s="11">
        <f>+水洗化人口等!B78</f>
        <v>0</v>
      </c>
      <c r="AG78" s="11">
        <v>78</v>
      </c>
    </row>
    <row r="79" spans="32:33" x14ac:dyDescent="0.15">
      <c r="AF79" s="11">
        <f>+水洗化人口等!B79</f>
        <v>0</v>
      </c>
      <c r="AG79" s="11">
        <v>79</v>
      </c>
    </row>
    <row r="80" spans="32:33" x14ac:dyDescent="0.15">
      <c r="AF80" s="11">
        <f>+水洗化人口等!B80</f>
        <v>0</v>
      </c>
      <c r="AG80" s="11">
        <v>80</v>
      </c>
    </row>
    <row r="81" spans="32:33" x14ac:dyDescent="0.15">
      <c r="AF81" s="11">
        <f>+水洗化人口等!B81</f>
        <v>0</v>
      </c>
      <c r="AG81" s="11">
        <v>81</v>
      </c>
    </row>
    <row r="82" spans="32:33" x14ac:dyDescent="0.15">
      <c r="AF82" s="11">
        <f>+水洗化人口等!B82</f>
        <v>0</v>
      </c>
      <c r="AG82" s="11">
        <v>82</v>
      </c>
    </row>
    <row r="83" spans="32:33" x14ac:dyDescent="0.15">
      <c r="AF83" s="11">
        <f>+水洗化人口等!B83</f>
        <v>0</v>
      </c>
      <c r="AG83" s="11">
        <v>83</v>
      </c>
    </row>
    <row r="84" spans="32:33" x14ac:dyDescent="0.15">
      <c r="AF84" s="11">
        <f>+水洗化人口等!B84</f>
        <v>0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>
        <f>+水洗化人口等!B208</f>
        <v>0</v>
      </c>
      <c r="AG208" s="11">
        <v>208</v>
      </c>
    </row>
    <row r="209" spans="32:33" x14ac:dyDescent="0.15">
      <c r="AF209" s="11">
        <f>+水洗化人口等!B209</f>
        <v>0</v>
      </c>
      <c r="AG209" s="11">
        <v>209</v>
      </c>
    </row>
    <row r="210" spans="32:33" x14ac:dyDescent="0.15">
      <c r="AF210" s="11">
        <f>+水洗化人口等!B210</f>
        <v>0</v>
      </c>
      <c r="AG210" s="11">
        <v>210</v>
      </c>
    </row>
    <row r="211" spans="32:33" x14ac:dyDescent="0.15">
      <c r="AF211" s="11">
        <f>+水洗化人口等!B211</f>
        <v>0</v>
      </c>
      <c r="AG211" s="11">
        <v>211</v>
      </c>
    </row>
    <row r="212" spans="32:33" x14ac:dyDescent="0.15">
      <c r="AF212" s="11">
        <f>+水洗化人口等!B212</f>
        <v>0</v>
      </c>
      <c r="AG212" s="11">
        <v>212</v>
      </c>
    </row>
    <row r="213" spans="32:33" x14ac:dyDescent="0.15">
      <c r="AF213" s="11">
        <f>+水洗化人口等!B213</f>
        <v>0</v>
      </c>
      <c r="AG213" s="11">
        <v>213</v>
      </c>
    </row>
    <row r="214" spans="32:33" x14ac:dyDescent="0.15">
      <c r="AF214" s="11">
        <f>+水洗化人口等!B214</f>
        <v>0</v>
      </c>
      <c r="AG214" s="11">
        <v>214</v>
      </c>
    </row>
    <row r="215" spans="32:33" x14ac:dyDescent="0.15">
      <c r="AF215" s="11">
        <f>+水洗化人口等!B215</f>
        <v>0</v>
      </c>
      <c r="AG215" s="11">
        <v>215</v>
      </c>
    </row>
    <row r="216" spans="32:33" x14ac:dyDescent="0.15">
      <c r="AF216" s="11">
        <f>+水洗化人口等!B216</f>
        <v>0</v>
      </c>
      <c r="AG216" s="11">
        <v>216</v>
      </c>
    </row>
    <row r="217" spans="32:33" x14ac:dyDescent="0.15">
      <c r="AF217" s="11">
        <f>+水洗化人口等!B217</f>
        <v>0</v>
      </c>
      <c r="AG217" s="11">
        <v>217</v>
      </c>
    </row>
    <row r="218" spans="32:33" x14ac:dyDescent="0.15">
      <c r="AF218" s="11">
        <f>+水洗化人口等!B218</f>
        <v>0</v>
      </c>
      <c r="AG218" s="11">
        <v>218</v>
      </c>
    </row>
    <row r="219" spans="32:33" x14ac:dyDescent="0.15">
      <c r="AF219" s="11">
        <f>+水洗化人口等!B219</f>
        <v>0</v>
      </c>
      <c r="AG219" s="11">
        <v>219</v>
      </c>
    </row>
    <row r="220" spans="32:33" x14ac:dyDescent="0.15">
      <c r="AF220" s="11">
        <f>+水洗化人口等!B220</f>
        <v>0</v>
      </c>
      <c r="AG220" s="11">
        <v>220</v>
      </c>
    </row>
    <row r="221" spans="32:33" x14ac:dyDescent="0.15">
      <c r="AF221" s="11">
        <f>+水洗化人口等!B221</f>
        <v>0</v>
      </c>
      <c r="AG221" s="11">
        <v>221</v>
      </c>
    </row>
    <row r="222" spans="32:33" x14ac:dyDescent="0.15">
      <c r="AF222" s="11">
        <f>+水洗化人口等!B222</f>
        <v>0</v>
      </c>
      <c r="AG222" s="11">
        <v>222</v>
      </c>
    </row>
    <row r="223" spans="32:33" x14ac:dyDescent="0.15">
      <c r="AF223" s="11">
        <f>+水洗化人口等!B223</f>
        <v>0</v>
      </c>
      <c r="AG223" s="11">
        <v>223</v>
      </c>
    </row>
    <row r="224" spans="32:33" x14ac:dyDescent="0.15">
      <c r="AF224" s="11">
        <f>+水洗化人口等!B224</f>
        <v>0</v>
      </c>
      <c r="AG224" s="11">
        <v>224</v>
      </c>
    </row>
    <row r="225" spans="32:33" x14ac:dyDescent="0.15">
      <c r="AF225" s="11">
        <f>+水洗化人口等!B225</f>
        <v>0</v>
      </c>
      <c r="AG225" s="11">
        <v>225</v>
      </c>
    </row>
    <row r="226" spans="32:33" x14ac:dyDescent="0.15">
      <c r="AF226" s="11">
        <f>+水洗化人口等!B226</f>
        <v>0</v>
      </c>
      <c r="AG226" s="11">
        <v>226</v>
      </c>
    </row>
    <row r="227" spans="32:33" x14ac:dyDescent="0.15">
      <c r="AF227" s="11">
        <f>+水洗化人口等!B227</f>
        <v>0</v>
      </c>
      <c r="AG227" s="11">
        <v>227</v>
      </c>
    </row>
    <row r="228" spans="32:33" x14ac:dyDescent="0.15">
      <c r="AF228" s="11">
        <f>+水洗化人口等!B228</f>
        <v>0</v>
      </c>
      <c r="AG228" s="11">
        <v>228</v>
      </c>
    </row>
    <row r="229" spans="32:33" x14ac:dyDescent="0.15">
      <c r="AF229" s="11">
        <f>+水洗化人口等!B229</f>
        <v>0</v>
      </c>
      <c r="AG229" s="11">
        <v>229</v>
      </c>
    </row>
    <row r="230" spans="32:33" x14ac:dyDescent="0.15">
      <c r="AF230" s="11">
        <f>+水洗化人口等!B230</f>
        <v>0</v>
      </c>
      <c r="AG230" s="11">
        <v>230</v>
      </c>
    </row>
    <row r="231" spans="32:33" x14ac:dyDescent="0.15">
      <c r="AF231" s="11">
        <f>+水洗化人口等!B231</f>
        <v>0</v>
      </c>
      <c r="AG231" s="11">
        <v>231</v>
      </c>
    </row>
    <row r="232" spans="32:33" x14ac:dyDescent="0.15">
      <c r="AF232" s="11">
        <f>+水洗化人口等!B232</f>
        <v>0</v>
      </c>
      <c r="AG232" s="11">
        <v>232</v>
      </c>
    </row>
    <row r="233" spans="32:33" x14ac:dyDescent="0.15">
      <c r="AF233" s="11">
        <f>+水洗化人口等!B233</f>
        <v>0</v>
      </c>
      <c r="AG233" s="11">
        <v>233</v>
      </c>
    </row>
    <row r="234" spans="32:33" x14ac:dyDescent="0.15">
      <c r="AF234" s="11">
        <f>+水洗化人口等!B234</f>
        <v>0</v>
      </c>
      <c r="AG234" s="11">
        <v>234</v>
      </c>
    </row>
    <row r="235" spans="32:33" x14ac:dyDescent="0.15">
      <c r="AF235" s="11">
        <f>+水洗化人口等!B235</f>
        <v>0</v>
      </c>
      <c r="AG235" s="11">
        <v>235</v>
      </c>
    </row>
    <row r="236" spans="32:33" x14ac:dyDescent="0.15">
      <c r="AF236" s="11">
        <f>+水洗化人口等!B236</f>
        <v>0</v>
      </c>
      <c r="AG236" s="11">
        <v>236</v>
      </c>
    </row>
    <row r="237" spans="32:33" x14ac:dyDescent="0.15">
      <c r="AF237" s="11">
        <f>+水洗化人口等!B237</f>
        <v>0</v>
      </c>
      <c r="AG237" s="11">
        <v>237</v>
      </c>
    </row>
    <row r="238" spans="32:33" x14ac:dyDescent="0.15">
      <c r="AF238" s="11">
        <f>+水洗化人口等!B238</f>
        <v>0</v>
      </c>
      <c r="AG238" s="11">
        <v>238</v>
      </c>
    </row>
    <row r="239" spans="32:33" x14ac:dyDescent="0.15">
      <c r="AF239" s="11">
        <f>+水洗化人口等!B239</f>
        <v>0</v>
      </c>
      <c r="AG239" s="11">
        <v>239</v>
      </c>
    </row>
    <row r="240" spans="32:33" x14ac:dyDescent="0.15">
      <c r="AF240" s="11">
        <f>+水洗化人口等!B240</f>
        <v>0</v>
      </c>
      <c r="AG240" s="11">
        <v>240</v>
      </c>
    </row>
    <row r="241" spans="32:33" x14ac:dyDescent="0.15">
      <c r="AF241" s="11">
        <f>+水洗化人口等!B241</f>
        <v>0</v>
      </c>
      <c r="AG241" s="11">
        <v>241</v>
      </c>
    </row>
    <row r="242" spans="32:33" x14ac:dyDescent="0.15">
      <c r="AF242" s="11">
        <f>+水洗化人口等!B242</f>
        <v>0</v>
      </c>
      <c r="AG242" s="11">
        <v>242</v>
      </c>
    </row>
    <row r="243" spans="32:33" x14ac:dyDescent="0.15">
      <c r="AF243" s="11">
        <f>+水洗化人口等!B243</f>
        <v>0</v>
      </c>
      <c r="AG243" s="11">
        <v>243</v>
      </c>
    </row>
    <row r="244" spans="32:33" x14ac:dyDescent="0.15">
      <c r="AF244" s="11">
        <f>+水洗化人口等!B244</f>
        <v>0</v>
      </c>
      <c r="AG244" s="11">
        <v>244</v>
      </c>
    </row>
    <row r="245" spans="32:33" x14ac:dyDescent="0.15">
      <c r="AF245" s="11">
        <f>+水洗化人口等!B245</f>
        <v>0</v>
      </c>
      <c r="AG245" s="11">
        <v>245</v>
      </c>
    </row>
    <row r="246" spans="32:33" x14ac:dyDescent="0.15">
      <c r="AF246" s="11">
        <f>+水洗化人口等!B246</f>
        <v>0</v>
      </c>
      <c r="AG246" s="11">
        <v>246</v>
      </c>
    </row>
    <row r="247" spans="32:33" x14ac:dyDescent="0.15">
      <c r="AF247" s="11">
        <f>+水洗化人口等!B247</f>
        <v>0</v>
      </c>
      <c r="AG247" s="11">
        <v>247</v>
      </c>
    </row>
    <row r="248" spans="32:33" x14ac:dyDescent="0.15">
      <c r="AF248" s="11">
        <f>+水洗化人口等!B248</f>
        <v>0</v>
      </c>
      <c r="AG248" s="11">
        <v>248</v>
      </c>
    </row>
    <row r="249" spans="32:33" x14ac:dyDescent="0.15">
      <c r="AF249" s="11">
        <f>+水洗化人口等!B249</f>
        <v>0</v>
      </c>
      <c r="AG249" s="11">
        <v>249</v>
      </c>
    </row>
    <row r="250" spans="32:33" x14ac:dyDescent="0.15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2018-02-08T13:49:29Z</dcterms:modified>
</cp:coreProperties>
</file>