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廃棄物対策課\Desktop\環境省廃棄物実態調査集約結果（15新潟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水洗化人口等!$A$6:$AA$36</definedName>
    <definedName name="_xlnm.Print_Area" localSheetId="2">し尿集計結果!$A$1:$M$36</definedName>
    <definedName name="_xlnm.Print_Area" localSheetId="1">し尿処理状況!$2:$37</definedName>
    <definedName name="_xlnm.Print_Area" localSheetId="0">水洗化人口等!$2:$37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J37" i="1" l="1"/>
  <c r="J35" i="1"/>
  <c r="J33" i="1"/>
  <c r="J31" i="1"/>
  <c r="J29" i="1"/>
  <c r="J27" i="1"/>
  <c r="J25" i="1"/>
  <c r="J23" i="1"/>
  <c r="J21" i="1"/>
  <c r="J19" i="1"/>
  <c r="J17" i="1"/>
  <c r="J15" i="1"/>
  <c r="J13" i="1"/>
  <c r="J11" i="1"/>
  <c r="J9" i="1"/>
  <c r="L37" i="1"/>
  <c r="L35" i="1"/>
  <c r="L33" i="1"/>
  <c r="L31" i="1"/>
  <c r="L29" i="1"/>
  <c r="L27" i="1"/>
  <c r="L25" i="1"/>
  <c r="L23" i="1"/>
  <c r="L21" i="1"/>
  <c r="L19" i="1"/>
  <c r="L17" i="1"/>
  <c r="L15" i="1"/>
  <c r="L13" i="1"/>
  <c r="L11" i="1"/>
  <c r="L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Q37" i="1"/>
  <c r="Q35" i="1"/>
  <c r="Q33" i="1"/>
  <c r="Q31" i="1"/>
  <c r="Q29" i="1"/>
  <c r="Q27" i="1"/>
  <c r="Q25" i="1"/>
  <c r="Q23" i="1"/>
  <c r="Q21" i="1"/>
  <c r="Q19" i="1"/>
  <c r="Q17" i="1"/>
  <c r="Q15" i="1"/>
  <c r="Q13" i="1"/>
  <c r="Q11" i="1"/>
  <c r="Q9" i="1"/>
  <c r="J36" i="1"/>
  <c r="J34" i="1"/>
  <c r="J32" i="1"/>
  <c r="J30" i="1"/>
  <c r="J28" i="1"/>
  <c r="J26" i="1"/>
  <c r="J24" i="1"/>
  <c r="J22" i="1"/>
  <c r="J20" i="1"/>
  <c r="J18" i="1"/>
  <c r="J16" i="1"/>
  <c r="J14" i="1"/>
  <c r="J12" i="1"/>
  <c r="J10" i="1"/>
  <c r="J8" i="1"/>
  <c r="L36" i="1"/>
  <c r="L34" i="1"/>
  <c r="L32" i="1"/>
  <c r="L30" i="1"/>
  <c r="L28" i="1"/>
  <c r="L26" i="1"/>
  <c r="L24" i="1"/>
  <c r="L22" i="1"/>
  <c r="L20" i="1"/>
  <c r="L18" i="1"/>
  <c r="L16" i="1"/>
  <c r="L14" i="1"/>
  <c r="L12" i="1"/>
  <c r="L10" i="1"/>
  <c r="L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8" i="1"/>
  <c r="Q36" i="1"/>
  <c r="Q34" i="1"/>
  <c r="Q32" i="1"/>
  <c r="Q30" i="1"/>
  <c r="Q28" i="1"/>
  <c r="Q26" i="1"/>
  <c r="Q24" i="1"/>
  <c r="Q22" i="1"/>
  <c r="Q20" i="1"/>
  <c r="Q18" i="1"/>
  <c r="Q16" i="1"/>
  <c r="Q14" i="1"/>
  <c r="Q12" i="1"/>
  <c r="Q10" i="1"/>
  <c r="Q8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C7" i="2" l="1"/>
  <c r="AZ7" i="2"/>
  <c r="AT7" i="2"/>
  <c r="AF7" i="2"/>
  <c r="E7" i="2"/>
  <c r="I7" i="1"/>
  <c r="E7" i="1"/>
  <c r="H7" i="2"/>
  <c r="O7" i="2"/>
  <c r="AD2" i="4"/>
  <c r="AD15" i="4" s="1"/>
  <c r="H8" i="4" s="1"/>
  <c r="AG2" i="4"/>
  <c r="K7" i="2"/>
  <c r="V7" i="2"/>
  <c r="N7" i="2" s="1"/>
  <c r="AJ7" i="2"/>
  <c r="D7" i="1" l="1"/>
  <c r="N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L7" i="1" l="1"/>
  <c r="F7" i="1"/>
  <c r="J7" i="1"/>
  <c r="Q7" i="1"/>
  <c r="M15" i="4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<sst xmlns="http://schemas.openxmlformats.org/spreadsheetml/2006/main" count="754" uniqueCount="345">
  <si>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</si>
  <si>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</si>
  <si>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</si>
  <si>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</si>
  <si>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</si>
  <si>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</si>
  <si>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</si>
  <si>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</si>
  <si>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</si>
  <si>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</si>
  <si>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</si>
  <si>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</si>
  <si>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</si>
  <si>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</si>
  <si>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</si>
  <si>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</si>
  <si>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</si>
  <si>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</si>
  <si>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</si>
  <si>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</si>
  <si>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</si>
  <si>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</si>
  <si>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</si>
  <si>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</si>
  <si>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</si>
  <si>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</si>
  <si>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</si>
  <si>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</si>
  <si>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</si>
  <si>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</si>
  <si>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</si>
  <si>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</si>
  <si>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</si>
  <si>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</si>
  <si>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</si>
  <si>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</si>
  <si>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</si>
  <si>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</si>
  <si>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</si>
  <si>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</si>
  <si>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</si>
  <si>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</si>
  <si>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</si>
  <si>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</si>
  <si>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</si>
  <si>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</si>
  <si>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</si>
  <si>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</si>
  <si>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</si>
  <si>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</si>
  <si>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</si>
  <si>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</si>
  <si>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</si>
  <si>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</si>
  <si>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</si>
  <si>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</si>
  <si>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</si>
  <si>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</si>
  <si>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</si>
  <si>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</si>
  <si>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</si>
  <si>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</si>
  <si>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</si>
  <si>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</si>
  <si>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</si>
  <si>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</si>
  <si>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</si>
  <si>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</si>
  <si>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</si>
  <si>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</si>
  <si>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</si>
  <si>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</si>
  <si>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</si>
  <si>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</si>
  <si>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</si>
  <si>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</si>
  <si>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</si>
  <si>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</si>
  <si>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</si>
  <si>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</si>
  <si>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</si>
  <si>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</si>
  <si>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</si>
  <si>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</si>
  <si>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</si>
  <si>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</si>
  <si>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</si>
  <si>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</si>
  <si>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</si>
  <si>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</si>
  <si>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</si>
  <si>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</si>
  <si>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</si>
  <si>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</si>
  <si>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</si>
  <si>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</si>
  <si>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</si>
  <si>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</si>
  <si>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</si>
  <si>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</si>
  <si>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</si>
  <si>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</si>
  <si>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</si>
  <si>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</si>
  <si>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</si>
  <si>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</si>
  <si>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</si>
  <si>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</si>
  <si>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</si>
  <si>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</si>
  <si>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</si>
  <si>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</si>
  <si>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</si>
  <si>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</si>
  <si>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</si>
  <si>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</si>
  <si>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</si>
  <si>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</si>
  <si>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</si>
  <si>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</si>
  <si>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</si>
  <si>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</si>
  <si>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</si>
  <si>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</si>
  <si>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</si>
  <si>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</si>
  <si>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</si>
  <si>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</si>
  <si>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</si>
  <si>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</si>
  <si>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</si>
  <si>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</si>
  <si>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</si>
  <si>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</si>
  <si>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</si>
  <si>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</si>
  <si>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</si>
  <si>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</si>
  <si>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</si>
  <si>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</si>
  <si>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</si>
  <si>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</si>
  <si>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</si>
  <si>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</si>
  <si>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</si>
  <si>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</si>
  <si>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</si>
  <si>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</si>
  <si>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</si>
  <si>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</si>
  <si>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</si>
  <si>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</si>
  <si>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</si>
  <si>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</si>
  <si>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</si>
  <si>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</si>
  <si>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</si>
  <si>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</si>
  <si>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</si>
  <si>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</si>
  <si>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</si>
  <si>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</si>
  <si>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</si>
  <si>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</si>
  <si>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</si>
  <si>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</si>
  <si>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</si>
  <si>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</si>
  <si>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</si>
  <si>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</si>
  <si>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</si>
  <si>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</si>
  <si>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</si>
  <si>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</si>
  <si>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</si>
  <si>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</si>
  <si>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</si>
  <si>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</si>
  <si>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</si>
  <si>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</si>
  <si>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</si>
  <si>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</si>
  <si>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</si>
  <si>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</si>
  <si>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</si>
  <si>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</si>
  <si>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</si>
  <si>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</si>
  <si>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</si>
  <si>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</si>
  <si>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</si>
  <si>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</si>
  <si>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</si>
  <si>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</si>
  <si>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</si>
  <si>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</si>
  <si>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</si>
  <si>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</si>
  <si>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</si>
  <si>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</si>
  <si>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</si>
  <si>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</si>
  <si>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</si>
  <si>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</si>
  <si>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</si>
  <si>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</si>
  <si>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</si>
  <si>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</si>
  <si>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</si>
  <si>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</si>
  <si>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</si>
  <si>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</si>
  <si>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</si>
  <si>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</si>
  <si>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</si>
  <si>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</si>
  <si>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</si>
  <si>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</si>
  <si>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</si>
  <si>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</si>
  <si>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</si>
  <si>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</si>
  <si>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</si>
  <si>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</si>
  <si>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</si>
  <si>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</si>
  <si>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</si>
  <si>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</si>
  <si>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</si>
  <si>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</si>
  <si>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</si>
  <si>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</si>
  <si>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</si>
  <si>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</si>
  <si>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</si>
  <si>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</si>
  <si>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</si>
  <si>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</si>
  <si>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</si>
  <si>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</si>
  <si>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</si>
  <si>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</si>
  <si>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</si>
  <si>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</si>
  <si>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</si>
  <si>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</si>
  <si>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</si>
  <si>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</si>
  <si>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</si>
  <si>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</si>
  <si>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</si>
  <si>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15000</t>
  </si>
  <si>
    <t>水洗化人口等（平成28年度実績）</t>
    <phoneticPr fontId="3"/>
  </si>
  <si>
    <t>し尿処理の状況（平成28年度実績）</t>
    <phoneticPr fontId="3"/>
  </si>
  <si>
    <t>15100</t>
  </si>
  <si>
    <t>新潟市</t>
  </si>
  <si>
    <t>○</t>
  </si>
  <si>
    <t>151100</t>
    <phoneticPr fontId="3"/>
  </si>
  <si>
    <t>15202</t>
  </si>
  <si>
    <t>長岡市</t>
  </si>
  <si>
    <t>151202</t>
    <phoneticPr fontId="3"/>
  </si>
  <si>
    <t>15204</t>
  </si>
  <si>
    <t>三条市</t>
  </si>
  <si>
    <t>151204</t>
    <phoneticPr fontId="3"/>
  </si>
  <si>
    <t>15205</t>
  </si>
  <si>
    <t>柏崎市</t>
  </si>
  <si>
    <t>151205</t>
    <phoneticPr fontId="3"/>
  </si>
  <si>
    <t>15206</t>
  </si>
  <si>
    <t>新発田市</t>
  </si>
  <si>
    <t>151206</t>
    <phoneticPr fontId="3"/>
  </si>
  <si>
    <t>15208</t>
  </si>
  <si>
    <t>小千谷市</t>
  </si>
  <si>
    <t>151208</t>
    <phoneticPr fontId="3"/>
  </si>
  <si>
    <t>15209</t>
  </si>
  <si>
    <t>加茂市</t>
  </si>
  <si>
    <t>151209</t>
    <phoneticPr fontId="3"/>
  </si>
  <si>
    <t>15210</t>
  </si>
  <si>
    <t>十日町市</t>
  </si>
  <si>
    <t>151210</t>
    <phoneticPr fontId="3"/>
  </si>
  <si>
    <t>15211</t>
  </si>
  <si>
    <t>見附市</t>
  </si>
  <si>
    <t>151211</t>
    <phoneticPr fontId="3"/>
  </si>
  <si>
    <t>15212</t>
  </si>
  <si>
    <t>村上市</t>
  </si>
  <si>
    <t>151212</t>
    <phoneticPr fontId="3"/>
  </si>
  <si>
    <t>15213</t>
  </si>
  <si>
    <t>燕市</t>
  </si>
  <si>
    <t>151213</t>
    <phoneticPr fontId="3"/>
  </si>
  <si>
    <t>15216</t>
  </si>
  <si>
    <t>糸魚川市</t>
  </si>
  <si>
    <t>151216</t>
    <phoneticPr fontId="3"/>
  </si>
  <si>
    <t>15217</t>
  </si>
  <si>
    <t>妙高市</t>
  </si>
  <si>
    <t>151217</t>
    <phoneticPr fontId="3"/>
  </si>
  <si>
    <t>15218</t>
  </si>
  <si>
    <t>五泉市</t>
  </si>
  <si>
    <t>151218</t>
    <phoneticPr fontId="3"/>
  </si>
  <si>
    <t>15222</t>
  </si>
  <si>
    <t>上越市</t>
  </si>
  <si>
    <t>151222</t>
    <phoneticPr fontId="3"/>
  </si>
  <si>
    <t>15223</t>
  </si>
  <si>
    <t>阿賀野市</t>
  </si>
  <si>
    <t>151223</t>
    <phoneticPr fontId="3"/>
  </si>
  <si>
    <t>15224</t>
  </si>
  <si>
    <t>佐渡市</t>
  </si>
  <si>
    <t>151224</t>
    <phoneticPr fontId="3"/>
  </si>
  <si>
    <t>15225</t>
  </si>
  <si>
    <t>魚沼市</t>
  </si>
  <si>
    <t>151225</t>
    <phoneticPr fontId="3"/>
  </si>
  <si>
    <t>15226</t>
  </si>
  <si>
    <t>南魚沼市</t>
  </si>
  <si>
    <t>151226</t>
    <phoneticPr fontId="3"/>
  </si>
  <si>
    <t>15227</t>
  </si>
  <si>
    <t>胎内市</t>
  </si>
  <si>
    <t>151227</t>
    <phoneticPr fontId="3"/>
  </si>
  <si>
    <t>15307</t>
  </si>
  <si>
    <t>聖籠町</t>
  </si>
  <si>
    <t>151307</t>
    <phoneticPr fontId="3"/>
  </si>
  <si>
    <t>15342</t>
  </si>
  <si>
    <t>弥彦村</t>
  </si>
  <si>
    <t>151342</t>
    <phoneticPr fontId="3"/>
  </si>
  <si>
    <t>15361</t>
  </si>
  <si>
    <t>田上町</t>
  </si>
  <si>
    <t>151361</t>
    <phoneticPr fontId="3"/>
  </si>
  <si>
    <t>15385</t>
  </si>
  <si>
    <t>阿賀町</t>
  </si>
  <si>
    <t>151385</t>
    <phoneticPr fontId="3"/>
  </si>
  <si>
    <t>15405</t>
  </si>
  <si>
    <t>出雲崎町</t>
  </si>
  <si>
    <t>151405</t>
    <phoneticPr fontId="3"/>
  </si>
  <si>
    <t>15461</t>
  </si>
  <si>
    <t>湯沢町</t>
  </si>
  <si>
    <t>151461</t>
    <phoneticPr fontId="3"/>
  </si>
  <si>
    <t>15482</t>
  </si>
  <si>
    <t>津南町</t>
  </si>
  <si>
    <t>151482</t>
    <phoneticPr fontId="3"/>
  </si>
  <si>
    <t>15504</t>
  </si>
  <si>
    <t>刈羽村</t>
  </si>
  <si>
    <t>151504</t>
    <phoneticPr fontId="3"/>
  </si>
  <si>
    <t>15581</t>
  </si>
  <si>
    <t>関川村</t>
  </si>
  <si>
    <t>151581</t>
    <phoneticPr fontId="3"/>
  </si>
  <si>
    <t>15586</t>
  </si>
  <si>
    <t>粟島浦村</t>
  </si>
  <si>
    <t>151586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</si>
</sst>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39</v>
      </c>
      <c r="B7" s="116" t="s">
        <v>251</v>
      </c>
      <c r="C7" s="109" t="s">
        <v>200</v>
      </c>
      <c r="D7" s="110">
        <f>+SUM(E7,+I7)</f>
        <v>2302308</v>
      </c>
      <c r="E7" s="110">
        <f>+SUM(G7,+H7)</f>
        <v>136685</v>
      </c>
      <c r="F7" s="111">
        <f>IF(D7&gt;0,E7/D7*100,"-")</f>
        <v>5.9368685684104818</v>
      </c>
      <c r="G7" s="108">
        <f>SUM(G$8:G$1000)</f>
        <v>136564</v>
      </c>
      <c r="H7" s="108">
        <f>SUM(H$8:H$1000)</f>
        <v>121</v>
      </c>
      <c r="I7" s="110">
        <f>+SUM(K7,+M7,+O7)</f>
        <v>2165623</v>
      </c>
      <c r="J7" s="111">
        <f>IF(D7&gt;0,I7/D7*100,"-")</f>
        <v>94.063131431589525</v>
      </c>
      <c r="K7" s="108">
        <f>SUM(K$8:K$1000)</f>
        <v>1509152</v>
      </c>
      <c r="L7" s="111">
        <f>IF(D7&gt;0,K7/D7*100,"-")</f>
        <v>65.54952682264927</v>
      </c>
      <c r="M7" s="108">
        <f>SUM(M$8:M$1000)</f>
        <v>0</v>
      </c>
      <c r="N7" s="111">
        <f>IF(D7&gt;0,M7/D7*100,"-")</f>
        <v>0</v>
      </c>
      <c r="O7" s="108">
        <f>SUM(O$8:O$1000)</f>
        <v>656471</v>
      </c>
      <c r="P7" s="108">
        <f>SUM(P$8:P$1000)</f>
        <v>240402</v>
      </c>
      <c r="Q7" s="111">
        <f>IF(D7&gt;0,O7/D7*100,"-")</f>
        <v>28.513604608940245</v>
      </c>
      <c r="R7" s="108">
        <f>SUM(R$8:R$1000)</f>
        <v>14170</v>
      </c>
      <c r="S7" s="112">
        <f t="shared" ref="S7:Z7" si="0">COUNTIF(S$8:S$1000,"○")</f>
        <v>27</v>
      </c>
      <c r="T7" s="112">
        <f t="shared" si="0"/>
        <v>0</v>
      </c>
      <c r="U7" s="112">
        <f t="shared" si="0"/>
        <v>0</v>
      </c>
      <c r="V7" s="112">
        <f t="shared" si="0"/>
        <v>3</v>
      </c>
      <c r="W7" s="112">
        <f t="shared" si="0"/>
        <v>15</v>
      </c>
      <c r="X7" s="112">
        <f t="shared" si="0"/>
        <v>0</v>
      </c>
      <c r="Y7" s="112">
        <f t="shared" si="0"/>
        <v>0</v>
      </c>
      <c r="Z7" s="112">
        <f t="shared" si="0"/>
        <v>15</v>
      </c>
      <c r="AA7" s="188"/>
      <c r="AB7" s="188"/>
    </row>
    <row r="8" spans="1:28" s="105" customFormat="1" ht="13.5" customHeight="1">
      <c r="A8" s="101" t="s">
        <v>39</v>
      </c>
      <c r="B8" s="102" t="s">
        <v>254</v>
      </c>
      <c r="C8" s="101" t="s">
        <v>255</v>
      </c>
      <c r="D8" s="103">
        <f>+SUM(E8,+I8)</f>
        <v>800318</v>
      </c>
      <c r="E8" s="103">
        <f>+SUM(G8,+H8)</f>
        <v>26394</v>
      </c>
      <c r="F8" s="104">
        <f>IF(D8&gt;0,E8/D8*100,"-")</f>
        <v>3.2979390692199848</v>
      </c>
      <c r="G8" s="103">
        <v>26394</v>
      </c>
      <c r="H8" s="103">
        <v>0</v>
      </c>
      <c r="I8" s="103">
        <f>+SUM(K8,+M8,+O8)</f>
        <v>773924</v>
      </c>
      <c r="J8" s="104">
        <f>IF(D8&gt;0,I8/D8*100,"-")</f>
        <v>96.702060930780007</v>
      </c>
      <c r="K8" s="103">
        <v>607105</v>
      </c>
      <c r="L8" s="104">
        <f>IF(D8&gt;0,K8/D8*100,"-")</f>
        <v>75.857971456346107</v>
      </c>
      <c r="M8" s="103">
        <v>0</v>
      </c>
      <c r="N8" s="104">
        <f>IF(D8&gt;0,M8/D8*100,"-")</f>
        <v>0</v>
      </c>
      <c r="O8" s="103">
        <v>166819</v>
      </c>
      <c r="P8" s="103">
        <v>31581</v>
      </c>
      <c r="Q8" s="104">
        <f>IF(D8&gt;0,O8/D8*100,"-")</f>
        <v>20.844089474433915</v>
      </c>
      <c r="R8" s="103">
        <v>4981</v>
      </c>
      <c r="S8" s="101" t="s">
        <v>256</v>
      </c>
      <c r="T8" s="101"/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39</v>
      </c>
      <c r="B9" s="102" t="s">
        <v>258</v>
      </c>
      <c r="C9" s="101" t="s">
        <v>259</v>
      </c>
      <c r="D9" s="103">
        <f>+SUM(E9,+I9)</f>
        <v>275332</v>
      </c>
      <c r="E9" s="103">
        <f>+SUM(G9,+H9)</f>
        <v>4827</v>
      </c>
      <c r="F9" s="104">
        <f>IF(D9&gt;0,E9/D9*100,"-")</f>
        <v>1.7531561896183518</v>
      </c>
      <c r="G9" s="103">
        <v>4827</v>
      </c>
      <c r="H9" s="103">
        <v>0</v>
      </c>
      <c r="I9" s="103">
        <f>+SUM(K9,+M9,+O9)</f>
        <v>270505</v>
      </c>
      <c r="J9" s="104">
        <f>IF(D9&gt;0,I9/D9*100,"-")</f>
        <v>98.246843810381648</v>
      </c>
      <c r="K9" s="103">
        <v>242121</v>
      </c>
      <c r="L9" s="104">
        <f>IF(D9&gt;0,K9/D9*100,"-")</f>
        <v>87.937835050048676</v>
      </c>
      <c r="M9" s="103">
        <v>0</v>
      </c>
      <c r="N9" s="104">
        <f>IF(D9&gt;0,M9/D9*100,"-")</f>
        <v>0</v>
      </c>
      <c r="O9" s="103">
        <v>28384</v>
      </c>
      <c r="P9" s="103">
        <v>16027</v>
      </c>
      <c r="Q9" s="104">
        <f>IF(D9&gt;0,O9/D9*100,"-")</f>
        <v>10.309008760332979</v>
      </c>
      <c r="R9" s="103">
        <v>2135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39</v>
      </c>
      <c r="B10" s="102" t="s">
        <v>261</v>
      </c>
      <c r="C10" s="101" t="s">
        <v>262</v>
      </c>
      <c r="D10" s="103">
        <f>+SUM(E10,+I10)</f>
        <v>100223</v>
      </c>
      <c r="E10" s="103">
        <f>+SUM(G10,+H10)</f>
        <v>10449</v>
      </c>
      <c r="F10" s="104">
        <f>IF(D10&gt;0,E10/D10*100,"-")</f>
        <v>10.425750576215039</v>
      </c>
      <c r="G10" s="103">
        <v>10449</v>
      </c>
      <c r="H10" s="103">
        <v>0</v>
      </c>
      <c r="I10" s="103">
        <f>+SUM(K10,+M10,+O10)</f>
        <v>89774</v>
      </c>
      <c r="J10" s="104">
        <f>IF(D10&gt;0,I10/D10*100,"-")</f>
        <v>89.574249423784963</v>
      </c>
      <c r="K10" s="103">
        <v>18697</v>
      </c>
      <c r="L10" s="104">
        <f>IF(D10&gt;0,K10/D10*100,"-")</f>
        <v>18.655398461431009</v>
      </c>
      <c r="M10" s="103">
        <v>0</v>
      </c>
      <c r="N10" s="104">
        <f>IF(D10&gt;0,M10/D10*100,"-")</f>
        <v>0</v>
      </c>
      <c r="O10" s="103">
        <v>71077</v>
      </c>
      <c r="P10" s="103">
        <v>28095</v>
      </c>
      <c r="Q10" s="104">
        <f>IF(D10&gt;0,O10/D10*100,"-")</f>
        <v>70.918850962353957</v>
      </c>
      <c r="R10" s="103">
        <v>452</v>
      </c>
      <c r="S10" s="101" t="s">
        <v>256</v>
      </c>
      <c r="T10" s="101"/>
      <c r="U10" s="101"/>
      <c r="V10" s="101"/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39</v>
      </c>
      <c r="B11" s="102" t="s">
        <v>264</v>
      </c>
      <c r="C11" s="101" t="s">
        <v>265</v>
      </c>
      <c r="D11" s="103">
        <f>+SUM(E11,+I11)</f>
        <v>86522</v>
      </c>
      <c r="E11" s="103">
        <f>+SUM(G11,+H11)</f>
        <v>1253</v>
      </c>
      <c r="F11" s="104">
        <f>IF(D11&gt;0,E11/D11*100,"-")</f>
        <v>1.4481865883821454</v>
      </c>
      <c r="G11" s="103">
        <v>1253</v>
      </c>
      <c r="H11" s="103">
        <v>0</v>
      </c>
      <c r="I11" s="103">
        <f>+SUM(K11,+M11,+O11)</f>
        <v>85269</v>
      </c>
      <c r="J11" s="104">
        <f>IF(D11&gt;0,I11/D11*100,"-")</f>
        <v>98.551813411617843</v>
      </c>
      <c r="K11" s="103">
        <v>60018</v>
      </c>
      <c r="L11" s="104">
        <f>IF(D11&gt;0,K11/D11*100,"-")</f>
        <v>69.367328540717963</v>
      </c>
      <c r="M11" s="103">
        <v>0</v>
      </c>
      <c r="N11" s="104">
        <f>IF(D11&gt;0,M11/D11*100,"-")</f>
        <v>0</v>
      </c>
      <c r="O11" s="103">
        <v>25251</v>
      </c>
      <c r="P11" s="103">
        <v>24239</v>
      </c>
      <c r="Q11" s="104">
        <f>IF(D11&gt;0,O11/D11*100,"-")</f>
        <v>29.184484870899887</v>
      </c>
      <c r="R11" s="103">
        <v>767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39</v>
      </c>
      <c r="B12" s="102" t="s">
        <v>267</v>
      </c>
      <c r="C12" s="101" t="s">
        <v>268</v>
      </c>
      <c r="D12" s="103">
        <f>+SUM(E12,+I12)</f>
        <v>99797</v>
      </c>
      <c r="E12" s="103">
        <f>+SUM(G12,+H12)</f>
        <v>21785</v>
      </c>
      <c r="F12" s="104">
        <f>IF(D12&gt;0,E12/D12*100,"-")</f>
        <v>21.829313506418028</v>
      </c>
      <c r="G12" s="103">
        <v>21785</v>
      </c>
      <c r="H12" s="103">
        <v>0</v>
      </c>
      <c r="I12" s="103">
        <f>+SUM(K12,+M12,+O12)</f>
        <v>78012</v>
      </c>
      <c r="J12" s="104">
        <f>IF(D12&gt;0,I12/D12*100,"-")</f>
        <v>78.170686493581982</v>
      </c>
      <c r="K12" s="103">
        <v>29989</v>
      </c>
      <c r="L12" s="104">
        <f>IF(D12&gt;0,K12/D12*100,"-")</f>
        <v>30.050001503051192</v>
      </c>
      <c r="M12" s="103">
        <v>0</v>
      </c>
      <c r="N12" s="104">
        <f>IF(D12&gt;0,M12/D12*100,"-")</f>
        <v>0</v>
      </c>
      <c r="O12" s="103">
        <v>48023</v>
      </c>
      <c r="P12" s="103">
        <v>20501</v>
      </c>
      <c r="Q12" s="104">
        <f>IF(D12&gt;0,O12/D12*100,"-")</f>
        <v>48.120684990530776</v>
      </c>
      <c r="R12" s="103">
        <v>524</v>
      </c>
      <c r="S12" s="101" t="s">
        <v>256</v>
      </c>
      <c r="T12" s="101"/>
      <c r="U12" s="101"/>
      <c r="V12" s="101"/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39</v>
      </c>
      <c r="B13" s="102" t="s">
        <v>270</v>
      </c>
      <c r="C13" s="101" t="s">
        <v>271</v>
      </c>
      <c r="D13" s="103">
        <f>+SUM(E13,+I13)</f>
        <v>36454</v>
      </c>
      <c r="E13" s="103">
        <f>+SUM(G13,+H13)</f>
        <v>775</v>
      </c>
      <c r="F13" s="104">
        <f>IF(D13&gt;0,E13/D13*100,"-")</f>
        <v>2.1259669720743952</v>
      </c>
      <c r="G13" s="103">
        <v>775</v>
      </c>
      <c r="H13" s="103">
        <v>0</v>
      </c>
      <c r="I13" s="103">
        <f>+SUM(K13,+M13,+O13)</f>
        <v>35679</v>
      </c>
      <c r="J13" s="104">
        <f>IF(D13&gt;0,I13/D13*100,"-")</f>
        <v>97.874033027925606</v>
      </c>
      <c r="K13" s="103">
        <v>28286</v>
      </c>
      <c r="L13" s="104">
        <f>IF(D13&gt;0,K13/D13*100,"-")</f>
        <v>77.593679705930768</v>
      </c>
      <c r="M13" s="103">
        <v>0</v>
      </c>
      <c r="N13" s="104">
        <f>IF(D13&gt;0,M13/D13*100,"-")</f>
        <v>0</v>
      </c>
      <c r="O13" s="103">
        <v>7393</v>
      </c>
      <c r="P13" s="103">
        <v>5730</v>
      </c>
      <c r="Q13" s="104">
        <f>IF(D13&gt;0,O13/D13*100,"-")</f>
        <v>20.280353321994841</v>
      </c>
      <c r="R13" s="103">
        <v>177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39</v>
      </c>
      <c r="B14" s="102" t="s">
        <v>273</v>
      </c>
      <c r="C14" s="101" t="s">
        <v>274</v>
      </c>
      <c r="D14" s="103">
        <f>+SUM(E14,+I14)</f>
        <v>28363</v>
      </c>
      <c r="E14" s="103">
        <f>+SUM(G14,+H14)</f>
        <v>2439</v>
      </c>
      <c r="F14" s="104">
        <f>IF(D14&gt;0,E14/D14*100,"-")</f>
        <v>8.5992313930120226</v>
      </c>
      <c r="G14" s="103">
        <v>2378</v>
      </c>
      <c r="H14" s="103">
        <v>61</v>
      </c>
      <c r="I14" s="103">
        <f>+SUM(K14,+M14,+O14)</f>
        <v>25924</v>
      </c>
      <c r="J14" s="104">
        <f>IF(D14&gt;0,I14/D14*100,"-")</f>
        <v>91.400768606987981</v>
      </c>
      <c r="K14" s="103">
        <v>15299</v>
      </c>
      <c r="L14" s="104">
        <f>IF(D14&gt;0,K14/D14*100,"-")</f>
        <v>53.939992243415716</v>
      </c>
      <c r="M14" s="103">
        <v>0</v>
      </c>
      <c r="N14" s="104">
        <f>IF(D14&gt;0,M14/D14*100,"-")</f>
        <v>0</v>
      </c>
      <c r="O14" s="103">
        <v>10625</v>
      </c>
      <c r="P14" s="103">
        <v>1856</v>
      </c>
      <c r="Q14" s="104">
        <f>IF(D14&gt;0,O14/D14*100,"-")</f>
        <v>37.460776363572265</v>
      </c>
      <c r="R14" s="103">
        <v>90</v>
      </c>
      <c r="S14" s="101" t="s">
        <v>256</v>
      </c>
      <c r="T14" s="101"/>
      <c r="U14" s="101"/>
      <c r="V14" s="101"/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39</v>
      </c>
      <c r="B15" s="102" t="s">
        <v>276</v>
      </c>
      <c r="C15" s="101" t="s">
        <v>277</v>
      </c>
      <c r="D15" s="103">
        <f>+SUM(E15,+I15)</f>
        <v>55385</v>
      </c>
      <c r="E15" s="103">
        <f>+SUM(G15,+H15)</f>
        <v>5433</v>
      </c>
      <c r="F15" s="104">
        <f>IF(D15&gt;0,E15/D15*100,"-")</f>
        <v>9.8095152116999191</v>
      </c>
      <c r="G15" s="103">
        <v>5433</v>
      </c>
      <c r="H15" s="103">
        <v>0</v>
      </c>
      <c r="I15" s="103">
        <f>+SUM(K15,+M15,+O15)</f>
        <v>49952</v>
      </c>
      <c r="J15" s="104">
        <f>IF(D15&gt;0,I15/D15*100,"-")</f>
        <v>90.190484788300083</v>
      </c>
      <c r="K15" s="103">
        <v>37972</v>
      </c>
      <c r="L15" s="104">
        <f>IF(D15&gt;0,K15/D15*100,"-")</f>
        <v>68.560079443892747</v>
      </c>
      <c r="M15" s="103">
        <v>0</v>
      </c>
      <c r="N15" s="104">
        <f>IF(D15&gt;0,M15/D15*100,"-")</f>
        <v>0</v>
      </c>
      <c r="O15" s="103">
        <v>11980</v>
      </c>
      <c r="P15" s="103">
        <v>9173</v>
      </c>
      <c r="Q15" s="104">
        <f>IF(D15&gt;0,O15/D15*100,"-")</f>
        <v>21.630405344407329</v>
      </c>
      <c r="R15" s="103">
        <v>307</v>
      </c>
      <c r="S15" s="101" t="s">
        <v>256</v>
      </c>
      <c r="T15" s="101"/>
      <c r="U15" s="101"/>
      <c r="V15" s="101"/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39</v>
      </c>
      <c r="B16" s="102" t="s">
        <v>279</v>
      </c>
      <c r="C16" s="101" t="s">
        <v>280</v>
      </c>
      <c r="D16" s="103">
        <f>+SUM(E16,+I16)</f>
        <v>41245</v>
      </c>
      <c r="E16" s="103">
        <f>+SUM(G16,+H16)</f>
        <v>1416</v>
      </c>
      <c r="F16" s="104">
        <f>IF(D16&gt;0,E16/D16*100,"-")</f>
        <v>3.4331434113225847</v>
      </c>
      <c r="G16" s="103">
        <v>1416</v>
      </c>
      <c r="H16" s="103">
        <v>0</v>
      </c>
      <c r="I16" s="103">
        <f>+SUM(K16,+M16,+O16)</f>
        <v>39829</v>
      </c>
      <c r="J16" s="104">
        <f>IF(D16&gt;0,I16/D16*100,"-")</f>
        <v>96.566856588677425</v>
      </c>
      <c r="K16" s="103">
        <v>35645</v>
      </c>
      <c r="L16" s="104">
        <f>IF(D16&gt;0,K16/D16*100,"-")</f>
        <v>86.422596678385261</v>
      </c>
      <c r="M16" s="103">
        <v>0</v>
      </c>
      <c r="N16" s="104">
        <f>IF(D16&gt;0,M16/D16*100,"-")</f>
        <v>0</v>
      </c>
      <c r="O16" s="103">
        <v>4184</v>
      </c>
      <c r="P16" s="103">
        <v>999</v>
      </c>
      <c r="Q16" s="104">
        <f>IF(D16&gt;0,O16/D16*100,"-")</f>
        <v>10.144259910292156</v>
      </c>
      <c r="R16" s="103">
        <v>176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39</v>
      </c>
      <c r="B17" s="102" t="s">
        <v>282</v>
      </c>
      <c r="C17" s="101" t="s">
        <v>283</v>
      </c>
      <c r="D17" s="103">
        <f>+SUM(E17,+I17)</f>
        <v>62922</v>
      </c>
      <c r="E17" s="103">
        <f>+SUM(G17,+H17)</f>
        <v>4017</v>
      </c>
      <c r="F17" s="104">
        <f>IF(D17&gt;0,E17/D17*100,"-")</f>
        <v>6.3840945933059974</v>
      </c>
      <c r="G17" s="103">
        <v>4017</v>
      </c>
      <c r="H17" s="103">
        <v>0</v>
      </c>
      <c r="I17" s="103">
        <f>+SUM(K17,+M17,+O17)</f>
        <v>58905</v>
      </c>
      <c r="J17" s="104">
        <f>IF(D17&gt;0,I17/D17*100,"-")</f>
        <v>93.615905406693997</v>
      </c>
      <c r="K17" s="103">
        <v>32995</v>
      </c>
      <c r="L17" s="104">
        <f>IF(D17&gt;0,K17/D17*100,"-")</f>
        <v>52.437939035631423</v>
      </c>
      <c r="M17" s="103">
        <v>0</v>
      </c>
      <c r="N17" s="104">
        <f>IF(D17&gt;0,M17/D17*100,"-")</f>
        <v>0</v>
      </c>
      <c r="O17" s="103">
        <v>25910</v>
      </c>
      <c r="P17" s="103">
        <v>0</v>
      </c>
      <c r="Q17" s="104">
        <f>IF(D17&gt;0,O17/D17*100,"-")</f>
        <v>41.177966371062588</v>
      </c>
      <c r="R17" s="103">
        <v>261</v>
      </c>
      <c r="S17" s="101" t="s">
        <v>256</v>
      </c>
      <c r="T17" s="101"/>
      <c r="U17" s="101"/>
      <c r="V17" s="101"/>
      <c r="W17" s="101"/>
      <c r="X17" s="101"/>
      <c r="Y17" s="101"/>
      <c r="Z17" s="101" t="s">
        <v>256</v>
      </c>
      <c r="AA17" s="189" t="s">
        <v>284</v>
      </c>
      <c r="AB17" s="190"/>
    </row>
    <row r="18" spans="1:28" s="105" customFormat="1" ht="13.5" customHeight="1">
      <c r="A18" s="101" t="s">
        <v>39</v>
      </c>
      <c r="B18" s="102" t="s">
        <v>285</v>
      </c>
      <c r="C18" s="101" t="s">
        <v>286</v>
      </c>
      <c r="D18" s="103">
        <f>+SUM(E18,+I18)</f>
        <v>81350</v>
      </c>
      <c r="E18" s="103">
        <f>+SUM(G18,+H18)</f>
        <v>14217</v>
      </c>
      <c r="F18" s="104">
        <f>IF(D18&gt;0,E18/D18*100,"-")</f>
        <v>17.476336816226183</v>
      </c>
      <c r="G18" s="103">
        <v>14217</v>
      </c>
      <c r="H18" s="103">
        <v>0</v>
      </c>
      <c r="I18" s="103">
        <f>+SUM(K18,+M18,+O18)</f>
        <v>67133</v>
      </c>
      <c r="J18" s="104">
        <f>IF(D18&gt;0,I18/D18*100,"-")</f>
        <v>82.52366318377382</v>
      </c>
      <c r="K18" s="103">
        <v>27327</v>
      </c>
      <c r="L18" s="104">
        <f>IF(D18&gt;0,K18/D18*100,"-")</f>
        <v>33.591886908420406</v>
      </c>
      <c r="M18" s="103">
        <v>0</v>
      </c>
      <c r="N18" s="104">
        <f>IF(D18&gt;0,M18/D18*100,"-")</f>
        <v>0</v>
      </c>
      <c r="O18" s="103">
        <v>39806</v>
      </c>
      <c r="P18" s="103">
        <v>4649</v>
      </c>
      <c r="Q18" s="104">
        <f>IF(D18&gt;0,O18/D18*100,"-")</f>
        <v>48.931776275353414</v>
      </c>
      <c r="R18" s="103">
        <v>402</v>
      </c>
      <c r="S18" s="101" t="s">
        <v>256</v>
      </c>
      <c r="T18" s="101"/>
      <c r="U18" s="101"/>
      <c r="V18" s="101"/>
      <c r="W18" s="101"/>
      <c r="X18" s="101"/>
      <c r="Y18" s="101"/>
      <c r="Z18" s="101" t="s">
        <v>256</v>
      </c>
      <c r="AA18" s="189" t="s">
        <v>287</v>
      </c>
      <c r="AB18" s="190"/>
    </row>
    <row r="19" spans="1:28" s="105" customFormat="1" ht="13.5" customHeight="1">
      <c r="A19" s="101" t="s">
        <v>39</v>
      </c>
      <c r="B19" s="102" t="s">
        <v>288</v>
      </c>
      <c r="C19" s="101" t="s">
        <v>289</v>
      </c>
      <c r="D19" s="103">
        <f>+SUM(E19,+I19)</f>
        <v>44565</v>
      </c>
      <c r="E19" s="103">
        <f>+SUM(G19,+H19)</f>
        <v>1958</v>
      </c>
      <c r="F19" s="104">
        <f>IF(D19&gt;0,E19/D19*100,"-")</f>
        <v>4.3935824077190624</v>
      </c>
      <c r="G19" s="103">
        <v>1958</v>
      </c>
      <c r="H19" s="103">
        <v>0</v>
      </c>
      <c r="I19" s="103">
        <f>+SUM(K19,+M19,+O19)</f>
        <v>42607</v>
      </c>
      <c r="J19" s="104">
        <f>IF(D19&gt;0,I19/D19*100,"-")</f>
        <v>95.606417592280934</v>
      </c>
      <c r="K19" s="103">
        <v>37630</v>
      </c>
      <c r="L19" s="104">
        <f>IF(D19&gt;0,K19/D19*100,"-")</f>
        <v>84.438460675417929</v>
      </c>
      <c r="M19" s="103">
        <v>0</v>
      </c>
      <c r="N19" s="104">
        <f>IF(D19&gt;0,M19/D19*100,"-")</f>
        <v>0</v>
      </c>
      <c r="O19" s="103">
        <v>4977</v>
      </c>
      <c r="P19" s="103">
        <v>3320</v>
      </c>
      <c r="Q19" s="104">
        <f>IF(D19&gt;0,O19/D19*100,"-")</f>
        <v>11.167956916863009</v>
      </c>
      <c r="R19" s="103">
        <v>312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39</v>
      </c>
      <c r="B20" s="102" t="s">
        <v>291</v>
      </c>
      <c r="C20" s="101" t="s">
        <v>292</v>
      </c>
      <c r="D20" s="103">
        <f>+SUM(E20,+I20)</f>
        <v>33627</v>
      </c>
      <c r="E20" s="103">
        <f>+SUM(G20,+H20)</f>
        <v>2116</v>
      </c>
      <c r="F20" s="104">
        <f>IF(D20&gt;0,E20/D20*100,"-")</f>
        <v>6.2925625241621317</v>
      </c>
      <c r="G20" s="103">
        <v>2116</v>
      </c>
      <c r="H20" s="103">
        <v>0</v>
      </c>
      <c r="I20" s="103">
        <f>+SUM(K20,+M20,+O20)</f>
        <v>31511</v>
      </c>
      <c r="J20" s="104">
        <f>IF(D20&gt;0,I20/D20*100,"-")</f>
        <v>93.707437475837878</v>
      </c>
      <c r="K20" s="103">
        <v>21877</v>
      </c>
      <c r="L20" s="104">
        <f>IF(D20&gt;0,K20/D20*100,"-")</f>
        <v>65.057840425848283</v>
      </c>
      <c r="M20" s="103">
        <v>0</v>
      </c>
      <c r="N20" s="104">
        <f>IF(D20&gt;0,M20/D20*100,"-")</f>
        <v>0</v>
      </c>
      <c r="O20" s="103">
        <v>9634</v>
      </c>
      <c r="P20" s="103">
        <v>6542</v>
      </c>
      <c r="Q20" s="104">
        <f>IF(D20&gt;0,O20/D20*100,"-")</f>
        <v>28.649597049989588</v>
      </c>
      <c r="R20" s="103">
        <v>230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39</v>
      </c>
      <c r="B21" s="102" t="s">
        <v>294</v>
      </c>
      <c r="C21" s="101" t="s">
        <v>295</v>
      </c>
      <c r="D21" s="103">
        <f>+SUM(E21,+I21)</f>
        <v>51433</v>
      </c>
      <c r="E21" s="103">
        <f>+SUM(G21,+H21)</f>
        <v>7055</v>
      </c>
      <c r="F21" s="104">
        <f>IF(D21&gt;0,E21/D21*100,"-")</f>
        <v>13.7168743802617</v>
      </c>
      <c r="G21" s="103">
        <v>7055</v>
      </c>
      <c r="H21" s="103">
        <v>0</v>
      </c>
      <c r="I21" s="103">
        <f>+SUM(K21,+M21,+O21)</f>
        <v>44378</v>
      </c>
      <c r="J21" s="104">
        <f>IF(D21&gt;0,I21/D21*100,"-")</f>
        <v>86.2831256197383</v>
      </c>
      <c r="K21" s="103">
        <v>23126</v>
      </c>
      <c r="L21" s="104">
        <f>IF(D21&gt;0,K21/D21*100,"-")</f>
        <v>44.963350378161884</v>
      </c>
      <c r="M21" s="103">
        <v>0</v>
      </c>
      <c r="N21" s="104">
        <f>IF(D21&gt;0,M21/D21*100,"-")</f>
        <v>0</v>
      </c>
      <c r="O21" s="103">
        <v>21252</v>
      </c>
      <c r="P21" s="103">
        <v>8257</v>
      </c>
      <c r="Q21" s="104">
        <f>IF(D21&gt;0,O21/D21*100,"-")</f>
        <v>41.319775241576416</v>
      </c>
      <c r="R21" s="103">
        <v>281</v>
      </c>
      <c r="S21" s="101" t="s">
        <v>256</v>
      </c>
      <c r="T21" s="101"/>
      <c r="U21" s="101"/>
      <c r="V21" s="101"/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39</v>
      </c>
      <c r="B22" s="102" t="s">
        <v>297</v>
      </c>
      <c r="C22" s="101" t="s">
        <v>298</v>
      </c>
      <c r="D22" s="103">
        <f>+SUM(E22,+I22)</f>
        <v>197157</v>
      </c>
      <c r="E22" s="103">
        <f>+SUM(G22,+H22)</f>
        <v>10644</v>
      </c>
      <c r="F22" s="104">
        <f>IF(D22&gt;0,E22/D22*100,"-")</f>
        <v>5.3987431336447598</v>
      </c>
      <c r="G22" s="103">
        <v>10587</v>
      </c>
      <c r="H22" s="103">
        <v>57</v>
      </c>
      <c r="I22" s="103">
        <f>+SUM(K22,+M22,+O22)</f>
        <v>186513</v>
      </c>
      <c r="J22" s="104">
        <f>IF(D22&gt;0,I22/D22*100,"-")</f>
        <v>94.601256866355243</v>
      </c>
      <c r="K22" s="103">
        <v>109735</v>
      </c>
      <c r="L22" s="104">
        <f>IF(D22&gt;0,K22/D22*100,"-")</f>
        <v>55.658688253523835</v>
      </c>
      <c r="M22" s="103">
        <v>0</v>
      </c>
      <c r="N22" s="104">
        <f>IF(D22&gt;0,M22/D22*100,"-")</f>
        <v>0</v>
      </c>
      <c r="O22" s="103">
        <v>76778</v>
      </c>
      <c r="P22" s="103">
        <v>22046</v>
      </c>
      <c r="Q22" s="104">
        <f>IF(D22&gt;0,O22/D22*100,"-")</f>
        <v>38.942568612831394</v>
      </c>
      <c r="R22" s="103">
        <v>1100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39</v>
      </c>
      <c r="B23" s="102" t="s">
        <v>300</v>
      </c>
      <c r="C23" s="101" t="s">
        <v>301</v>
      </c>
      <c r="D23" s="103">
        <f>+SUM(E23,+I23)</f>
        <v>43803</v>
      </c>
      <c r="E23" s="103">
        <f>+SUM(G23,+H23)</f>
        <v>4763</v>
      </c>
      <c r="F23" s="104">
        <f>IF(D23&gt;0,E23/D23*100,"-")</f>
        <v>10.8736844508367</v>
      </c>
      <c r="G23" s="103">
        <v>4763</v>
      </c>
      <c r="H23" s="103">
        <v>0</v>
      </c>
      <c r="I23" s="103">
        <f>+SUM(K23,+M23,+O23)</f>
        <v>39040</v>
      </c>
      <c r="J23" s="104">
        <f>IF(D23&gt;0,I23/D23*100,"-")</f>
        <v>89.126315549163309</v>
      </c>
      <c r="K23" s="103">
        <v>22587</v>
      </c>
      <c r="L23" s="104">
        <f>IF(D23&gt;0,K23/D23*100,"-")</f>
        <v>51.564961304020272</v>
      </c>
      <c r="M23" s="103">
        <v>0</v>
      </c>
      <c r="N23" s="104">
        <f>IF(D23&gt;0,M23/D23*100,"-")</f>
        <v>0</v>
      </c>
      <c r="O23" s="103">
        <v>16453</v>
      </c>
      <c r="P23" s="103">
        <v>7543</v>
      </c>
      <c r="Q23" s="104">
        <f>IF(D23&gt;0,O23/D23*100,"-")</f>
        <v>37.561354245143022</v>
      </c>
      <c r="R23" s="103">
        <v>200</v>
      </c>
      <c r="S23" s="101" t="s">
        <v>256</v>
      </c>
      <c r="T23" s="101"/>
      <c r="U23" s="101"/>
      <c r="V23" s="101"/>
      <c r="W23" s="101"/>
      <c r="X23" s="101"/>
      <c r="Y23" s="101"/>
      <c r="Z23" s="101" t="s">
        <v>256</v>
      </c>
      <c r="AA23" s="189" t="s">
        <v>302</v>
      </c>
      <c r="AB23" s="190"/>
    </row>
    <row r="24" spans="1:28" s="105" customFormat="1" ht="13.5" customHeight="1">
      <c r="A24" s="101" t="s">
        <v>39</v>
      </c>
      <c r="B24" s="102" t="s">
        <v>303</v>
      </c>
      <c r="C24" s="101" t="s">
        <v>304</v>
      </c>
      <c r="D24" s="103">
        <f>+SUM(E24,+I24)</f>
        <v>57010</v>
      </c>
      <c r="E24" s="103">
        <f>+SUM(G24,+H24)</f>
        <v>5769</v>
      </c>
      <c r="F24" s="104">
        <f>IF(D24&gt;0,E24/D24*100,"-")</f>
        <v>10.119277319768463</v>
      </c>
      <c r="G24" s="103">
        <v>5769</v>
      </c>
      <c r="H24" s="103">
        <v>0</v>
      </c>
      <c r="I24" s="103">
        <f>+SUM(K24,+M24,+O24)</f>
        <v>51241</v>
      </c>
      <c r="J24" s="104">
        <f>IF(D24&gt;0,I24/D24*100,"-")</f>
        <v>89.880722680231543</v>
      </c>
      <c r="K24" s="103">
        <v>28998</v>
      </c>
      <c r="L24" s="104">
        <f>IF(D24&gt;0,K24/D24*100,"-")</f>
        <v>50.864760568321344</v>
      </c>
      <c r="M24" s="103">
        <v>0</v>
      </c>
      <c r="N24" s="104">
        <f>IF(D24&gt;0,M24/D24*100,"-")</f>
        <v>0</v>
      </c>
      <c r="O24" s="103">
        <v>22243</v>
      </c>
      <c r="P24" s="103">
        <v>6586</v>
      </c>
      <c r="Q24" s="104">
        <f>IF(D24&gt;0,O24/D24*100,"-")</f>
        <v>39.015962111910191</v>
      </c>
      <c r="R24" s="103">
        <v>214</v>
      </c>
      <c r="S24" s="101" t="s">
        <v>256</v>
      </c>
      <c r="T24" s="101"/>
      <c r="U24" s="101"/>
      <c r="V24" s="101"/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39</v>
      </c>
      <c r="B25" s="102" t="s">
        <v>306</v>
      </c>
      <c r="C25" s="101" t="s">
        <v>307</v>
      </c>
      <c r="D25" s="103">
        <f>+SUM(E25,+I25)</f>
        <v>37636</v>
      </c>
      <c r="E25" s="103">
        <f>+SUM(G25,+H25)</f>
        <v>712</v>
      </c>
      <c r="F25" s="104">
        <f>IF(D25&gt;0,E25/D25*100,"-")</f>
        <v>1.8918057179296419</v>
      </c>
      <c r="G25" s="103">
        <v>712</v>
      </c>
      <c r="H25" s="103">
        <v>0</v>
      </c>
      <c r="I25" s="103">
        <f>+SUM(K25,+M25,+O25)</f>
        <v>36924</v>
      </c>
      <c r="J25" s="104">
        <f>IF(D25&gt;0,I25/D25*100,"-")</f>
        <v>98.108194282070357</v>
      </c>
      <c r="K25" s="103">
        <v>29034</v>
      </c>
      <c r="L25" s="104">
        <f>IF(D25&gt;0,K25/D25*100,"-")</f>
        <v>77.14422361568711</v>
      </c>
      <c r="M25" s="103">
        <v>0</v>
      </c>
      <c r="N25" s="104">
        <f>IF(D25&gt;0,M25/D25*100,"-")</f>
        <v>0</v>
      </c>
      <c r="O25" s="103">
        <v>7890</v>
      </c>
      <c r="P25" s="103">
        <v>7086</v>
      </c>
      <c r="Q25" s="104">
        <f>IF(D25&gt;0,O25/D25*100,"-")</f>
        <v>20.963970666383251</v>
      </c>
      <c r="R25" s="103">
        <v>160</v>
      </c>
      <c r="S25" s="101" t="s">
        <v>256</v>
      </c>
      <c r="T25" s="101"/>
      <c r="U25" s="101"/>
      <c r="V25" s="101"/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39</v>
      </c>
      <c r="B26" s="102" t="s">
        <v>309</v>
      </c>
      <c r="C26" s="101" t="s">
        <v>310</v>
      </c>
      <c r="D26" s="103">
        <f>+SUM(E26,+I26)</f>
        <v>58337</v>
      </c>
      <c r="E26" s="103">
        <f>+SUM(G26,+H26)</f>
        <v>2707</v>
      </c>
      <c r="F26" s="104">
        <f>IF(D26&gt;0,E26/D26*100,"-")</f>
        <v>4.6402797538440437</v>
      </c>
      <c r="G26" s="103">
        <v>2707</v>
      </c>
      <c r="H26" s="103">
        <v>0</v>
      </c>
      <c r="I26" s="103">
        <f>+SUM(K26,+M26,+O26)</f>
        <v>55630</v>
      </c>
      <c r="J26" s="104">
        <f>IF(D26&gt;0,I26/D26*100,"-")</f>
        <v>95.359720246155959</v>
      </c>
      <c r="K26" s="103">
        <v>37587</v>
      </c>
      <c r="L26" s="104">
        <f>IF(D26&gt;0,K26/D26*100,"-")</f>
        <v>64.430807206404168</v>
      </c>
      <c r="M26" s="103">
        <v>0</v>
      </c>
      <c r="N26" s="104">
        <f>IF(D26&gt;0,M26/D26*100,"-")</f>
        <v>0</v>
      </c>
      <c r="O26" s="103">
        <v>18043</v>
      </c>
      <c r="P26" s="103">
        <v>14348</v>
      </c>
      <c r="Q26" s="104">
        <f>IF(D26&gt;0,O26/D26*100,"-")</f>
        <v>30.928913039751787</v>
      </c>
      <c r="R26" s="103">
        <v>820</v>
      </c>
      <c r="S26" s="101" t="s">
        <v>256</v>
      </c>
      <c r="T26" s="101"/>
      <c r="U26" s="101"/>
      <c r="V26" s="101"/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 t="s">
        <v>39</v>
      </c>
      <c r="B27" s="102" t="s">
        <v>312</v>
      </c>
      <c r="C27" s="101" t="s">
        <v>313</v>
      </c>
      <c r="D27" s="103">
        <f>+SUM(E27,+I27)</f>
        <v>30347</v>
      </c>
      <c r="E27" s="103">
        <f>+SUM(G27,+H27)</f>
        <v>3164</v>
      </c>
      <c r="F27" s="104">
        <f>IF(D27&gt;0,E27/D27*100,"-")</f>
        <v>10.426071769861931</v>
      </c>
      <c r="G27" s="103">
        <v>3164</v>
      </c>
      <c r="H27" s="103">
        <v>0</v>
      </c>
      <c r="I27" s="103">
        <f>+SUM(K27,+M27,+O27)</f>
        <v>27183</v>
      </c>
      <c r="J27" s="104">
        <f>IF(D27&gt;0,I27/D27*100,"-")</f>
        <v>89.573928230138065</v>
      </c>
      <c r="K27" s="103">
        <v>15810</v>
      </c>
      <c r="L27" s="104">
        <f>IF(D27&gt;0,K27/D27*100,"-")</f>
        <v>52.097406662932087</v>
      </c>
      <c r="M27" s="103">
        <v>0</v>
      </c>
      <c r="N27" s="104">
        <f>IF(D27&gt;0,M27/D27*100,"-")</f>
        <v>0</v>
      </c>
      <c r="O27" s="103">
        <v>11373</v>
      </c>
      <c r="P27" s="103">
        <v>7366</v>
      </c>
      <c r="Q27" s="104">
        <f>IF(D27&gt;0,O27/D27*100,"-")</f>
        <v>37.476521567205985</v>
      </c>
      <c r="R27" s="103">
        <v>131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39</v>
      </c>
      <c r="B28" s="102" t="s">
        <v>315</v>
      </c>
      <c r="C28" s="101" t="s">
        <v>316</v>
      </c>
      <c r="D28" s="103">
        <f>+SUM(E28,+I28)</f>
        <v>14299</v>
      </c>
      <c r="E28" s="103">
        <f>+SUM(G28,+H28)</f>
        <v>900</v>
      </c>
      <c r="F28" s="104">
        <f>IF(D28&gt;0,E28/D28*100,"-")</f>
        <v>6.2941464438072598</v>
      </c>
      <c r="G28" s="103">
        <v>900</v>
      </c>
      <c r="H28" s="103">
        <v>0</v>
      </c>
      <c r="I28" s="103">
        <f>+SUM(K28,+M28,+O28)</f>
        <v>13399</v>
      </c>
      <c r="J28" s="104">
        <f>IF(D28&gt;0,I28/D28*100,"-")</f>
        <v>93.705853556192736</v>
      </c>
      <c r="K28" s="103">
        <v>12367</v>
      </c>
      <c r="L28" s="104">
        <f>IF(D28&gt;0,K28/D28*100,"-")</f>
        <v>86.488565633960405</v>
      </c>
      <c r="M28" s="103">
        <v>0</v>
      </c>
      <c r="N28" s="104">
        <f>IF(D28&gt;0,M28/D28*100,"-")</f>
        <v>0</v>
      </c>
      <c r="O28" s="103">
        <v>1032</v>
      </c>
      <c r="P28" s="103">
        <v>404</v>
      </c>
      <c r="Q28" s="104">
        <f>IF(D28&gt;0,O28/D28*100,"-")</f>
        <v>7.2172879222323241</v>
      </c>
      <c r="R28" s="103">
        <v>122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39</v>
      </c>
      <c r="B29" s="102" t="s">
        <v>318</v>
      </c>
      <c r="C29" s="101" t="s">
        <v>319</v>
      </c>
      <c r="D29" s="103">
        <f>+SUM(E29,+I29)</f>
        <v>8344</v>
      </c>
      <c r="E29" s="103">
        <f>+SUM(G29,+H29)</f>
        <v>231</v>
      </c>
      <c r="F29" s="104">
        <f>IF(D29&gt;0,E29/D29*100,"-")</f>
        <v>2.7684563758389262</v>
      </c>
      <c r="G29" s="103">
        <v>231</v>
      </c>
      <c r="H29" s="103">
        <v>0</v>
      </c>
      <c r="I29" s="103">
        <f>+SUM(K29,+M29,+O29)</f>
        <v>8113</v>
      </c>
      <c r="J29" s="104">
        <f>IF(D29&gt;0,I29/D29*100,"-")</f>
        <v>97.231543624161077</v>
      </c>
      <c r="K29" s="103">
        <v>7439</v>
      </c>
      <c r="L29" s="104">
        <f>IF(D29&gt;0,K29/D29*100,"-")</f>
        <v>89.153883029721953</v>
      </c>
      <c r="M29" s="103">
        <v>0</v>
      </c>
      <c r="N29" s="104">
        <f>IF(D29&gt;0,M29/D29*100,"-")</f>
        <v>0</v>
      </c>
      <c r="O29" s="103">
        <v>674</v>
      </c>
      <c r="P29" s="103">
        <v>4</v>
      </c>
      <c r="Q29" s="104">
        <f>IF(D29&gt;0,O29/D29*100,"-")</f>
        <v>8.0776605944391182</v>
      </c>
      <c r="R29" s="103">
        <v>23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39</v>
      </c>
      <c r="B30" s="102" t="s">
        <v>321</v>
      </c>
      <c r="C30" s="101" t="s">
        <v>322</v>
      </c>
      <c r="D30" s="103">
        <f>+SUM(E30,+I30)</f>
        <v>12168</v>
      </c>
      <c r="E30" s="103">
        <f>+SUM(G30,+H30)</f>
        <v>870</v>
      </c>
      <c r="F30" s="104">
        <f>IF(D30&gt;0,E30/D30*100,"-")</f>
        <v>7.1499013806706122</v>
      </c>
      <c r="G30" s="103">
        <v>867</v>
      </c>
      <c r="H30" s="103">
        <v>3</v>
      </c>
      <c r="I30" s="103">
        <f>+SUM(K30,+M30,+O30)</f>
        <v>11298</v>
      </c>
      <c r="J30" s="104">
        <f>IF(D30&gt;0,I30/D30*100,"-")</f>
        <v>92.850098619329387</v>
      </c>
      <c r="K30" s="103">
        <v>3698</v>
      </c>
      <c r="L30" s="104">
        <f>IF(D30&gt;0,K30/D30*100,"-")</f>
        <v>30.391190006574618</v>
      </c>
      <c r="M30" s="103">
        <v>0</v>
      </c>
      <c r="N30" s="104">
        <f>IF(D30&gt;0,M30/D30*100,"-")</f>
        <v>0</v>
      </c>
      <c r="O30" s="103">
        <v>7600</v>
      </c>
      <c r="P30" s="103">
        <v>2736</v>
      </c>
      <c r="Q30" s="104">
        <f>IF(D30&gt;0,O30/D30*100,"-")</f>
        <v>62.458908612754769</v>
      </c>
      <c r="R30" s="103">
        <v>40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39</v>
      </c>
      <c r="B31" s="102" t="s">
        <v>324</v>
      </c>
      <c r="C31" s="101" t="s">
        <v>325</v>
      </c>
      <c r="D31" s="103">
        <f>+SUM(E31,+I31)</f>
        <v>11874</v>
      </c>
      <c r="E31" s="103">
        <f>+SUM(G31,+H31)</f>
        <v>196</v>
      </c>
      <c r="F31" s="104">
        <f>IF(D31&gt;0,E31/D31*100,"-")</f>
        <v>1.6506653191847735</v>
      </c>
      <c r="G31" s="103">
        <v>196</v>
      </c>
      <c r="H31" s="103">
        <v>0</v>
      </c>
      <c r="I31" s="103">
        <f>+SUM(K31,+M31,+O31)</f>
        <v>11678</v>
      </c>
      <c r="J31" s="104">
        <f>IF(D31&gt;0,I31/D31*100,"-")</f>
        <v>98.349334680815232</v>
      </c>
      <c r="K31" s="103">
        <v>6952</v>
      </c>
      <c r="L31" s="104">
        <f>IF(D31&gt;0,K31/D31*100,"-")</f>
        <v>58.548088260063999</v>
      </c>
      <c r="M31" s="103">
        <v>0</v>
      </c>
      <c r="N31" s="104">
        <f>IF(D31&gt;0,M31/D31*100,"-")</f>
        <v>0</v>
      </c>
      <c r="O31" s="103">
        <v>4726</v>
      </c>
      <c r="P31" s="103">
        <v>3817</v>
      </c>
      <c r="Q31" s="104">
        <f>IF(D31&gt;0,O31/D31*100,"-")</f>
        <v>39.80124642075122</v>
      </c>
      <c r="R31" s="103">
        <v>35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39</v>
      </c>
      <c r="B32" s="102" t="s">
        <v>327</v>
      </c>
      <c r="C32" s="101" t="s">
        <v>328</v>
      </c>
      <c r="D32" s="103">
        <f>+SUM(E32,+I32)</f>
        <v>4618</v>
      </c>
      <c r="E32" s="103">
        <f>+SUM(G32,+H32)</f>
        <v>130</v>
      </c>
      <c r="F32" s="104">
        <f>IF(D32&gt;0,E32/D32*100,"-")</f>
        <v>2.8150714595062798</v>
      </c>
      <c r="G32" s="103">
        <v>130</v>
      </c>
      <c r="H32" s="103">
        <v>0</v>
      </c>
      <c r="I32" s="103">
        <f>+SUM(K32,+M32,+O32)</f>
        <v>4488</v>
      </c>
      <c r="J32" s="104">
        <f>IF(D32&gt;0,I32/D32*100,"-")</f>
        <v>97.184928540493715</v>
      </c>
      <c r="K32" s="103">
        <v>2294</v>
      </c>
      <c r="L32" s="104">
        <f>IF(D32&gt;0,K32/D32*100,"-")</f>
        <v>49.675184062364657</v>
      </c>
      <c r="M32" s="103">
        <v>0</v>
      </c>
      <c r="N32" s="104">
        <f>IF(D32&gt;0,M32/D32*100,"-")</f>
        <v>0</v>
      </c>
      <c r="O32" s="103">
        <v>2194</v>
      </c>
      <c r="P32" s="103">
        <v>2100</v>
      </c>
      <c r="Q32" s="104">
        <f>IF(D32&gt;0,O32/D32*100,"-")</f>
        <v>47.509744478129065</v>
      </c>
      <c r="R32" s="103">
        <v>13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>
      <c r="A33" s="101" t="s">
        <v>39</v>
      </c>
      <c r="B33" s="102" t="s">
        <v>330</v>
      </c>
      <c r="C33" s="101" t="s">
        <v>331</v>
      </c>
      <c r="D33" s="103">
        <f>+SUM(E33,+I33)</f>
        <v>8089</v>
      </c>
      <c r="E33" s="103">
        <f>+SUM(G33,+H33)</f>
        <v>203</v>
      </c>
      <c r="F33" s="104">
        <f>IF(D33&gt;0,E33/D33*100,"-")</f>
        <v>2.5095809123501049</v>
      </c>
      <c r="G33" s="103">
        <v>203</v>
      </c>
      <c r="H33" s="103">
        <v>0</v>
      </c>
      <c r="I33" s="103">
        <f>+SUM(K33,+M33,+O33)</f>
        <v>7886</v>
      </c>
      <c r="J33" s="104">
        <f>IF(D33&gt;0,I33/D33*100,"-")</f>
        <v>97.490419087649897</v>
      </c>
      <c r="K33" s="103">
        <v>5876</v>
      </c>
      <c r="L33" s="104">
        <f>IF(D33&gt;0,K33/D33*100,"-")</f>
        <v>72.641859315119291</v>
      </c>
      <c r="M33" s="103">
        <v>0</v>
      </c>
      <c r="N33" s="104">
        <f>IF(D33&gt;0,M33/D33*100,"-")</f>
        <v>0</v>
      </c>
      <c r="O33" s="103">
        <v>2010</v>
      </c>
      <c r="P33" s="103">
        <v>1118</v>
      </c>
      <c r="Q33" s="104">
        <f>IF(D33&gt;0,O33/D33*100,"-")</f>
        <v>24.848559772530599</v>
      </c>
      <c r="R33" s="103">
        <v>83</v>
      </c>
      <c r="S33" s="101"/>
      <c r="T33" s="101"/>
      <c r="U33" s="101"/>
      <c r="V33" s="101" t="s">
        <v>256</v>
      </c>
      <c r="W33" s="101"/>
      <c r="X33" s="101"/>
      <c r="Y33" s="101"/>
      <c r="Z33" s="101" t="s">
        <v>256</v>
      </c>
      <c r="AA33" s="189" t="s">
        <v>332</v>
      </c>
      <c r="AB33" s="190"/>
    </row>
    <row r="34" spans="1:28" s="105" customFormat="1" ht="13.5" customHeight="1">
      <c r="A34" s="101" t="s">
        <v>39</v>
      </c>
      <c r="B34" s="102" t="s">
        <v>333</v>
      </c>
      <c r="C34" s="101" t="s">
        <v>334</v>
      </c>
      <c r="D34" s="103">
        <f>+SUM(E34,+I34)</f>
        <v>10109</v>
      </c>
      <c r="E34" s="103">
        <f>+SUM(G34,+H34)</f>
        <v>1334</v>
      </c>
      <c r="F34" s="104">
        <f>IF(D34&gt;0,E34/D34*100,"-")</f>
        <v>13.196161835987732</v>
      </c>
      <c r="G34" s="103">
        <v>1334</v>
      </c>
      <c r="H34" s="103">
        <v>0</v>
      </c>
      <c r="I34" s="103">
        <f>+SUM(K34,+M34,+O34)</f>
        <v>8775</v>
      </c>
      <c r="J34" s="104">
        <f>IF(D34&gt;0,I34/D34*100,"-")</f>
        <v>86.803838164012276</v>
      </c>
      <c r="K34" s="103">
        <v>5110</v>
      </c>
      <c r="L34" s="104">
        <f>IF(D34&gt;0,K34/D34*100,"-")</f>
        <v>50.549015728558707</v>
      </c>
      <c r="M34" s="103">
        <v>0</v>
      </c>
      <c r="N34" s="104">
        <f>IF(D34&gt;0,M34/D34*100,"-")</f>
        <v>0</v>
      </c>
      <c r="O34" s="103">
        <v>3665</v>
      </c>
      <c r="P34" s="103">
        <v>2914</v>
      </c>
      <c r="Q34" s="104">
        <f>IF(D34&gt;0,O34/D34*100,"-")</f>
        <v>36.254822435453555</v>
      </c>
      <c r="R34" s="103">
        <v>92</v>
      </c>
      <c r="S34" s="101" t="s">
        <v>256</v>
      </c>
      <c r="T34" s="101"/>
      <c r="U34" s="101"/>
      <c r="V34" s="101"/>
      <c r="W34" s="101" t="s">
        <v>256</v>
      </c>
      <c r="X34" s="101"/>
      <c r="Y34" s="101"/>
      <c r="Z34" s="101"/>
      <c r="AA34" s="189" t="s">
        <v>335</v>
      </c>
      <c r="AB34" s="190"/>
    </row>
    <row r="35" spans="1:28" s="105" customFormat="1" ht="13.5" customHeight="1">
      <c r="A35" s="101" t="s">
        <v>39</v>
      </c>
      <c r="B35" s="102" t="s">
        <v>336</v>
      </c>
      <c r="C35" s="101" t="s">
        <v>337</v>
      </c>
      <c r="D35" s="103">
        <f>+SUM(E35,+I35)</f>
        <v>4693</v>
      </c>
      <c r="E35" s="103">
        <f>+SUM(G35,+H35)</f>
        <v>187</v>
      </c>
      <c r="F35" s="104">
        <f>IF(D35&gt;0,E35/D35*100,"-")</f>
        <v>3.9846580012785</v>
      </c>
      <c r="G35" s="103">
        <v>187</v>
      </c>
      <c r="H35" s="103">
        <v>0</v>
      </c>
      <c r="I35" s="103">
        <f>+SUM(K35,+M35,+O35)</f>
        <v>4506</v>
      </c>
      <c r="J35" s="104">
        <f>IF(D35&gt;0,I35/D35*100,"-")</f>
        <v>96.01534199872151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4506</v>
      </c>
      <c r="P35" s="103">
        <v>153</v>
      </c>
      <c r="Q35" s="104">
        <f>IF(D35&gt;0,O35/D35*100,"-")</f>
        <v>96.01534199872151</v>
      </c>
      <c r="R35" s="103">
        <v>13</v>
      </c>
      <c r="S35" s="101" t="s">
        <v>256</v>
      </c>
      <c r="T35" s="101"/>
      <c r="U35" s="101"/>
      <c r="V35" s="101"/>
      <c r="W35" s="101" t="s">
        <v>256</v>
      </c>
      <c r="X35" s="101"/>
      <c r="Y35" s="101"/>
      <c r="Z35" s="101"/>
      <c r="AA35" s="189" t="s">
        <v>338</v>
      </c>
      <c r="AB35" s="190"/>
    </row>
    <row r="36" spans="1:28" s="105" customFormat="1" ht="13.5" customHeight="1">
      <c r="A36" s="101" t="s">
        <v>39</v>
      </c>
      <c r="B36" s="102" t="s">
        <v>339</v>
      </c>
      <c r="C36" s="101" t="s">
        <v>340</v>
      </c>
      <c r="D36" s="103">
        <f>+SUM(E36,+I36)</f>
        <v>5941</v>
      </c>
      <c r="E36" s="103">
        <f>+SUM(G36,+H36)</f>
        <v>741</v>
      </c>
      <c r="F36" s="104">
        <f>IF(D36&gt;0,E36/D36*100,"-")</f>
        <v>12.472647702407002</v>
      </c>
      <c r="G36" s="103">
        <v>741</v>
      </c>
      <c r="H36" s="103">
        <v>0</v>
      </c>
      <c r="I36" s="103">
        <f>+SUM(K36,+M36,+O36)</f>
        <v>5200</v>
      </c>
      <c r="J36" s="104">
        <f>IF(D36&gt;0,I36/D36*100,"-")</f>
        <v>87.527352297592998</v>
      </c>
      <c r="K36" s="103">
        <v>3231</v>
      </c>
      <c r="L36" s="104">
        <f>IF(D36&gt;0,K36/D36*100,"-")</f>
        <v>54.384783706446726</v>
      </c>
      <c r="M36" s="103">
        <v>0</v>
      </c>
      <c r="N36" s="104">
        <f>IF(D36&gt;0,M36/D36*100,"-")</f>
        <v>0</v>
      </c>
      <c r="O36" s="103">
        <v>1969</v>
      </c>
      <c r="P36" s="103">
        <v>1212</v>
      </c>
      <c r="Q36" s="104">
        <f>IF(D36&gt;0,O36/D36*100,"-")</f>
        <v>33.142568591146272</v>
      </c>
      <c r="R36" s="103">
        <v>29</v>
      </c>
      <c r="S36" s="101"/>
      <c r="T36" s="101"/>
      <c r="U36" s="101"/>
      <c r="V36" s="101" t="s">
        <v>256</v>
      </c>
      <c r="W36" s="101"/>
      <c r="X36" s="101"/>
      <c r="Y36" s="101"/>
      <c r="Z36" s="101" t="s">
        <v>256</v>
      </c>
      <c r="AA36" s="189" t="s">
        <v>341</v>
      </c>
      <c r="AB36" s="190"/>
    </row>
    <row r="37" spans="1:28" s="105" customFormat="1" ht="13.5" customHeight="1">
      <c r="A37" s="101" t="s">
        <v>39</v>
      </c>
      <c r="B37" s="102" t="s">
        <v>342</v>
      </c>
      <c r="C37" s="101" t="s">
        <v>343</v>
      </c>
      <c r="D37" s="103">
        <f>+SUM(E37,+I37)</f>
        <v>347</v>
      </c>
      <c r="E37" s="103">
        <f>+SUM(G37,+H37)</f>
        <v>0</v>
      </c>
      <c r="F37" s="104">
        <f>IF(D37&gt;0,E37/D37*100,"-")</f>
        <v>0</v>
      </c>
      <c r="G37" s="103">
        <v>0</v>
      </c>
      <c r="H37" s="103">
        <v>0</v>
      </c>
      <c r="I37" s="103">
        <f>+SUM(K37,+M37,+O37)</f>
        <v>347</v>
      </c>
      <c r="J37" s="104">
        <f>IF(D37&gt;0,I37/D37*100,"-")</f>
        <v>100</v>
      </c>
      <c r="K37" s="103">
        <v>347</v>
      </c>
      <c r="L37" s="104">
        <f>IF(D37&gt;0,K37/D37*100,"-")</f>
        <v>100</v>
      </c>
      <c r="M37" s="103">
        <v>0</v>
      </c>
      <c r="N37" s="104">
        <f>IF(D37&gt;0,M37/D37*100,"-")</f>
        <v>0</v>
      </c>
      <c r="O37" s="103">
        <v>0</v>
      </c>
      <c r="P37" s="103">
        <v>0</v>
      </c>
      <c r="Q37" s="104">
        <f>IF(D37&gt;0,O37/D37*100,"-")</f>
        <v>0</v>
      </c>
      <c r="R37" s="103">
        <v>0</v>
      </c>
      <c r="S37" s="101"/>
      <c r="T37" s="101"/>
      <c r="U37" s="101"/>
      <c r="V37" s="101" t="s">
        <v>256</v>
      </c>
      <c r="W37" s="101"/>
      <c r="X37" s="101"/>
      <c r="Y37" s="101"/>
      <c r="Z37" s="101" t="s">
        <v>256</v>
      </c>
      <c r="AA37" s="189" t="s">
        <v>344</v>
      </c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37">
    <sortCondition ref="A8:A37"/>
    <sortCondition ref="B8:B37"/>
    <sortCondition ref="C8:C37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新潟県</v>
      </c>
      <c r="B7" s="107" t="str">
        <f>水洗化人口等!B7</f>
        <v>15000</v>
      </c>
      <c r="C7" s="106" t="s">
        <v>200</v>
      </c>
      <c r="D7" s="108">
        <f>SUM(E7,+H7,+K7)</f>
        <v>460924</v>
      </c>
      <c r="E7" s="108">
        <f>SUM(F7:G7)</f>
        <v>3564</v>
      </c>
      <c r="F7" s="108">
        <f>SUM(F$8:F$1000)</f>
        <v>3564</v>
      </c>
      <c r="G7" s="108">
        <f>SUM(G$8:G$1000)</f>
        <v>0</v>
      </c>
      <c r="H7" s="108">
        <f>SUM(I7:J7)</f>
        <v>112630</v>
      </c>
      <c r="I7" s="108">
        <f>SUM(I$8:I$1000)</f>
        <v>90462</v>
      </c>
      <c r="J7" s="108">
        <f>SUM(J$8:J$1000)</f>
        <v>22168</v>
      </c>
      <c r="K7" s="108">
        <f>SUM(L7:M7)</f>
        <v>344730</v>
      </c>
      <c r="L7" s="108">
        <f>SUM(L$8:L$1000)</f>
        <v>3990</v>
      </c>
      <c r="M7" s="108">
        <f>SUM(M$8:M$1000)</f>
        <v>340740</v>
      </c>
      <c r="N7" s="108">
        <f>SUM(O7,+V7,+AC7)</f>
        <v>461003</v>
      </c>
      <c r="O7" s="108">
        <f>SUM(P7:U7)</f>
        <v>98016</v>
      </c>
      <c r="P7" s="108">
        <f t="shared" ref="P7:U7" si="0">SUM(P$8:P$1000)</f>
        <v>87341</v>
      </c>
      <c r="Q7" s="108">
        <f t="shared" si="0"/>
        <v>0</v>
      </c>
      <c r="R7" s="108">
        <f t="shared" si="0"/>
        <v>0</v>
      </c>
      <c r="S7" s="108">
        <f t="shared" si="0"/>
        <v>10675</v>
      </c>
      <c r="T7" s="108">
        <f t="shared" si="0"/>
        <v>0</v>
      </c>
      <c r="U7" s="108">
        <f t="shared" si="0"/>
        <v>0</v>
      </c>
      <c r="V7" s="108">
        <f>SUM(W7:AB7)</f>
        <v>362908</v>
      </c>
      <c r="W7" s="108">
        <f t="shared" ref="W7:AB7" si="1">SUM(W$8:W$1000)</f>
        <v>325043</v>
      </c>
      <c r="X7" s="108">
        <f t="shared" si="1"/>
        <v>0</v>
      </c>
      <c r="Y7" s="108">
        <f t="shared" si="1"/>
        <v>0</v>
      </c>
      <c r="Z7" s="108">
        <f t="shared" si="1"/>
        <v>37865</v>
      </c>
      <c r="AA7" s="108">
        <f t="shared" si="1"/>
        <v>0</v>
      </c>
      <c r="AB7" s="108">
        <f t="shared" si="1"/>
        <v>0</v>
      </c>
      <c r="AC7" s="108">
        <f>SUM(AD7:AE7)</f>
        <v>79</v>
      </c>
      <c r="AD7" s="108">
        <f>SUM(AD$8:AD$1000)</f>
        <v>79</v>
      </c>
      <c r="AE7" s="108">
        <f>SUM(AE$8:AE$1000)</f>
        <v>0</v>
      </c>
      <c r="AF7" s="108">
        <f>SUM(AG7:AI7)</f>
        <v>10167</v>
      </c>
      <c r="AG7" s="108">
        <f>SUM(AG$8:AG$1000)</f>
        <v>10167</v>
      </c>
      <c r="AH7" s="108">
        <f>SUM(AH$8:AH$1000)</f>
        <v>0</v>
      </c>
      <c r="AI7" s="108">
        <f>SUM(AI$8:AI$1000)</f>
        <v>0</v>
      </c>
      <c r="AJ7" s="108">
        <f>SUM(AK7:AS7)</f>
        <v>10707</v>
      </c>
      <c r="AK7" s="108">
        <f t="shared" ref="AK7:AS7" si="2">SUM(AK$8:AK$1000)</f>
        <v>571</v>
      </c>
      <c r="AL7" s="108">
        <f t="shared" si="2"/>
        <v>156</v>
      </c>
      <c r="AM7" s="108">
        <f t="shared" si="2"/>
        <v>9641</v>
      </c>
      <c r="AN7" s="108">
        <f t="shared" si="2"/>
        <v>89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250</v>
      </c>
      <c r="AS7" s="108">
        <f t="shared" si="2"/>
        <v>0</v>
      </c>
      <c r="AT7" s="108">
        <f>SUM(AU7:AY7)</f>
        <v>303</v>
      </c>
      <c r="AU7" s="108">
        <f>SUM(AU$8:AU$1000)</f>
        <v>187</v>
      </c>
      <c r="AV7" s="108">
        <f>SUM(AV$8:AV$1000)</f>
        <v>0</v>
      </c>
      <c r="AW7" s="108">
        <f>SUM(AW$8:AW$1000)</f>
        <v>116</v>
      </c>
      <c r="AX7" s="108">
        <f>SUM(AX$8:AX$1000)</f>
        <v>0</v>
      </c>
      <c r="AY7" s="108">
        <f>SUM(AY$8:AY$1000)</f>
        <v>0</v>
      </c>
      <c r="AZ7" s="108">
        <f>SUM(BA7:BC7)</f>
        <v>208</v>
      </c>
      <c r="BA7" s="108">
        <f>SUM(BA$8:BA$1000)</f>
        <v>208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39</v>
      </c>
      <c r="B8" s="113" t="s">
        <v>254</v>
      </c>
      <c r="C8" s="101" t="s">
        <v>255</v>
      </c>
      <c r="D8" s="103">
        <f>SUM(E8,+H8,+K8)</f>
        <v>97547</v>
      </c>
      <c r="E8" s="103">
        <f>SUM(F8:G8)</f>
        <v>0</v>
      </c>
      <c r="F8" s="103">
        <v>0</v>
      </c>
      <c r="G8" s="103">
        <v>0</v>
      </c>
      <c r="H8" s="103">
        <f>SUM(I8:J8)</f>
        <v>17133</v>
      </c>
      <c r="I8" s="103">
        <v>17133</v>
      </c>
      <c r="J8" s="103">
        <v>0</v>
      </c>
      <c r="K8" s="103">
        <f>SUM(L8:M8)</f>
        <v>80414</v>
      </c>
      <c r="L8" s="103">
        <v>0</v>
      </c>
      <c r="M8" s="103">
        <v>80414</v>
      </c>
      <c r="N8" s="103">
        <f>SUM(O8,+V8,+AC8)</f>
        <v>97547</v>
      </c>
      <c r="O8" s="103">
        <f>SUM(P8:U8)</f>
        <v>17133</v>
      </c>
      <c r="P8" s="103">
        <v>15304</v>
      </c>
      <c r="Q8" s="103">
        <v>0</v>
      </c>
      <c r="R8" s="103">
        <v>0</v>
      </c>
      <c r="S8" s="103">
        <v>1829</v>
      </c>
      <c r="T8" s="103">
        <v>0</v>
      </c>
      <c r="U8" s="103">
        <v>0</v>
      </c>
      <c r="V8" s="103">
        <f>SUM(W8:AB8)</f>
        <v>80414</v>
      </c>
      <c r="W8" s="103">
        <v>66961</v>
      </c>
      <c r="X8" s="103">
        <v>0</v>
      </c>
      <c r="Y8" s="103">
        <v>0</v>
      </c>
      <c r="Z8" s="103">
        <v>13453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3237</v>
      </c>
      <c r="AG8" s="103">
        <v>3237</v>
      </c>
      <c r="AH8" s="103">
        <v>0</v>
      </c>
      <c r="AI8" s="103">
        <v>0</v>
      </c>
      <c r="AJ8" s="103">
        <f>SUM(AK8:AS8)</f>
        <v>3237</v>
      </c>
      <c r="AK8" s="103">
        <v>0</v>
      </c>
      <c r="AL8" s="103">
        <v>0</v>
      </c>
      <c r="AM8" s="103">
        <v>3237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79</v>
      </c>
      <c r="BA8" s="103">
        <v>79</v>
      </c>
      <c r="BB8" s="103">
        <v>0</v>
      </c>
      <c r="BC8" s="103">
        <v>0</v>
      </c>
    </row>
    <row r="9" spans="1:55" s="105" customFormat="1" ht="13.5" customHeight="1">
      <c r="A9" s="115" t="s">
        <v>39</v>
      </c>
      <c r="B9" s="113" t="s">
        <v>258</v>
      </c>
      <c r="C9" s="101" t="s">
        <v>259</v>
      </c>
      <c r="D9" s="103">
        <f>SUM(E9,+H9,+K9)</f>
        <v>24569</v>
      </c>
      <c r="E9" s="103">
        <f>SUM(F9:G9)</f>
        <v>0</v>
      </c>
      <c r="F9" s="103">
        <v>0</v>
      </c>
      <c r="G9" s="103">
        <v>0</v>
      </c>
      <c r="H9" s="103">
        <f>SUM(I9:J9)</f>
        <v>4088</v>
      </c>
      <c r="I9" s="103">
        <v>4088</v>
      </c>
      <c r="J9" s="103">
        <v>0</v>
      </c>
      <c r="K9" s="103">
        <f>SUM(L9:M9)</f>
        <v>20481</v>
      </c>
      <c r="L9" s="103">
        <v>0</v>
      </c>
      <c r="M9" s="103">
        <v>20481</v>
      </c>
      <c r="N9" s="103">
        <f>SUM(O9,+V9,+AC9)</f>
        <v>24569</v>
      </c>
      <c r="O9" s="103">
        <f>SUM(P9:U9)</f>
        <v>4088</v>
      </c>
      <c r="P9" s="103">
        <v>1439</v>
      </c>
      <c r="Q9" s="103">
        <v>0</v>
      </c>
      <c r="R9" s="103">
        <v>0</v>
      </c>
      <c r="S9" s="103">
        <v>2649</v>
      </c>
      <c r="T9" s="103">
        <v>0</v>
      </c>
      <c r="U9" s="103">
        <v>0</v>
      </c>
      <c r="V9" s="103">
        <f>SUM(W9:AB9)</f>
        <v>20481</v>
      </c>
      <c r="W9" s="103">
        <v>7477</v>
      </c>
      <c r="X9" s="103">
        <v>0</v>
      </c>
      <c r="Y9" s="103">
        <v>0</v>
      </c>
      <c r="Z9" s="103">
        <v>13004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334</v>
      </c>
      <c r="AG9" s="103">
        <v>334</v>
      </c>
      <c r="AH9" s="103">
        <v>0</v>
      </c>
      <c r="AI9" s="103">
        <v>0</v>
      </c>
      <c r="AJ9" s="103">
        <f>SUM(AK9:AS9)</f>
        <v>334</v>
      </c>
      <c r="AK9" s="103">
        <v>0</v>
      </c>
      <c r="AL9" s="103">
        <v>0</v>
      </c>
      <c r="AM9" s="103">
        <v>334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42</v>
      </c>
      <c r="AU9" s="103">
        <v>0</v>
      </c>
      <c r="AV9" s="103">
        <v>0</v>
      </c>
      <c r="AW9" s="103">
        <v>42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39</v>
      </c>
      <c r="B10" s="113" t="s">
        <v>261</v>
      </c>
      <c r="C10" s="101" t="s">
        <v>262</v>
      </c>
      <c r="D10" s="103">
        <f>SUM(E10,+H10,+K10)</f>
        <v>42801</v>
      </c>
      <c r="E10" s="103">
        <f>SUM(F10:G10)</f>
        <v>0</v>
      </c>
      <c r="F10" s="103">
        <v>0</v>
      </c>
      <c r="G10" s="103">
        <v>0</v>
      </c>
      <c r="H10" s="103">
        <f>SUM(I10:J10)</f>
        <v>7553</v>
      </c>
      <c r="I10" s="103">
        <v>7553</v>
      </c>
      <c r="J10" s="103">
        <v>0</v>
      </c>
      <c r="K10" s="103">
        <f>SUM(L10:M10)</f>
        <v>35248</v>
      </c>
      <c r="L10" s="103">
        <v>16</v>
      </c>
      <c r="M10" s="103">
        <v>35232</v>
      </c>
      <c r="N10" s="103">
        <f>SUM(O10,+V10,+AC10)</f>
        <v>42801</v>
      </c>
      <c r="O10" s="103">
        <f>SUM(P10:U10)</f>
        <v>7569</v>
      </c>
      <c r="P10" s="103">
        <v>7569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35232</v>
      </c>
      <c r="W10" s="103">
        <v>35232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1224</v>
      </c>
      <c r="AG10" s="103">
        <v>1224</v>
      </c>
      <c r="AH10" s="103">
        <v>0</v>
      </c>
      <c r="AI10" s="103">
        <v>0</v>
      </c>
      <c r="AJ10" s="103">
        <f>SUM(AK10:AS10)</f>
        <v>1224</v>
      </c>
      <c r="AK10" s="103">
        <v>0</v>
      </c>
      <c r="AL10" s="103">
        <v>0</v>
      </c>
      <c r="AM10" s="103">
        <v>1211</v>
      </c>
      <c r="AN10" s="103">
        <v>0</v>
      </c>
      <c r="AO10" s="103">
        <v>0</v>
      </c>
      <c r="AP10" s="103">
        <v>0</v>
      </c>
      <c r="AQ10" s="103">
        <v>0</v>
      </c>
      <c r="AR10" s="103">
        <v>13</v>
      </c>
      <c r="AS10" s="103">
        <v>0</v>
      </c>
      <c r="AT10" s="103">
        <f>SUM(AU10:AY10)</f>
        <v>42</v>
      </c>
      <c r="AU10" s="103">
        <v>0</v>
      </c>
      <c r="AV10" s="103">
        <v>0</v>
      </c>
      <c r="AW10" s="103">
        <v>42</v>
      </c>
      <c r="AX10" s="103">
        <v>0</v>
      </c>
      <c r="AY10" s="103">
        <v>0</v>
      </c>
      <c r="AZ10" s="103">
        <f>SUM(BA10:BC10)</f>
        <v>48</v>
      </c>
      <c r="BA10" s="103">
        <v>48</v>
      </c>
      <c r="BB10" s="103">
        <v>0</v>
      </c>
      <c r="BC10" s="103">
        <v>0</v>
      </c>
    </row>
    <row r="11" spans="1:55" s="105" customFormat="1" ht="13.5" customHeight="1">
      <c r="A11" s="115" t="s">
        <v>39</v>
      </c>
      <c r="B11" s="113" t="s">
        <v>264</v>
      </c>
      <c r="C11" s="101" t="s">
        <v>265</v>
      </c>
      <c r="D11" s="103">
        <f>SUM(E11,+H11,+K11)</f>
        <v>13609</v>
      </c>
      <c r="E11" s="103">
        <f>SUM(F11:G11)</f>
        <v>1018</v>
      </c>
      <c r="F11" s="103">
        <v>1018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12591</v>
      </c>
      <c r="L11" s="103">
        <v>0</v>
      </c>
      <c r="M11" s="103">
        <v>12591</v>
      </c>
      <c r="N11" s="103">
        <f>SUM(O11,+V11,+AC11)</f>
        <v>13609</v>
      </c>
      <c r="O11" s="103">
        <f>SUM(P11:U11)</f>
        <v>1018</v>
      </c>
      <c r="P11" s="103">
        <v>1018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12591</v>
      </c>
      <c r="W11" s="103">
        <v>12591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955</v>
      </c>
      <c r="AG11" s="103">
        <v>955</v>
      </c>
      <c r="AH11" s="103">
        <v>0</v>
      </c>
      <c r="AI11" s="103">
        <v>0</v>
      </c>
      <c r="AJ11" s="103">
        <f>SUM(AK11:AS11)</f>
        <v>955</v>
      </c>
      <c r="AK11" s="103">
        <v>0</v>
      </c>
      <c r="AL11" s="103">
        <v>0</v>
      </c>
      <c r="AM11" s="103">
        <v>955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39</v>
      </c>
      <c r="B12" s="113" t="s">
        <v>267</v>
      </c>
      <c r="C12" s="101" t="s">
        <v>268</v>
      </c>
      <c r="D12" s="103">
        <f>SUM(E12,+H12,+K12)</f>
        <v>36340</v>
      </c>
      <c r="E12" s="103">
        <f>SUM(F12:G12)</f>
        <v>0</v>
      </c>
      <c r="F12" s="103">
        <v>0</v>
      </c>
      <c r="G12" s="103">
        <v>0</v>
      </c>
      <c r="H12" s="103">
        <f>SUM(I12:J12)</f>
        <v>11161</v>
      </c>
      <c r="I12" s="103">
        <v>11161</v>
      </c>
      <c r="J12" s="103">
        <v>0</v>
      </c>
      <c r="K12" s="103">
        <f>SUM(L12:M12)</f>
        <v>25179</v>
      </c>
      <c r="L12" s="103">
        <v>0</v>
      </c>
      <c r="M12" s="103">
        <v>25179</v>
      </c>
      <c r="N12" s="103">
        <f>SUM(O12,+V12,+AC12)</f>
        <v>36340</v>
      </c>
      <c r="O12" s="103">
        <f>SUM(P12:U12)</f>
        <v>11161</v>
      </c>
      <c r="P12" s="103">
        <v>11161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25179</v>
      </c>
      <c r="W12" s="103">
        <v>25179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9</v>
      </c>
      <c r="AG12" s="103">
        <v>9</v>
      </c>
      <c r="AH12" s="103">
        <v>0</v>
      </c>
      <c r="AI12" s="103">
        <v>0</v>
      </c>
      <c r="AJ12" s="103">
        <f>SUM(AK12:AS12)</f>
        <v>9</v>
      </c>
      <c r="AK12" s="103">
        <v>0</v>
      </c>
      <c r="AL12" s="103">
        <v>0</v>
      </c>
      <c r="AM12" s="103">
        <v>9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39</v>
      </c>
      <c r="B13" s="113" t="s">
        <v>270</v>
      </c>
      <c r="C13" s="101" t="s">
        <v>271</v>
      </c>
      <c r="D13" s="103">
        <f>SUM(E13,+H13,+K13)</f>
        <v>6783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6783</v>
      </c>
      <c r="L13" s="103">
        <v>1131</v>
      </c>
      <c r="M13" s="103">
        <v>5652</v>
      </c>
      <c r="N13" s="103">
        <f>SUM(O13,+V13,+AC13)</f>
        <v>6783</v>
      </c>
      <c r="O13" s="103">
        <f>SUM(P13:U13)</f>
        <v>1131</v>
      </c>
      <c r="P13" s="103">
        <v>1131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5652</v>
      </c>
      <c r="W13" s="103">
        <v>5652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313</v>
      </c>
      <c r="AG13" s="103">
        <v>313</v>
      </c>
      <c r="AH13" s="103">
        <v>0</v>
      </c>
      <c r="AI13" s="103">
        <v>0</v>
      </c>
      <c r="AJ13" s="103">
        <f>SUM(AK13:AS13)</f>
        <v>313</v>
      </c>
      <c r="AK13" s="103">
        <v>0</v>
      </c>
      <c r="AL13" s="103">
        <v>0</v>
      </c>
      <c r="AM13" s="103">
        <v>313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39</v>
      </c>
      <c r="B14" s="113" t="s">
        <v>273</v>
      </c>
      <c r="C14" s="101" t="s">
        <v>274</v>
      </c>
      <c r="D14" s="103">
        <f>SUM(E14,+H14,+K14)</f>
        <v>7802</v>
      </c>
      <c r="E14" s="103">
        <f>SUM(F14:G14)</f>
        <v>0</v>
      </c>
      <c r="F14" s="103">
        <v>0</v>
      </c>
      <c r="G14" s="103">
        <v>0</v>
      </c>
      <c r="H14" s="103">
        <f>SUM(I14:J14)</f>
        <v>1521</v>
      </c>
      <c r="I14" s="103">
        <v>1521</v>
      </c>
      <c r="J14" s="103">
        <v>0</v>
      </c>
      <c r="K14" s="103">
        <f>SUM(L14:M14)</f>
        <v>6281</v>
      </c>
      <c r="L14" s="103">
        <v>0</v>
      </c>
      <c r="M14" s="103">
        <v>6281</v>
      </c>
      <c r="N14" s="103">
        <f>SUM(O14,+V14,+AC14)</f>
        <v>7841</v>
      </c>
      <c r="O14" s="103">
        <f>SUM(P14:U14)</f>
        <v>1521</v>
      </c>
      <c r="P14" s="103">
        <v>1521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6281</v>
      </c>
      <c r="W14" s="103">
        <v>6281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39</v>
      </c>
      <c r="AD14" s="103">
        <v>39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39</v>
      </c>
      <c r="B15" s="113" t="s">
        <v>276</v>
      </c>
      <c r="C15" s="101" t="s">
        <v>277</v>
      </c>
      <c r="D15" s="103">
        <f>SUM(E15,+H15,+K15)</f>
        <v>12613</v>
      </c>
      <c r="E15" s="103">
        <f>SUM(F15:G15)</f>
        <v>0</v>
      </c>
      <c r="F15" s="103">
        <v>0</v>
      </c>
      <c r="G15" s="103">
        <v>0</v>
      </c>
      <c r="H15" s="103">
        <f>SUM(I15:J15)</f>
        <v>12448</v>
      </c>
      <c r="I15" s="103">
        <v>3275</v>
      </c>
      <c r="J15" s="103">
        <v>9173</v>
      </c>
      <c r="K15" s="103">
        <f>SUM(L15:M15)</f>
        <v>165</v>
      </c>
      <c r="L15" s="103">
        <v>165</v>
      </c>
      <c r="M15" s="103">
        <v>0</v>
      </c>
      <c r="N15" s="103">
        <f>SUM(O15,+V15,+AC15)</f>
        <v>12613</v>
      </c>
      <c r="O15" s="103">
        <f>SUM(P15:U15)</f>
        <v>3440</v>
      </c>
      <c r="P15" s="103">
        <v>883</v>
      </c>
      <c r="Q15" s="103">
        <v>0</v>
      </c>
      <c r="R15" s="103">
        <v>0</v>
      </c>
      <c r="S15" s="103">
        <v>2557</v>
      </c>
      <c r="T15" s="103">
        <v>0</v>
      </c>
      <c r="U15" s="103">
        <v>0</v>
      </c>
      <c r="V15" s="103">
        <f>SUM(W15:AB15)</f>
        <v>9173</v>
      </c>
      <c r="W15" s="103">
        <v>1590</v>
      </c>
      <c r="X15" s="103">
        <v>0</v>
      </c>
      <c r="Y15" s="103">
        <v>0</v>
      </c>
      <c r="Z15" s="103">
        <v>7583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235</v>
      </c>
      <c r="AG15" s="103">
        <v>235</v>
      </c>
      <c r="AH15" s="103">
        <v>0</v>
      </c>
      <c r="AI15" s="103">
        <v>0</v>
      </c>
      <c r="AJ15" s="103">
        <f>SUM(AK15:AS15)</f>
        <v>235</v>
      </c>
      <c r="AK15" s="103">
        <v>0</v>
      </c>
      <c r="AL15" s="103">
        <v>0</v>
      </c>
      <c r="AM15" s="103">
        <v>2</v>
      </c>
      <c r="AN15" s="103">
        <v>0</v>
      </c>
      <c r="AO15" s="103">
        <v>0</v>
      </c>
      <c r="AP15" s="103">
        <v>0</v>
      </c>
      <c r="AQ15" s="103">
        <v>0</v>
      </c>
      <c r="AR15" s="103">
        <v>233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39</v>
      </c>
      <c r="B16" s="113" t="s">
        <v>279</v>
      </c>
      <c r="C16" s="101" t="s">
        <v>280</v>
      </c>
      <c r="D16" s="103">
        <f>SUM(E16,+H16,+K16)</f>
        <v>4919</v>
      </c>
      <c r="E16" s="103">
        <f>SUM(F16:G16)</f>
        <v>0</v>
      </c>
      <c r="F16" s="103">
        <v>0</v>
      </c>
      <c r="G16" s="103">
        <v>0</v>
      </c>
      <c r="H16" s="103">
        <f>SUM(I16:J16)</f>
        <v>1094</v>
      </c>
      <c r="I16" s="103">
        <v>1094</v>
      </c>
      <c r="J16" s="103">
        <v>0</v>
      </c>
      <c r="K16" s="103">
        <f>SUM(L16:M16)</f>
        <v>3825</v>
      </c>
      <c r="L16" s="103">
        <v>0</v>
      </c>
      <c r="M16" s="103">
        <v>3825</v>
      </c>
      <c r="N16" s="103">
        <f>SUM(O16,+V16,+AC16)</f>
        <v>4919</v>
      </c>
      <c r="O16" s="103">
        <f>SUM(P16:U16)</f>
        <v>1094</v>
      </c>
      <c r="P16" s="103">
        <v>0</v>
      </c>
      <c r="Q16" s="103">
        <v>0</v>
      </c>
      <c r="R16" s="103">
        <v>0</v>
      </c>
      <c r="S16" s="103">
        <v>1094</v>
      </c>
      <c r="T16" s="103">
        <v>0</v>
      </c>
      <c r="U16" s="103">
        <v>0</v>
      </c>
      <c r="V16" s="103">
        <f>SUM(W16:AB16)</f>
        <v>3825</v>
      </c>
      <c r="W16" s="103">
        <v>0</v>
      </c>
      <c r="X16" s="103">
        <v>0</v>
      </c>
      <c r="Y16" s="103">
        <v>0</v>
      </c>
      <c r="Z16" s="103">
        <v>3825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39</v>
      </c>
      <c r="B17" s="113" t="s">
        <v>282</v>
      </c>
      <c r="C17" s="101" t="s">
        <v>283</v>
      </c>
      <c r="D17" s="103">
        <f>SUM(E17,+H17,+K17)</f>
        <v>22547</v>
      </c>
      <c r="E17" s="103">
        <f>SUM(F17:G17)</f>
        <v>0</v>
      </c>
      <c r="F17" s="103">
        <v>0</v>
      </c>
      <c r="G17" s="103">
        <v>0</v>
      </c>
      <c r="H17" s="103">
        <f>SUM(I17:J17)</f>
        <v>10029</v>
      </c>
      <c r="I17" s="103">
        <v>4416</v>
      </c>
      <c r="J17" s="103">
        <v>5613</v>
      </c>
      <c r="K17" s="103">
        <f>SUM(L17:M17)</f>
        <v>12518</v>
      </c>
      <c r="L17" s="103">
        <v>325</v>
      </c>
      <c r="M17" s="103">
        <v>12193</v>
      </c>
      <c r="N17" s="103">
        <f>SUM(O17,+V17,+AC17)</f>
        <v>22547</v>
      </c>
      <c r="O17" s="103">
        <f>SUM(P17:U17)</f>
        <v>4741</v>
      </c>
      <c r="P17" s="103">
        <v>4741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17806</v>
      </c>
      <c r="W17" s="103">
        <v>17806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829</v>
      </c>
      <c r="AG17" s="103">
        <v>829</v>
      </c>
      <c r="AH17" s="103">
        <v>0</v>
      </c>
      <c r="AI17" s="103">
        <v>0</v>
      </c>
      <c r="AJ17" s="103">
        <f>SUM(AK17:AS17)</f>
        <v>829</v>
      </c>
      <c r="AK17" s="103">
        <v>0</v>
      </c>
      <c r="AL17" s="103">
        <v>0</v>
      </c>
      <c r="AM17" s="103">
        <v>829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26</v>
      </c>
      <c r="AU17" s="103">
        <v>0</v>
      </c>
      <c r="AV17" s="103">
        <v>0</v>
      </c>
      <c r="AW17" s="103">
        <v>26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39</v>
      </c>
      <c r="B18" s="113" t="s">
        <v>285</v>
      </c>
      <c r="C18" s="101" t="s">
        <v>286</v>
      </c>
      <c r="D18" s="103">
        <f>SUM(E18,+H18,+K18)</f>
        <v>27510</v>
      </c>
      <c r="E18" s="103">
        <f>SUM(F18:G18)</f>
        <v>0</v>
      </c>
      <c r="F18" s="103">
        <v>0</v>
      </c>
      <c r="G18" s="103">
        <v>0</v>
      </c>
      <c r="H18" s="103">
        <f>SUM(I18:J18)</f>
        <v>3612</v>
      </c>
      <c r="I18" s="103">
        <v>3612</v>
      </c>
      <c r="J18" s="103">
        <v>0</v>
      </c>
      <c r="K18" s="103">
        <f>SUM(L18:M18)</f>
        <v>23898</v>
      </c>
      <c r="L18" s="103">
        <v>0</v>
      </c>
      <c r="M18" s="103">
        <v>23898</v>
      </c>
      <c r="N18" s="103">
        <f>SUM(O18,+V18,+AC18)</f>
        <v>27510</v>
      </c>
      <c r="O18" s="103">
        <f>SUM(P18:U18)</f>
        <v>3612</v>
      </c>
      <c r="P18" s="103">
        <v>3612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23898</v>
      </c>
      <c r="W18" s="103">
        <v>23898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140</v>
      </c>
      <c r="AG18" s="103">
        <v>140</v>
      </c>
      <c r="AH18" s="103">
        <v>0</v>
      </c>
      <c r="AI18" s="103">
        <v>0</v>
      </c>
      <c r="AJ18" s="103">
        <f>SUM(AK18:AS18)</f>
        <v>140</v>
      </c>
      <c r="AK18" s="103">
        <v>140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140</v>
      </c>
      <c r="AU18" s="103">
        <v>140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39</v>
      </c>
      <c r="B19" s="113" t="s">
        <v>288</v>
      </c>
      <c r="C19" s="101" t="s">
        <v>289</v>
      </c>
      <c r="D19" s="103">
        <f>SUM(E19,+H19,+K19)</f>
        <v>7062</v>
      </c>
      <c r="E19" s="103">
        <f>SUM(F19:G19)</f>
        <v>0</v>
      </c>
      <c r="F19" s="103">
        <v>0</v>
      </c>
      <c r="G19" s="103">
        <v>0</v>
      </c>
      <c r="H19" s="103">
        <f>SUM(I19:J19)</f>
        <v>1983</v>
      </c>
      <c r="I19" s="103">
        <v>1983</v>
      </c>
      <c r="J19" s="103">
        <v>0</v>
      </c>
      <c r="K19" s="103">
        <f>SUM(L19:M19)</f>
        <v>5079</v>
      </c>
      <c r="L19" s="103">
        <v>238</v>
      </c>
      <c r="M19" s="103">
        <v>4841</v>
      </c>
      <c r="N19" s="103">
        <f>SUM(O19,+V19,+AC19)</f>
        <v>7062</v>
      </c>
      <c r="O19" s="103">
        <f>SUM(P19:U19)</f>
        <v>2221</v>
      </c>
      <c r="P19" s="103">
        <v>2221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4841</v>
      </c>
      <c r="W19" s="103">
        <v>4841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31</v>
      </c>
      <c r="AG19" s="103">
        <v>31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31</v>
      </c>
      <c r="AU19" s="103">
        <v>31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39</v>
      </c>
      <c r="B20" s="113" t="s">
        <v>291</v>
      </c>
      <c r="C20" s="101" t="s">
        <v>292</v>
      </c>
      <c r="D20" s="103">
        <f>SUM(E20,+H20,+K20)</f>
        <v>7305</v>
      </c>
      <c r="E20" s="103">
        <f>SUM(F20:G20)</f>
        <v>0</v>
      </c>
      <c r="F20" s="103">
        <v>0</v>
      </c>
      <c r="G20" s="103">
        <v>0</v>
      </c>
      <c r="H20" s="103">
        <f>SUM(I20:J20)</f>
        <v>3040</v>
      </c>
      <c r="I20" s="103">
        <v>3040</v>
      </c>
      <c r="J20" s="103">
        <v>0</v>
      </c>
      <c r="K20" s="103">
        <f>SUM(L20:M20)</f>
        <v>4265</v>
      </c>
      <c r="L20" s="103">
        <v>0</v>
      </c>
      <c r="M20" s="103">
        <v>4265</v>
      </c>
      <c r="N20" s="103">
        <f>SUM(O20,+V20,+AC20)</f>
        <v>7305</v>
      </c>
      <c r="O20" s="103">
        <f>SUM(P20:U20)</f>
        <v>3040</v>
      </c>
      <c r="P20" s="103">
        <v>3040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4265</v>
      </c>
      <c r="W20" s="103">
        <v>4265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29</v>
      </c>
      <c r="AG20" s="103">
        <v>29</v>
      </c>
      <c r="AH20" s="103">
        <v>0</v>
      </c>
      <c r="AI20" s="103">
        <v>0</v>
      </c>
      <c r="AJ20" s="103">
        <f>SUM(AK20:AS20)</f>
        <v>29</v>
      </c>
      <c r="AK20" s="103">
        <v>0</v>
      </c>
      <c r="AL20" s="103">
        <v>0</v>
      </c>
      <c r="AM20" s="103">
        <v>29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39</v>
      </c>
      <c r="B21" s="113" t="s">
        <v>294</v>
      </c>
      <c r="C21" s="101" t="s">
        <v>295</v>
      </c>
      <c r="D21" s="103">
        <f>SUM(E21,+H21,+K21)</f>
        <v>15657</v>
      </c>
      <c r="E21" s="103">
        <f>SUM(F21:G21)</f>
        <v>0</v>
      </c>
      <c r="F21" s="103">
        <v>0</v>
      </c>
      <c r="G21" s="103">
        <v>0</v>
      </c>
      <c r="H21" s="103">
        <f>SUM(I21:J21)</f>
        <v>5387</v>
      </c>
      <c r="I21" s="103">
        <v>5387</v>
      </c>
      <c r="J21" s="103">
        <v>0</v>
      </c>
      <c r="K21" s="103">
        <f>SUM(L21:M21)</f>
        <v>10270</v>
      </c>
      <c r="L21" s="103">
        <v>0</v>
      </c>
      <c r="M21" s="103">
        <v>10270</v>
      </c>
      <c r="N21" s="103">
        <f>SUM(O21,+V21,+AC21)</f>
        <v>15657</v>
      </c>
      <c r="O21" s="103">
        <f>SUM(P21:U21)</f>
        <v>5387</v>
      </c>
      <c r="P21" s="103">
        <v>5387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10270</v>
      </c>
      <c r="W21" s="103">
        <v>10270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757</v>
      </c>
      <c r="AG21" s="103">
        <v>757</v>
      </c>
      <c r="AH21" s="103">
        <v>0</v>
      </c>
      <c r="AI21" s="103">
        <v>0</v>
      </c>
      <c r="AJ21" s="103">
        <f>SUM(AK21:AS21)</f>
        <v>757</v>
      </c>
      <c r="AK21" s="103">
        <v>0</v>
      </c>
      <c r="AL21" s="103">
        <v>0</v>
      </c>
      <c r="AM21" s="103">
        <v>757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39</v>
      </c>
      <c r="B22" s="113" t="s">
        <v>297</v>
      </c>
      <c r="C22" s="101" t="s">
        <v>298</v>
      </c>
      <c r="D22" s="103">
        <f>SUM(E22,+H22,+K22)</f>
        <v>55019</v>
      </c>
      <c r="E22" s="103">
        <f>SUM(F22:G22)</f>
        <v>0</v>
      </c>
      <c r="F22" s="103">
        <v>0</v>
      </c>
      <c r="G22" s="103">
        <v>0</v>
      </c>
      <c r="H22" s="103">
        <f>SUM(I22:J22)</f>
        <v>7241</v>
      </c>
      <c r="I22" s="103">
        <v>7241</v>
      </c>
      <c r="J22" s="103">
        <v>0</v>
      </c>
      <c r="K22" s="103">
        <f>SUM(L22:M22)</f>
        <v>47778</v>
      </c>
      <c r="L22" s="103">
        <v>0</v>
      </c>
      <c r="M22" s="103">
        <v>47778</v>
      </c>
      <c r="N22" s="103">
        <f>SUM(O22,+V22,+AC22)</f>
        <v>55058</v>
      </c>
      <c r="O22" s="103">
        <f>SUM(P22:U22)</f>
        <v>7241</v>
      </c>
      <c r="P22" s="103">
        <v>7241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47778</v>
      </c>
      <c r="W22" s="103">
        <v>47778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39</v>
      </c>
      <c r="AD22" s="103">
        <v>39</v>
      </c>
      <c r="AE22" s="103">
        <v>0</v>
      </c>
      <c r="AF22" s="103">
        <f>SUM(AG22:AI22)</f>
        <v>402</v>
      </c>
      <c r="AG22" s="103">
        <v>402</v>
      </c>
      <c r="AH22" s="103">
        <v>0</v>
      </c>
      <c r="AI22" s="103">
        <v>0</v>
      </c>
      <c r="AJ22" s="103">
        <f>SUM(AK22:AS22)</f>
        <v>545</v>
      </c>
      <c r="AK22" s="103">
        <v>0</v>
      </c>
      <c r="AL22" s="103">
        <v>143</v>
      </c>
      <c r="AM22" s="103">
        <v>402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39</v>
      </c>
      <c r="B23" s="113" t="s">
        <v>300</v>
      </c>
      <c r="C23" s="101" t="s">
        <v>301</v>
      </c>
      <c r="D23" s="103">
        <f>SUM(E23,+H23,+K23)</f>
        <v>9169</v>
      </c>
      <c r="E23" s="103">
        <f>SUM(F23:G23)</f>
        <v>0</v>
      </c>
      <c r="F23" s="103">
        <v>0</v>
      </c>
      <c r="G23" s="103">
        <v>0</v>
      </c>
      <c r="H23" s="103">
        <f>SUM(I23:J23)</f>
        <v>2768</v>
      </c>
      <c r="I23" s="103">
        <v>2768</v>
      </c>
      <c r="J23" s="103">
        <v>0</v>
      </c>
      <c r="K23" s="103">
        <f>SUM(L23:M23)</f>
        <v>6401</v>
      </c>
      <c r="L23" s="103">
        <v>0</v>
      </c>
      <c r="M23" s="103">
        <v>6401</v>
      </c>
      <c r="N23" s="103">
        <f>SUM(O23,+V23,+AC23)</f>
        <v>9169</v>
      </c>
      <c r="O23" s="103">
        <f>SUM(P23:U23)</f>
        <v>2768</v>
      </c>
      <c r="P23" s="103">
        <v>2768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6401</v>
      </c>
      <c r="W23" s="103">
        <v>6401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87</v>
      </c>
      <c r="AG23" s="103">
        <v>87</v>
      </c>
      <c r="AH23" s="103">
        <v>0</v>
      </c>
      <c r="AI23" s="103">
        <v>0</v>
      </c>
      <c r="AJ23" s="103">
        <f>SUM(AK23:AS23)</f>
        <v>502</v>
      </c>
      <c r="AK23" s="103">
        <v>431</v>
      </c>
      <c r="AL23" s="103">
        <v>0</v>
      </c>
      <c r="AM23" s="103">
        <v>71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16</v>
      </c>
      <c r="AU23" s="103">
        <v>16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39</v>
      </c>
      <c r="B24" s="113" t="s">
        <v>303</v>
      </c>
      <c r="C24" s="101" t="s">
        <v>304</v>
      </c>
      <c r="D24" s="103">
        <f>SUM(E24,+H24,+K24)</f>
        <v>17791</v>
      </c>
      <c r="E24" s="103">
        <f>SUM(F24:G24)</f>
        <v>0</v>
      </c>
      <c r="F24" s="103">
        <v>0</v>
      </c>
      <c r="G24" s="103">
        <v>0</v>
      </c>
      <c r="H24" s="103">
        <f>SUM(I24:J24)</f>
        <v>7274</v>
      </c>
      <c r="I24" s="103">
        <v>7274</v>
      </c>
      <c r="J24" s="103">
        <v>0</v>
      </c>
      <c r="K24" s="103">
        <f>SUM(L24:M24)</f>
        <v>10517</v>
      </c>
      <c r="L24" s="103">
        <v>0</v>
      </c>
      <c r="M24" s="103">
        <v>10517</v>
      </c>
      <c r="N24" s="103">
        <f>SUM(O24,+V24,+AC24)</f>
        <v>17791</v>
      </c>
      <c r="O24" s="103">
        <f>SUM(P24:U24)</f>
        <v>7274</v>
      </c>
      <c r="P24" s="103">
        <v>7274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10517</v>
      </c>
      <c r="W24" s="103">
        <v>10517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100</v>
      </c>
      <c r="AG24" s="103">
        <v>100</v>
      </c>
      <c r="AH24" s="103">
        <v>0</v>
      </c>
      <c r="AI24" s="103">
        <v>0</v>
      </c>
      <c r="AJ24" s="103">
        <f>SUM(AK24:AS24)</f>
        <v>100</v>
      </c>
      <c r="AK24" s="103">
        <v>0</v>
      </c>
      <c r="AL24" s="103">
        <v>0</v>
      </c>
      <c r="AM24" s="103">
        <v>96</v>
      </c>
      <c r="AN24" s="103">
        <v>0</v>
      </c>
      <c r="AO24" s="103">
        <v>0</v>
      </c>
      <c r="AP24" s="103">
        <v>0</v>
      </c>
      <c r="AQ24" s="103">
        <v>0</v>
      </c>
      <c r="AR24" s="103">
        <v>4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39</v>
      </c>
      <c r="B25" s="113" t="s">
        <v>306</v>
      </c>
      <c r="C25" s="101" t="s">
        <v>307</v>
      </c>
      <c r="D25" s="103">
        <f>SUM(E25,+H25,+K25)</f>
        <v>2157</v>
      </c>
      <c r="E25" s="103">
        <f>SUM(F25:G25)</f>
        <v>0</v>
      </c>
      <c r="F25" s="103">
        <v>0</v>
      </c>
      <c r="G25" s="103">
        <v>0</v>
      </c>
      <c r="H25" s="103">
        <f>SUM(I25:J25)</f>
        <v>816</v>
      </c>
      <c r="I25" s="103">
        <v>816</v>
      </c>
      <c r="J25" s="103">
        <v>0</v>
      </c>
      <c r="K25" s="103">
        <f>SUM(L25:M25)</f>
        <v>1341</v>
      </c>
      <c r="L25" s="103">
        <v>0</v>
      </c>
      <c r="M25" s="103">
        <v>1341</v>
      </c>
      <c r="N25" s="103">
        <f>SUM(O25,+V25,+AC25)</f>
        <v>2157</v>
      </c>
      <c r="O25" s="103">
        <f>SUM(P25:U25)</f>
        <v>816</v>
      </c>
      <c r="P25" s="103">
        <v>816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1341</v>
      </c>
      <c r="W25" s="103">
        <v>1341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106</v>
      </c>
      <c r="AG25" s="103">
        <v>106</v>
      </c>
      <c r="AH25" s="103">
        <v>0</v>
      </c>
      <c r="AI25" s="103">
        <v>0</v>
      </c>
      <c r="AJ25" s="103">
        <f>SUM(AK25:AS25)</f>
        <v>106</v>
      </c>
      <c r="AK25" s="103">
        <v>0</v>
      </c>
      <c r="AL25" s="103">
        <v>0</v>
      </c>
      <c r="AM25" s="103">
        <v>106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39</v>
      </c>
      <c r="B26" s="113" t="s">
        <v>309</v>
      </c>
      <c r="C26" s="101" t="s">
        <v>310</v>
      </c>
      <c r="D26" s="103">
        <f>SUM(E26,+H26,+K26)</f>
        <v>14817</v>
      </c>
      <c r="E26" s="103">
        <f>SUM(F26:G26)</f>
        <v>0</v>
      </c>
      <c r="F26" s="103">
        <v>0</v>
      </c>
      <c r="G26" s="103">
        <v>0</v>
      </c>
      <c r="H26" s="103">
        <f>SUM(I26:J26)</f>
        <v>6084</v>
      </c>
      <c r="I26" s="103">
        <v>2021</v>
      </c>
      <c r="J26" s="103">
        <v>4063</v>
      </c>
      <c r="K26" s="103">
        <f>SUM(L26:M26)</f>
        <v>8733</v>
      </c>
      <c r="L26" s="103">
        <v>269</v>
      </c>
      <c r="M26" s="103">
        <v>8464</v>
      </c>
      <c r="N26" s="103">
        <f>SUM(O26,+V26,+AC26)</f>
        <v>14817</v>
      </c>
      <c r="O26" s="103">
        <f>SUM(P26:U26)</f>
        <v>2290</v>
      </c>
      <c r="P26" s="103">
        <v>2290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12527</v>
      </c>
      <c r="W26" s="103">
        <v>12527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698</v>
      </c>
      <c r="AG26" s="103">
        <v>698</v>
      </c>
      <c r="AH26" s="103">
        <v>0</v>
      </c>
      <c r="AI26" s="103">
        <v>0</v>
      </c>
      <c r="AJ26" s="103">
        <f>SUM(AK26:AS26)</f>
        <v>698</v>
      </c>
      <c r="AK26" s="103">
        <v>0</v>
      </c>
      <c r="AL26" s="103">
        <v>0</v>
      </c>
      <c r="AM26" s="103">
        <v>698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39</v>
      </c>
      <c r="B27" s="113" t="s">
        <v>312</v>
      </c>
      <c r="C27" s="101" t="s">
        <v>313</v>
      </c>
      <c r="D27" s="103">
        <f>SUM(E27,+H27,+K27)</f>
        <v>6674</v>
      </c>
      <c r="E27" s="103">
        <f>SUM(F27:G27)</f>
        <v>0</v>
      </c>
      <c r="F27" s="103">
        <v>0</v>
      </c>
      <c r="G27" s="103">
        <v>0</v>
      </c>
      <c r="H27" s="103">
        <f>SUM(I27:J27)</f>
        <v>1964</v>
      </c>
      <c r="I27" s="103">
        <v>1964</v>
      </c>
      <c r="J27" s="103">
        <v>0</v>
      </c>
      <c r="K27" s="103">
        <f>SUM(L27:M27)</f>
        <v>4710</v>
      </c>
      <c r="L27" s="103">
        <v>0</v>
      </c>
      <c r="M27" s="103">
        <v>4710</v>
      </c>
      <c r="N27" s="103">
        <f>SUM(O27,+V27,+AC27)</f>
        <v>6674</v>
      </c>
      <c r="O27" s="103">
        <f>SUM(P27:U27)</f>
        <v>1964</v>
      </c>
      <c r="P27" s="103">
        <v>1964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4710</v>
      </c>
      <c r="W27" s="103">
        <v>4710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13</v>
      </c>
      <c r="AK27" s="103">
        <v>0</v>
      </c>
      <c r="AL27" s="103">
        <v>13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39</v>
      </c>
      <c r="B28" s="113" t="s">
        <v>315</v>
      </c>
      <c r="C28" s="101" t="s">
        <v>316</v>
      </c>
      <c r="D28" s="103">
        <f>SUM(E28,+H28,+K28)</f>
        <v>2396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2396</v>
      </c>
      <c r="L28" s="103">
        <v>929</v>
      </c>
      <c r="M28" s="103">
        <v>1467</v>
      </c>
      <c r="N28" s="103">
        <f>SUM(O28,+V28,+AC28)</f>
        <v>2396</v>
      </c>
      <c r="O28" s="103">
        <f>SUM(P28:U28)</f>
        <v>929</v>
      </c>
      <c r="P28" s="103">
        <v>929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1467</v>
      </c>
      <c r="W28" s="103">
        <v>1467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39</v>
      </c>
      <c r="B29" s="113" t="s">
        <v>318</v>
      </c>
      <c r="C29" s="101" t="s">
        <v>319</v>
      </c>
      <c r="D29" s="103">
        <f>SUM(E29,+H29,+K29)</f>
        <v>534</v>
      </c>
      <c r="E29" s="103">
        <f>SUM(F29:G29)</f>
        <v>0</v>
      </c>
      <c r="F29" s="103">
        <v>0</v>
      </c>
      <c r="G29" s="103">
        <v>0</v>
      </c>
      <c r="H29" s="103">
        <f>SUM(I29:J29)</f>
        <v>200</v>
      </c>
      <c r="I29" s="103">
        <v>200</v>
      </c>
      <c r="J29" s="103">
        <v>0</v>
      </c>
      <c r="K29" s="103">
        <f>SUM(L29:M29)</f>
        <v>334</v>
      </c>
      <c r="L29" s="103">
        <v>0</v>
      </c>
      <c r="M29" s="103">
        <v>334</v>
      </c>
      <c r="N29" s="103">
        <f>SUM(O29,+V29,+AC29)</f>
        <v>534</v>
      </c>
      <c r="O29" s="103">
        <f>SUM(P29:U29)</f>
        <v>200</v>
      </c>
      <c r="P29" s="103">
        <v>200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334</v>
      </c>
      <c r="W29" s="103">
        <v>334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27</v>
      </c>
      <c r="AG29" s="103">
        <v>27</v>
      </c>
      <c r="AH29" s="103">
        <v>0</v>
      </c>
      <c r="AI29" s="103">
        <v>0</v>
      </c>
      <c r="AJ29" s="103">
        <f>SUM(AK29:AS29)</f>
        <v>27</v>
      </c>
      <c r="AK29" s="103">
        <v>0</v>
      </c>
      <c r="AL29" s="103">
        <v>0</v>
      </c>
      <c r="AM29" s="103">
        <v>27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39</v>
      </c>
      <c r="B30" s="113" t="s">
        <v>321</v>
      </c>
      <c r="C30" s="101" t="s">
        <v>322</v>
      </c>
      <c r="D30" s="103">
        <f>SUM(E30,+H30,+K30)</f>
        <v>4500</v>
      </c>
      <c r="E30" s="103">
        <f>SUM(F30:G30)</f>
        <v>0</v>
      </c>
      <c r="F30" s="103">
        <v>0</v>
      </c>
      <c r="G30" s="103">
        <v>0</v>
      </c>
      <c r="H30" s="103">
        <f>SUM(I30:J30)</f>
        <v>750</v>
      </c>
      <c r="I30" s="103">
        <v>750</v>
      </c>
      <c r="J30" s="103">
        <v>0</v>
      </c>
      <c r="K30" s="103">
        <f>SUM(L30:M30)</f>
        <v>3750</v>
      </c>
      <c r="L30" s="103">
        <v>0</v>
      </c>
      <c r="M30" s="103">
        <v>3750</v>
      </c>
      <c r="N30" s="103">
        <f>SUM(O30,+V30,+AC30)</f>
        <v>4501</v>
      </c>
      <c r="O30" s="103">
        <f>SUM(P30:U30)</f>
        <v>750</v>
      </c>
      <c r="P30" s="103">
        <v>750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3750</v>
      </c>
      <c r="W30" s="103">
        <v>3750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1</v>
      </c>
      <c r="AD30" s="103">
        <v>1</v>
      </c>
      <c r="AE30" s="103">
        <v>0</v>
      </c>
      <c r="AF30" s="103">
        <f>SUM(AG30:AI30)</f>
        <v>0</v>
      </c>
      <c r="AG30" s="103">
        <v>0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39</v>
      </c>
      <c r="B31" s="113" t="s">
        <v>324</v>
      </c>
      <c r="C31" s="101" t="s">
        <v>325</v>
      </c>
      <c r="D31" s="103">
        <f>SUM(E31,+H31,+K31)</f>
        <v>4718</v>
      </c>
      <c r="E31" s="103">
        <f>SUM(F31:G31)</f>
        <v>0</v>
      </c>
      <c r="F31" s="103">
        <v>0</v>
      </c>
      <c r="G31" s="103">
        <v>0</v>
      </c>
      <c r="H31" s="103">
        <f>SUM(I31:J31)</f>
        <v>1223</v>
      </c>
      <c r="I31" s="103">
        <v>1223</v>
      </c>
      <c r="J31" s="103">
        <v>0</v>
      </c>
      <c r="K31" s="103">
        <f>SUM(L31:M31)</f>
        <v>3495</v>
      </c>
      <c r="L31" s="103">
        <v>0</v>
      </c>
      <c r="M31" s="103">
        <v>3495</v>
      </c>
      <c r="N31" s="103">
        <f>SUM(O31,+V31,+AC31)</f>
        <v>4718</v>
      </c>
      <c r="O31" s="103">
        <f>SUM(P31:U31)</f>
        <v>1223</v>
      </c>
      <c r="P31" s="103">
        <v>1223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3495</v>
      </c>
      <c r="W31" s="103">
        <v>3495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44</v>
      </c>
      <c r="AG31" s="103">
        <v>44</v>
      </c>
      <c r="AH31" s="103">
        <v>0</v>
      </c>
      <c r="AI31" s="103">
        <v>0</v>
      </c>
      <c r="AJ31" s="103">
        <f>SUM(AK31:AS31)</f>
        <v>44</v>
      </c>
      <c r="AK31" s="103">
        <v>0</v>
      </c>
      <c r="AL31" s="103">
        <v>0</v>
      </c>
      <c r="AM31" s="103">
        <v>44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81</v>
      </c>
      <c r="BA31" s="103">
        <v>81</v>
      </c>
      <c r="BB31" s="103">
        <v>0</v>
      </c>
      <c r="BC31" s="103">
        <v>0</v>
      </c>
    </row>
    <row r="32" spans="1:55" s="105" customFormat="1" ht="13.5" customHeight="1">
      <c r="A32" s="115" t="s">
        <v>39</v>
      </c>
      <c r="B32" s="113" t="s">
        <v>327</v>
      </c>
      <c r="C32" s="101" t="s">
        <v>328</v>
      </c>
      <c r="D32" s="103">
        <f>SUM(E32,+H32,+K32)</f>
        <v>1184</v>
      </c>
      <c r="E32" s="103">
        <f>SUM(F32:G32)</f>
        <v>0</v>
      </c>
      <c r="F32" s="103">
        <v>0</v>
      </c>
      <c r="G32" s="103">
        <v>0</v>
      </c>
      <c r="H32" s="103">
        <f>SUM(I32:J32)</f>
        <v>59</v>
      </c>
      <c r="I32" s="103">
        <v>59</v>
      </c>
      <c r="J32" s="103">
        <v>0</v>
      </c>
      <c r="K32" s="103">
        <f>SUM(L32:M32)</f>
        <v>1125</v>
      </c>
      <c r="L32" s="103">
        <v>0</v>
      </c>
      <c r="M32" s="103">
        <v>1125</v>
      </c>
      <c r="N32" s="103">
        <f>SUM(O32,+V32,+AC32)</f>
        <v>1184</v>
      </c>
      <c r="O32" s="103">
        <f>SUM(P32:U32)</f>
        <v>59</v>
      </c>
      <c r="P32" s="103">
        <v>59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1125</v>
      </c>
      <c r="W32" s="103">
        <v>1125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50</v>
      </c>
      <c r="AG32" s="103">
        <v>50</v>
      </c>
      <c r="AH32" s="103">
        <v>0</v>
      </c>
      <c r="AI32" s="103">
        <v>0</v>
      </c>
      <c r="AJ32" s="103">
        <f>SUM(AK32:AS32)</f>
        <v>50</v>
      </c>
      <c r="AK32" s="103">
        <v>0</v>
      </c>
      <c r="AL32" s="103">
        <v>0</v>
      </c>
      <c r="AM32" s="103">
        <v>50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5</v>
      </c>
      <c r="AU32" s="103">
        <v>0</v>
      </c>
      <c r="AV32" s="103">
        <v>0</v>
      </c>
      <c r="AW32" s="103">
        <v>5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39</v>
      </c>
      <c r="B33" s="113" t="s">
        <v>330</v>
      </c>
      <c r="C33" s="101" t="s">
        <v>331</v>
      </c>
      <c r="D33" s="103">
        <f>SUM(E33,+H33,+K33)</f>
        <v>4787</v>
      </c>
      <c r="E33" s="103">
        <f>SUM(F33:G33)</f>
        <v>0</v>
      </c>
      <c r="F33" s="103">
        <v>0</v>
      </c>
      <c r="G33" s="103">
        <v>0</v>
      </c>
      <c r="H33" s="103">
        <f>SUM(I33:J33)</f>
        <v>355</v>
      </c>
      <c r="I33" s="103">
        <v>355</v>
      </c>
      <c r="J33" s="103">
        <v>0</v>
      </c>
      <c r="K33" s="103">
        <f>SUM(L33:M33)</f>
        <v>4432</v>
      </c>
      <c r="L33" s="103">
        <v>333</v>
      </c>
      <c r="M33" s="103">
        <v>4099</v>
      </c>
      <c r="N33" s="103">
        <f>SUM(O33,+V33,+AC33)</f>
        <v>4787</v>
      </c>
      <c r="O33" s="103">
        <f>SUM(P33:U33)</f>
        <v>688</v>
      </c>
      <c r="P33" s="103">
        <v>688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4099</v>
      </c>
      <c r="W33" s="103">
        <v>4099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227</v>
      </c>
      <c r="AG33" s="103">
        <v>227</v>
      </c>
      <c r="AH33" s="103">
        <v>0</v>
      </c>
      <c r="AI33" s="103">
        <v>0</v>
      </c>
      <c r="AJ33" s="103">
        <f>SUM(AK33:AS33)</f>
        <v>227</v>
      </c>
      <c r="AK33" s="103">
        <v>0</v>
      </c>
      <c r="AL33" s="103">
        <v>0</v>
      </c>
      <c r="AM33" s="103">
        <v>227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39</v>
      </c>
      <c r="B34" s="113" t="s">
        <v>333</v>
      </c>
      <c r="C34" s="101" t="s">
        <v>334</v>
      </c>
      <c r="D34" s="103">
        <f>SUM(E34,+H34,+K34)</f>
        <v>2640</v>
      </c>
      <c r="E34" s="103">
        <f>SUM(F34:G34)</f>
        <v>0</v>
      </c>
      <c r="F34" s="103">
        <v>0</v>
      </c>
      <c r="G34" s="103">
        <v>0</v>
      </c>
      <c r="H34" s="103">
        <f>SUM(I34:J34)</f>
        <v>1462</v>
      </c>
      <c r="I34" s="103">
        <v>1462</v>
      </c>
      <c r="J34" s="103">
        <v>0</v>
      </c>
      <c r="K34" s="103">
        <f>SUM(L34:M34)</f>
        <v>1178</v>
      </c>
      <c r="L34" s="103">
        <v>0</v>
      </c>
      <c r="M34" s="103">
        <v>1178</v>
      </c>
      <c r="N34" s="103">
        <f>SUM(O34,+V34,+AC34)</f>
        <v>2640</v>
      </c>
      <c r="O34" s="103">
        <f>SUM(P34:U34)</f>
        <v>1462</v>
      </c>
      <c r="P34" s="103">
        <v>1462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1178</v>
      </c>
      <c r="W34" s="103">
        <v>1178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97</v>
      </c>
      <c r="AG34" s="103">
        <v>97</v>
      </c>
      <c r="AH34" s="103">
        <v>0</v>
      </c>
      <c r="AI34" s="103">
        <v>0</v>
      </c>
      <c r="AJ34" s="103">
        <f>SUM(AK34:AS34)</f>
        <v>97</v>
      </c>
      <c r="AK34" s="103">
        <v>0</v>
      </c>
      <c r="AL34" s="103">
        <v>0</v>
      </c>
      <c r="AM34" s="103">
        <v>8</v>
      </c>
      <c r="AN34" s="103">
        <v>89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1</v>
      </c>
      <c r="AU34" s="103">
        <v>0</v>
      </c>
      <c r="AV34" s="103">
        <v>0</v>
      </c>
      <c r="AW34" s="103">
        <v>1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39</v>
      </c>
      <c r="B35" s="113" t="s">
        <v>336</v>
      </c>
      <c r="C35" s="101" t="s">
        <v>337</v>
      </c>
      <c r="D35" s="103">
        <f>SUM(E35,+H35,+K35)</f>
        <v>3385</v>
      </c>
      <c r="E35" s="103">
        <f>SUM(F35:G35)</f>
        <v>0</v>
      </c>
      <c r="F35" s="103">
        <v>0</v>
      </c>
      <c r="G35" s="103">
        <v>0</v>
      </c>
      <c r="H35" s="103">
        <f>SUM(I35:J35)</f>
        <v>3385</v>
      </c>
      <c r="I35" s="103">
        <v>66</v>
      </c>
      <c r="J35" s="103">
        <v>3319</v>
      </c>
      <c r="K35" s="103">
        <f>SUM(L35:M35)</f>
        <v>0</v>
      </c>
      <c r="L35" s="103">
        <v>0</v>
      </c>
      <c r="M35" s="103">
        <v>0</v>
      </c>
      <c r="N35" s="103">
        <f>SUM(O35,+V35,+AC35)</f>
        <v>3385</v>
      </c>
      <c r="O35" s="103">
        <f>SUM(P35:U35)</f>
        <v>66</v>
      </c>
      <c r="P35" s="103">
        <v>66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3319</v>
      </c>
      <c r="W35" s="103">
        <v>3319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236</v>
      </c>
      <c r="AG35" s="103">
        <v>236</v>
      </c>
      <c r="AH35" s="103">
        <v>0</v>
      </c>
      <c r="AI35" s="103">
        <v>0</v>
      </c>
      <c r="AJ35" s="103">
        <f>SUM(AK35:AS35)</f>
        <v>236</v>
      </c>
      <c r="AK35" s="103">
        <v>0</v>
      </c>
      <c r="AL35" s="103">
        <v>0</v>
      </c>
      <c r="AM35" s="103">
        <v>236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39</v>
      </c>
      <c r="B36" s="113" t="s">
        <v>339</v>
      </c>
      <c r="C36" s="101" t="s">
        <v>340</v>
      </c>
      <c r="D36" s="103">
        <f>SUM(E36,+H36,+K36)</f>
        <v>4089</v>
      </c>
      <c r="E36" s="103">
        <f>SUM(F36:G36)</f>
        <v>2546</v>
      </c>
      <c r="F36" s="103">
        <v>2546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1543</v>
      </c>
      <c r="L36" s="103">
        <v>584</v>
      </c>
      <c r="M36" s="103">
        <v>959</v>
      </c>
      <c r="N36" s="103">
        <f>SUM(O36,+V36,+AC36)</f>
        <v>4089</v>
      </c>
      <c r="O36" s="103">
        <f>SUM(P36:U36)</f>
        <v>3130</v>
      </c>
      <c r="P36" s="103">
        <v>584</v>
      </c>
      <c r="Q36" s="103">
        <v>0</v>
      </c>
      <c r="R36" s="103">
        <v>0</v>
      </c>
      <c r="S36" s="103">
        <v>2546</v>
      </c>
      <c r="T36" s="103">
        <v>0</v>
      </c>
      <c r="U36" s="103">
        <v>0</v>
      </c>
      <c r="V36" s="103">
        <f>SUM(W36:AB36)</f>
        <v>959</v>
      </c>
      <c r="W36" s="103">
        <v>959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0</v>
      </c>
      <c r="AG36" s="103">
        <v>0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39</v>
      </c>
      <c r="B37" s="113" t="s">
        <v>342</v>
      </c>
      <c r="C37" s="101" t="s">
        <v>343</v>
      </c>
      <c r="D37" s="103">
        <f>SUM(E37,+H37,+K37)</f>
        <v>0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0</v>
      </c>
      <c r="L37" s="103">
        <v>0</v>
      </c>
      <c r="M37" s="103">
        <v>0</v>
      </c>
      <c r="N37" s="103">
        <f>SUM(O37,+V37,+AC37)</f>
        <v>0</v>
      </c>
      <c r="O37" s="103">
        <f>SUM(P37:U37)</f>
        <v>0</v>
      </c>
      <c r="P37" s="103">
        <v>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0</v>
      </c>
      <c r="W37" s="103">
        <v>0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37">
    <sortCondition ref="A8:A37"/>
    <sortCondition ref="B8:B37"/>
    <sortCondition ref="C8:C3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36" man="1"/>
    <brk id="31" min="1" max="36" man="1"/>
    <brk id="45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15000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15100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15202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15204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15205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15206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15208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15209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15210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15211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15212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15213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15216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15217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15218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15222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15223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15224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15225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15226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15227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15307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15342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15361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15385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15405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15461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15482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15504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15581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15586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2018-02-27T08:56:51Z</dcterms:modified>
</cp:coreProperties>
</file>