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13東京都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市町村分担金内訳!$A$6:$DU$17</definedName>
    <definedName name="_xlnm._FilterDatabase" localSheetId="4" hidden="1">組合分担金内訳!$A$6:$BE$68</definedName>
    <definedName name="_xlnm._FilterDatabase" localSheetId="3" hidden="1">'廃棄物事業経費（歳出）'!$A$6:$CI$79</definedName>
    <definedName name="_xlnm._FilterDatabase" localSheetId="2" hidden="1">'廃棄物事業経費（歳入）'!$A$6:$AE$79</definedName>
    <definedName name="_xlnm._FilterDatabase" localSheetId="0" hidden="1">'廃棄物事業経費（市町村）'!$A$6:$DJ$68</definedName>
    <definedName name="_xlnm._FilterDatabase" localSheetId="1" hidden="1">'廃棄物事業経費（組合）'!$A$6:$DJ$17</definedName>
    <definedName name="_xlnm.Print_Area" localSheetId="6">経費集計!$A$1:$M$33</definedName>
    <definedName name="_xlnm.Print_Area" localSheetId="5">市町村分担金内訳!$2:$18</definedName>
    <definedName name="_xlnm.Print_Area" localSheetId="4">組合分担金内訳!$2:$69</definedName>
    <definedName name="_xlnm.Print_Area" localSheetId="3">'廃棄物事業経費（歳出）'!$2:$80</definedName>
    <definedName name="_xlnm.Print_Area" localSheetId="2">'廃棄物事業経費（歳入）'!$2:$80</definedName>
    <definedName name="_xlnm.Print_Area" localSheetId="0">'廃棄物事業経費（市町村）'!$2:$69</definedName>
    <definedName name="_xlnm.Print_Area" localSheetId="1">'廃棄物事業経費（組合）'!$2:$18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D8" i="6"/>
  <c r="D9" i="6"/>
  <c r="D10" i="6"/>
  <c r="D11" i="6"/>
  <c r="D12" i="6"/>
  <c r="D13" i="6"/>
  <c r="D14" i="6"/>
  <c r="D15" i="6"/>
  <c r="D16" i="6"/>
  <c r="D17" i="6"/>
  <c r="D18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G62" i="5"/>
  <c r="I62" i="5" s="1"/>
  <c r="G63" i="5"/>
  <c r="I63" i="5" s="1"/>
  <c r="G64" i="5"/>
  <c r="I64" i="5" s="1"/>
  <c r="G65" i="5"/>
  <c r="I65" i="5" s="1"/>
  <c r="G66" i="5"/>
  <c r="I66" i="5" s="1"/>
  <c r="G67" i="5"/>
  <c r="I67" i="5" s="1"/>
  <c r="G68" i="5"/>
  <c r="I68" i="5" s="1"/>
  <c r="G69" i="5"/>
  <c r="I69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D67" i="5"/>
  <c r="F67" i="5" s="1"/>
  <c r="D68" i="5"/>
  <c r="F68" i="5" s="1"/>
  <c r="D69" i="5"/>
  <c r="F69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N32" i="4" s="1"/>
  <c r="BG32" i="4" s="1"/>
  <c r="AO33" i="4"/>
  <c r="AO34" i="4"/>
  <c r="AN34" i="4" s="1"/>
  <c r="BG34" i="4" s="1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N9" i="4"/>
  <c r="BG9" i="4" s="1"/>
  <c r="AN11" i="4"/>
  <c r="BG11" i="4" s="1"/>
  <c r="AN13" i="4"/>
  <c r="BG13" i="4" s="1"/>
  <c r="AN15" i="4"/>
  <c r="BG15" i="4" s="1"/>
  <c r="AN17" i="4"/>
  <c r="BG17" i="4" s="1"/>
  <c r="AN19" i="4"/>
  <c r="BG19" i="4" s="1"/>
  <c r="AN21" i="4"/>
  <c r="BG21" i="4" s="1"/>
  <c r="AN23" i="4"/>
  <c r="BG23" i="4" s="1"/>
  <c r="AN25" i="4"/>
  <c r="BG25" i="4" s="1"/>
  <c r="AN27" i="4"/>
  <c r="BG27" i="4" s="1"/>
  <c r="AN29" i="4"/>
  <c r="BG29" i="4" s="1"/>
  <c r="AN31" i="4"/>
  <c r="BG31" i="4" s="1"/>
  <c r="AN33" i="4"/>
  <c r="BG33" i="4" s="1"/>
  <c r="AN35" i="4"/>
  <c r="BG35" i="4" s="1"/>
  <c r="AN37" i="4"/>
  <c r="BG37" i="4" s="1"/>
  <c r="AN39" i="4"/>
  <c r="BG39" i="4" s="1"/>
  <c r="AN41" i="4"/>
  <c r="BG41" i="4" s="1"/>
  <c r="AN43" i="4"/>
  <c r="BG43" i="4" s="1"/>
  <c r="AN45" i="4"/>
  <c r="BG45" i="4" s="1"/>
  <c r="AN47" i="4"/>
  <c r="BG47" i="4" s="1"/>
  <c r="AN49" i="4"/>
  <c r="BG49" i="4" s="1"/>
  <c r="AN51" i="4"/>
  <c r="BG51" i="4" s="1"/>
  <c r="AN53" i="4"/>
  <c r="BG53" i="4" s="1"/>
  <c r="AN55" i="4"/>
  <c r="BG55" i="4" s="1"/>
  <c r="AN56" i="4"/>
  <c r="BG56" i="4" s="1"/>
  <c r="AN57" i="4"/>
  <c r="BG57" i="4" s="1"/>
  <c r="AN58" i="4"/>
  <c r="BG58" i="4" s="1"/>
  <c r="AN59" i="4"/>
  <c r="BG59" i="4" s="1"/>
  <c r="AN60" i="4"/>
  <c r="BG60" i="4" s="1"/>
  <c r="AN61" i="4"/>
  <c r="BG61" i="4" s="1"/>
  <c r="AN62" i="4"/>
  <c r="BG62" i="4" s="1"/>
  <c r="AN63" i="4"/>
  <c r="BG63" i="4" s="1"/>
  <c r="AN64" i="4"/>
  <c r="BG64" i="4" s="1"/>
  <c r="AN65" i="4"/>
  <c r="BG65" i="4" s="1"/>
  <c r="AN66" i="4"/>
  <c r="BG66" i="4" s="1"/>
  <c r="AN67" i="4"/>
  <c r="BG67" i="4" s="1"/>
  <c r="AN68" i="4"/>
  <c r="BG68" i="4" s="1"/>
  <c r="AN69" i="4"/>
  <c r="BG69" i="4" s="1"/>
  <c r="AN70" i="4"/>
  <c r="BG70" i="4" s="1"/>
  <c r="AN71" i="4"/>
  <c r="BG71" i="4" s="1"/>
  <c r="AN72" i="4"/>
  <c r="BG72" i="4" s="1"/>
  <c r="AN73" i="4"/>
  <c r="BG73" i="4" s="1"/>
  <c r="AN74" i="4"/>
  <c r="BG74" i="4" s="1"/>
  <c r="AN75" i="4"/>
  <c r="BG75" i="4" s="1"/>
  <c r="AN76" i="4"/>
  <c r="BG76" i="4" s="1"/>
  <c r="AN77" i="4"/>
  <c r="BG77" i="4" s="1"/>
  <c r="AN78" i="4"/>
  <c r="BG78" i="4" s="1"/>
  <c r="AN79" i="4"/>
  <c r="BG79" i="4" s="1"/>
  <c r="AN80" i="4"/>
  <c r="BG80" i="4" s="1"/>
  <c r="AG8" i="4"/>
  <c r="AF8" i="4" s="1"/>
  <c r="AG9" i="4"/>
  <c r="AG10" i="4"/>
  <c r="AF10" i="4" s="1"/>
  <c r="AG11" i="4"/>
  <c r="AG12" i="4"/>
  <c r="AF12" i="4" s="1"/>
  <c r="AG13" i="4"/>
  <c r="AG14" i="4"/>
  <c r="AF14" i="4" s="1"/>
  <c r="AG15" i="4"/>
  <c r="AG16" i="4"/>
  <c r="AF16" i="4" s="1"/>
  <c r="AG17" i="4"/>
  <c r="AG18" i="4"/>
  <c r="AF18" i="4" s="1"/>
  <c r="AG19" i="4"/>
  <c r="AG20" i="4"/>
  <c r="AF20" i="4" s="1"/>
  <c r="AG21" i="4"/>
  <c r="AG22" i="4"/>
  <c r="AF22" i="4" s="1"/>
  <c r="AG23" i="4"/>
  <c r="AG24" i="4"/>
  <c r="AF24" i="4" s="1"/>
  <c r="AG25" i="4"/>
  <c r="AG26" i="4"/>
  <c r="AF26" i="4" s="1"/>
  <c r="AG27" i="4"/>
  <c r="AG28" i="4"/>
  <c r="AF28" i="4" s="1"/>
  <c r="AG29" i="4"/>
  <c r="AG30" i="4"/>
  <c r="AF30" i="4" s="1"/>
  <c r="AG31" i="4"/>
  <c r="AG32" i="4"/>
  <c r="AF32" i="4" s="1"/>
  <c r="AG33" i="4"/>
  <c r="AG34" i="4"/>
  <c r="AF34" i="4" s="1"/>
  <c r="AG35" i="4"/>
  <c r="AG36" i="4"/>
  <c r="AF36" i="4" s="1"/>
  <c r="AG37" i="4"/>
  <c r="AG38" i="4"/>
  <c r="AF38" i="4" s="1"/>
  <c r="AG39" i="4"/>
  <c r="AG40" i="4"/>
  <c r="AF40" i="4" s="1"/>
  <c r="AG41" i="4"/>
  <c r="AG42" i="4"/>
  <c r="AF42" i="4" s="1"/>
  <c r="AG43" i="4"/>
  <c r="AG44" i="4"/>
  <c r="AF44" i="4" s="1"/>
  <c r="AG45" i="4"/>
  <c r="AG46" i="4"/>
  <c r="AF46" i="4" s="1"/>
  <c r="AG47" i="4"/>
  <c r="AG48" i="4"/>
  <c r="AF48" i="4" s="1"/>
  <c r="AG49" i="4"/>
  <c r="AG50" i="4"/>
  <c r="AF50" i="4" s="1"/>
  <c r="AG51" i="4"/>
  <c r="AG52" i="4"/>
  <c r="AF52" i="4" s="1"/>
  <c r="AG53" i="4"/>
  <c r="AG54" i="4"/>
  <c r="AF54" i="4" s="1"/>
  <c r="AG55" i="4"/>
  <c r="AG56" i="4"/>
  <c r="AF56" i="4" s="1"/>
  <c r="AG57" i="4"/>
  <c r="AG58" i="4"/>
  <c r="AF58" i="4" s="1"/>
  <c r="AG59" i="4"/>
  <c r="AG60" i="4"/>
  <c r="AF60" i="4" s="1"/>
  <c r="AG61" i="4"/>
  <c r="AG62" i="4"/>
  <c r="AF62" i="4" s="1"/>
  <c r="AG63" i="4"/>
  <c r="AG64" i="4"/>
  <c r="AF64" i="4" s="1"/>
  <c r="AG65" i="4"/>
  <c r="AG66" i="4"/>
  <c r="AF66" i="4" s="1"/>
  <c r="AG67" i="4"/>
  <c r="AG68" i="4"/>
  <c r="AF68" i="4" s="1"/>
  <c r="AG69" i="4"/>
  <c r="AG70" i="4"/>
  <c r="AF70" i="4" s="1"/>
  <c r="AG71" i="4"/>
  <c r="AG72" i="4"/>
  <c r="AF72" i="4" s="1"/>
  <c r="AG73" i="4"/>
  <c r="AG74" i="4"/>
  <c r="AF74" i="4" s="1"/>
  <c r="AG75" i="4"/>
  <c r="AG76" i="4"/>
  <c r="AF76" i="4" s="1"/>
  <c r="AG77" i="4"/>
  <c r="AG78" i="4"/>
  <c r="AF78" i="4" s="1"/>
  <c r="AG79" i="4"/>
  <c r="AG80" i="4"/>
  <c r="AF80" i="4" s="1"/>
  <c r="AF9" i="4"/>
  <c r="AF11" i="4"/>
  <c r="AF13" i="4"/>
  <c r="AF15" i="4"/>
  <c r="AF17" i="4"/>
  <c r="AF19" i="4"/>
  <c r="AF21" i="4"/>
  <c r="AF23" i="4"/>
  <c r="AF25" i="4"/>
  <c r="AF27" i="4"/>
  <c r="AF29" i="4"/>
  <c r="AF31" i="4"/>
  <c r="AF33" i="4"/>
  <c r="AF35" i="4"/>
  <c r="AF37" i="4"/>
  <c r="AF39" i="4"/>
  <c r="AF41" i="4"/>
  <c r="AF43" i="4"/>
  <c r="AF45" i="4"/>
  <c r="AF47" i="4"/>
  <c r="AF49" i="4"/>
  <c r="AF51" i="4"/>
  <c r="AF53" i="4"/>
  <c r="AF55" i="4"/>
  <c r="AF57" i="4"/>
  <c r="AF59" i="4"/>
  <c r="AF61" i="4"/>
  <c r="AF63" i="4"/>
  <c r="AF65" i="4"/>
  <c r="AF67" i="4"/>
  <c r="AF69" i="4"/>
  <c r="AF71" i="4"/>
  <c r="AF73" i="4"/>
  <c r="AF75" i="4"/>
  <c r="AF77" i="4"/>
  <c r="AF79" i="4"/>
  <c r="W8" i="4"/>
  <c r="W9" i="4"/>
  <c r="CA9" i="4" s="1"/>
  <c r="W10" i="4"/>
  <c r="W11" i="4"/>
  <c r="CA11" i="4" s="1"/>
  <c r="W12" i="4"/>
  <c r="W13" i="4"/>
  <c r="CA13" i="4" s="1"/>
  <c r="W14" i="4"/>
  <c r="W15" i="4"/>
  <c r="CA15" i="4" s="1"/>
  <c r="W16" i="4"/>
  <c r="W17" i="4"/>
  <c r="CA17" i="4" s="1"/>
  <c r="W18" i="4"/>
  <c r="W19" i="4"/>
  <c r="CA19" i="4" s="1"/>
  <c r="W20" i="4"/>
  <c r="W21" i="4"/>
  <c r="CA21" i="4" s="1"/>
  <c r="W22" i="4"/>
  <c r="W23" i="4"/>
  <c r="CA23" i="4" s="1"/>
  <c r="W24" i="4"/>
  <c r="W25" i="4"/>
  <c r="CA25" i="4" s="1"/>
  <c r="W26" i="4"/>
  <c r="W27" i="4"/>
  <c r="CA27" i="4" s="1"/>
  <c r="W28" i="4"/>
  <c r="W29" i="4"/>
  <c r="CA29" i="4" s="1"/>
  <c r="W30" i="4"/>
  <c r="W31" i="4"/>
  <c r="CA31" i="4" s="1"/>
  <c r="W32" i="4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CA71" i="4" s="1"/>
  <c r="W72" i="4"/>
  <c r="CA72" i="4" s="1"/>
  <c r="W73" i="4"/>
  <c r="CA73" i="4" s="1"/>
  <c r="W74" i="4"/>
  <c r="CA74" i="4" s="1"/>
  <c r="W75" i="4"/>
  <c r="CA75" i="4" s="1"/>
  <c r="W76" i="4"/>
  <c r="CA76" i="4" s="1"/>
  <c r="W77" i="4"/>
  <c r="CA77" i="4" s="1"/>
  <c r="W78" i="4"/>
  <c r="CA78" i="4" s="1"/>
  <c r="W79" i="4"/>
  <c r="CA79" i="4" s="1"/>
  <c r="W80" i="4"/>
  <c r="CA80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R77" i="4"/>
  <c r="BV77" i="4" s="1"/>
  <c r="R78" i="4"/>
  <c r="BV78" i="4" s="1"/>
  <c r="R79" i="4"/>
  <c r="BV79" i="4" s="1"/>
  <c r="R80" i="4"/>
  <c r="BV80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M77" i="4"/>
  <c r="BQ77" i="4" s="1"/>
  <c r="M78" i="4"/>
  <c r="BQ78" i="4" s="1"/>
  <c r="M79" i="4"/>
  <c r="BQ79" i="4" s="1"/>
  <c r="M80" i="4"/>
  <c r="BQ80" i="4" s="1"/>
  <c r="L9" i="4"/>
  <c r="BP9" i="4" s="1"/>
  <c r="L11" i="4"/>
  <c r="BP11" i="4" s="1"/>
  <c r="L13" i="4"/>
  <c r="BP13" i="4" s="1"/>
  <c r="L15" i="4"/>
  <c r="BP15" i="4" s="1"/>
  <c r="L17" i="4"/>
  <c r="BP17" i="4" s="1"/>
  <c r="L19" i="4"/>
  <c r="BP19" i="4" s="1"/>
  <c r="L21" i="4"/>
  <c r="BP21" i="4" s="1"/>
  <c r="L23" i="4"/>
  <c r="BP23" i="4" s="1"/>
  <c r="L25" i="4"/>
  <c r="BP25" i="4" s="1"/>
  <c r="L27" i="4"/>
  <c r="BP27" i="4" s="1"/>
  <c r="L29" i="4"/>
  <c r="BP29" i="4" s="1"/>
  <c r="L31" i="4"/>
  <c r="BP31" i="4" s="1"/>
  <c r="L33" i="4"/>
  <c r="BP33" i="4" s="1"/>
  <c r="L34" i="4"/>
  <c r="BP34" i="4" s="1"/>
  <c r="L35" i="4"/>
  <c r="BP35" i="4" s="1"/>
  <c r="L36" i="4"/>
  <c r="L37" i="4"/>
  <c r="BP37" i="4" s="1"/>
  <c r="L38" i="4"/>
  <c r="L39" i="4"/>
  <c r="BP39" i="4" s="1"/>
  <c r="L40" i="4"/>
  <c r="L41" i="4"/>
  <c r="BP41" i="4" s="1"/>
  <c r="L42" i="4"/>
  <c r="L43" i="4"/>
  <c r="BP43" i="4" s="1"/>
  <c r="L44" i="4"/>
  <c r="L45" i="4"/>
  <c r="BP45" i="4" s="1"/>
  <c r="L46" i="4"/>
  <c r="L47" i="4"/>
  <c r="BP47" i="4" s="1"/>
  <c r="L48" i="4"/>
  <c r="L49" i="4"/>
  <c r="BP49" i="4" s="1"/>
  <c r="L50" i="4"/>
  <c r="L51" i="4"/>
  <c r="BP51" i="4" s="1"/>
  <c r="L52" i="4"/>
  <c r="L53" i="4"/>
  <c r="BP53" i="4" s="1"/>
  <c r="L54" i="4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L67" i="4"/>
  <c r="BP67" i="4" s="1"/>
  <c r="L68" i="4"/>
  <c r="BP68" i="4" s="1"/>
  <c r="L69" i="4"/>
  <c r="BP69" i="4" s="1"/>
  <c r="L70" i="4"/>
  <c r="BP70" i="4" s="1"/>
  <c r="L71" i="4"/>
  <c r="BP71" i="4" s="1"/>
  <c r="L72" i="4"/>
  <c r="BP72" i="4" s="1"/>
  <c r="L73" i="4"/>
  <c r="BP73" i="4" s="1"/>
  <c r="L74" i="4"/>
  <c r="BP74" i="4" s="1"/>
  <c r="L75" i="4"/>
  <c r="BP75" i="4" s="1"/>
  <c r="L76" i="4"/>
  <c r="BP76" i="4" s="1"/>
  <c r="L77" i="4"/>
  <c r="BP77" i="4" s="1"/>
  <c r="L78" i="4"/>
  <c r="BP78" i="4" s="1"/>
  <c r="L79" i="4"/>
  <c r="BP79" i="4" s="1"/>
  <c r="L80" i="4"/>
  <c r="BP80" i="4" s="1"/>
  <c r="E8" i="4"/>
  <c r="D8" i="4" s="1"/>
  <c r="E9" i="4"/>
  <c r="BI9" i="4" s="1"/>
  <c r="E10" i="4"/>
  <c r="D10" i="4" s="1"/>
  <c r="E11" i="4"/>
  <c r="BI11" i="4" s="1"/>
  <c r="E12" i="4"/>
  <c r="D12" i="4" s="1"/>
  <c r="E13" i="4"/>
  <c r="BI13" i="4" s="1"/>
  <c r="E14" i="4"/>
  <c r="D14" i="4" s="1"/>
  <c r="E15" i="4"/>
  <c r="BI15" i="4" s="1"/>
  <c r="E16" i="4"/>
  <c r="D16" i="4" s="1"/>
  <c r="E17" i="4"/>
  <c r="BI17" i="4" s="1"/>
  <c r="E18" i="4"/>
  <c r="D18" i="4" s="1"/>
  <c r="E19" i="4"/>
  <c r="BI19" i="4" s="1"/>
  <c r="E20" i="4"/>
  <c r="D20" i="4" s="1"/>
  <c r="E21" i="4"/>
  <c r="BI21" i="4" s="1"/>
  <c r="E22" i="4"/>
  <c r="D22" i="4" s="1"/>
  <c r="E23" i="4"/>
  <c r="BI23" i="4" s="1"/>
  <c r="E24" i="4"/>
  <c r="D24" i="4" s="1"/>
  <c r="E25" i="4"/>
  <c r="BI25" i="4" s="1"/>
  <c r="E26" i="4"/>
  <c r="E27" i="4"/>
  <c r="BI27" i="4" s="1"/>
  <c r="E28" i="4"/>
  <c r="E29" i="4"/>
  <c r="BI29" i="4" s="1"/>
  <c r="E30" i="4"/>
  <c r="E31" i="4"/>
  <c r="BI31" i="4" s="1"/>
  <c r="E32" i="4"/>
  <c r="E33" i="4"/>
  <c r="BI33" i="4" s="1"/>
  <c r="E34" i="4"/>
  <c r="E35" i="4"/>
  <c r="BI35" i="4" s="1"/>
  <c r="E36" i="4"/>
  <c r="E37" i="4"/>
  <c r="BI37" i="4" s="1"/>
  <c r="E38" i="4"/>
  <c r="E39" i="4"/>
  <c r="BI39" i="4" s="1"/>
  <c r="E40" i="4"/>
  <c r="E41" i="4"/>
  <c r="BI41" i="4" s="1"/>
  <c r="E42" i="4"/>
  <c r="E43" i="4"/>
  <c r="BI43" i="4" s="1"/>
  <c r="E44" i="4"/>
  <c r="E45" i="4"/>
  <c r="BI45" i="4" s="1"/>
  <c r="E46" i="4"/>
  <c r="E47" i="4"/>
  <c r="BI47" i="4" s="1"/>
  <c r="E48" i="4"/>
  <c r="E49" i="4"/>
  <c r="BI49" i="4" s="1"/>
  <c r="E50" i="4"/>
  <c r="E51" i="4"/>
  <c r="BI51" i="4" s="1"/>
  <c r="E52" i="4"/>
  <c r="E53" i="4"/>
  <c r="BI53" i="4" s="1"/>
  <c r="E54" i="4"/>
  <c r="E55" i="4"/>
  <c r="BI55" i="4" s="1"/>
  <c r="E56" i="4"/>
  <c r="E57" i="4"/>
  <c r="BI57" i="4" s="1"/>
  <c r="E58" i="4"/>
  <c r="E59" i="4"/>
  <c r="BI59" i="4" s="1"/>
  <c r="E60" i="4"/>
  <c r="E61" i="4"/>
  <c r="BI61" i="4" s="1"/>
  <c r="E62" i="4"/>
  <c r="E63" i="4"/>
  <c r="BI63" i="4" s="1"/>
  <c r="E64" i="4"/>
  <c r="E65" i="4"/>
  <c r="BI65" i="4" s="1"/>
  <c r="E66" i="4"/>
  <c r="E67" i="4"/>
  <c r="BI67" i="4" s="1"/>
  <c r="E68" i="4"/>
  <c r="E69" i="4"/>
  <c r="BI69" i="4" s="1"/>
  <c r="E70" i="4"/>
  <c r="E71" i="4"/>
  <c r="BI71" i="4" s="1"/>
  <c r="E72" i="4"/>
  <c r="E73" i="4"/>
  <c r="BI73" i="4" s="1"/>
  <c r="E74" i="4"/>
  <c r="E75" i="4"/>
  <c r="BI75" i="4" s="1"/>
  <c r="E76" i="4"/>
  <c r="E77" i="4"/>
  <c r="BI77" i="4" s="1"/>
  <c r="E78" i="4"/>
  <c r="E79" i="4"/>
  <c r="BI79" i="4" s="1"/>
  <c r="E80" i="4"/>
  <c r="D9" i="4"/>
  <c r="D11" i="4"/>
  <c r="D13" i="4"/>
  <c r="D15" i="4"/>
  <c r="D17" i="4"/>
  <c r="D19" i="4"/>
  <c r="D21" i="4"/>
  <c r="D23" i="4"/>
  <c r="D25" i="4"/>
  <c r="D27" i="4"/>
  <c r="D29" i="4"/>
  <c r="D33" i="4"/>
  <c r="D37" i="4"/>
  <c r="D41" i="4"/>
  <c r="D45" i="4"/>
  <c r="D49" i="4"/>
  <c r="D53" i="4"/>
  <c r="D57" i="4"/>
  <c r="D61" i="4"/>
  <c r="D65" i="4"/>
  <c r="D69" i="4"/>
  <c r="D73" i="4"/>
  <c r="D77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N8" i="3"/>
  <c r="M8" i="3" s="1"/>
  <c r="N9" i="3"/>
  <c r="N10" i="3"/>
  <c r="M10" i="3" s="1"/>
  <c r="N11" i="3"/>
  <c r="N12" i="3"/>
  <c r="M12" i="3" s="1"/>
  <c r="N13" i="3"/>
  <c r="N14" i="3"/>
  <c r="M14" i="3" s="1"/>
  <c r="N15" i="3"/>
  <c r="N16" i="3"/>
  <c r="M16" i="3" s="1"/>
  <c r="N17" i="3"/>
  <c r="N18" i="3"/>
  <c r="M18" i="3" s="1"/>
  <c r="N19" i="3"/>
  <c r="M19" i="3" s="1"/>
  <c r="N20" i="3"/>
  <c r="M20" i="3" s="1"/>
  <c r="N21" i="3"/>
  <c r="N22" i="3"/>
  <c r="M22" i="3" s="1"/>
  <c r="N23" i="3"/>
  <c r="M23" i="3" s="1"/>
  <c r="N24" i="3"/>
  <c r="M24" i="3" s="1"/>
  <c r="N25" i="3"/>
  <c r="N26" i="3"/>
  <c r="M26" i="3" s="1"/>
  <c r="N27" i="3"/>
  <c r="M27" i="3" s="1"/>
  <c r="N28" i="3"/>
  <c r="M28" i="3" s="1"/>
  <c r="N29" i="3"/>
  <c r="N30" i="3"/>
  <c r="M30" i="3" s="1"/>
  <c r="N31" i="3"/>
  <c r="M31" i="3" s="1"/>
  <c r="N32" i="3"/>
  <c r="M32" i="3" s="1"/>
  <c r="N33" i="3"/>
  <c r="N34" i="3"/>
  <c r="M34" i="3" s="1"/>
  <c r="N35" i="3"/>
  <c r="M35" i="3" s="1"/>
  <c r="N36" i="3"/>
  <c r="M36" i="3" s="1"/>
  <c r="N37" i="3"/>
  <c r="N38" i="3"/>
  <c r="M38" i="3" s="1"/>
  <c r="N39" i="3"/>
  <c r="M39" i="3" s="1"/>
  <c r="N40" i="3"/>
  <c r="M40" i="3" s="1"/>
  <c r="N41" i="3"/>
  <c r="N42" i="3"/>
  <c r="M42" i="3" s="1"/>
  <c r="N43" i="3"/>
  <c r="M43" i="3" s="1"/>
  <c r="N44" i="3"/>
  <c r="M44" i="3" s="1"/>
  <c r="N45" i="3"/>
  <c r="M45" i="3" s="1"/>
  <c r="N46" i="3"/>
  <c r="M46" i="3" s="1"/>
  <c r="N47" i="3"/>
  <c r="M47" i="3" s="1"/>
  <c r="N48" i="3"/>
  <c r="M48" i="3" s="1"/>
  <c r="N49" i="3"/>
  <c r="N50" i="3"/>
  <c r="M50" i="3" s="1"/>
  <c r="N51" i="3"/>
  <c r="M51" i="3" s="1"/>
  <c r="N52" i="3"/>
  <c r="M52" i="3" s="1"/>
  <c r="N53" i="3"/>
  <c r="M53" i="3" s="1"/>
  <c r="N54" i="3"/>
  <c r="M54" i="3" s="1"/>
  <c r="N55" i="3"/>
  <c r="M55" i="3" s="1"/>
  <c r="N56" i="3"/>
  <c r="M56" i="3" s="1"/>
  <c r="N57" i="3"/>
  <c r="N58" i="3"/>
  <c r="M58" i="3" s="1"/>
  <c r="N59" i="3"/>
  <c r="M59" i="3" s="1"/>
  <c r="N60" i="3"/>
  <c r="M60" i="3" s="1"/>
  <c r="N61" i="3"/>
  <c r="M61" i="3" s="1"/>
  <c r="N62" i="3"/>
  <c r="M62" i="3" s="1"/>
  <c r="N63" i="3"/>
  <c r="M63" i="3" s="1"/>
  <c r="N64" i="3"/>
  <c r="M64" i="3" s="1"/>
  <c r="N65" i="3"/>
  <c r="N66" i="3"/>
  <c r="M66" i="3" s="1"/>
  <c r="N67" i="3"/>
  <c r="M67" i="3" s="1"/>
  <c r="N68" i="3"/>
  <c r="M68" i="3" s="1"/>
  <c r="N69" i="3"/>
  <c r="N70" i="3"/>
  <c r="M70" i="3" s="1"/>
  <c r="N71" i="3"/>
  <c r="M71" i="3" s="1"/>
  <c r="N72" i="3"/>
  <c r="M72" i="3" s="1"/>
  <c r="N73" i="3"/>
  <c r="N74" i="3"/>
  <c r="M74" i="3" s="1"/>
  <c r="N75" i="3"/>
  <c r="M75" i="3" s="1"/>
  <c r="N76" i="3"/>
  <c r="M76" i="3" s="1"/>
  <c r="N77" i="3"/>
  <c r="N78" i="3"/>
  <c r="M78" i="3" s="1"/>
  <c r="N79" i="3"/>
  <c r="M79" i="3" s="1"/>
  <c r="N80" i="3"/>
  <c r="M80" i="3" s="1"/>
  <c r="M9" i="3"/>
  <c r="M11" i="3"/>
  <c r="M13" i="3"/>
  <c r="M15" i="3"/>
  <c r="M17" i="3"/>
  <c r="M21" i="3"/>
  <c r="M25" i="3"/>
  <c r="M29" i="3"/>
  <c r="M33" i="3"/>
  <c r="M37" i="3"/>
  <c r="M41" i="3"/>
  <c r="M49" i="3"/>
  <c r="M57" i="3"/>
  <c r="M65" i="3"/>
  <c r="M69" i="3"/>
  <c r="M73" i="3"/>
  <c r="M77" i="3"/>
  <c r="E8" i="3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E53" i="3"/>
  <c r="W53" i="3" s="1"/>
  <c r="E54" i="3"/>
  <c r="E55" i="3"/>
  <c r="W55" i="3" s="1"/>
  <c r="E56" i="3"/>
  <c r="E57" i="3"/>
  <c r="W57" i="3" s="1"/>
  <c r="E58" i="3"/>
  <c r="E59" i="3"/>
  <c r="W59" i="3" s="1"/>
  <c r="E60" i="3"/>
  <c r="E61" i="3"/>
  <c r="W61" i="3" s="1"/>
  <c r="E62" i="3"/>
  <c r="E63" i="3"/>
  <c r="W63" i="3" s="1"/>
  <c r="E64" i="3"/>
  <c r="E65" i="3"/>
  <c r="W65" i="3" s="1"/>
  <c r="E66" i="3"/>
  <c r="E67" i="3"/>
  <c r="W67" i="3" s="1"/>
  <c r="E68" i="3"/>
  <c r="E69" i="3"/>
  <c r="W69" i="3" s="1"/>
  <c r="E70" i="3"/>
  <c r="E71" i="3"/>
  <c r="W71" i="3" s="1"/>
  <c r="E72" i="3"/>
  <c r="E73" i="3"/>
  <c r="W73" i="3" s="1"/>
  <c r="E74" i="3"/>
  <c r="E75" i="3"/>
  <c r="W75" i="3" s="1"/>
  <c r="E76" i="3"/>
  <c r="E77" i="3"/>
  <c r="W77" i="3" s="1"/>
  <c r="E78" i="3"/>
  <c r="E79" i="3"/>
  <c r="W79" i="3" s="1"/>
  <c r="E80" i="3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3" i="3"/>
  <c r="D55" i="3"/>
  <c r="V55" i="3" s="1"/>
  <c r="D57" i="3"/>
  <c r="V57" i="3" s="1"/>
  <c r="D59" i="3"/>
  <c r="V59" i="3" s="1"/>
  <c r="D61" i="3"/>
  <c r="D63" i="3"/>
  <c r="V63" i="3" s="1"/>
  <c r="D65" i="3"/>
  <c r="V65" i="3" s="1"/>
  <c r="D67" i="3"/>
  <c r="D69" i="3"/>
  <c r="V69" i="3" s="1"/>
  <c r="D71" i="3"/>
  <c r="D73" i="3"/>
  <c r="V73" i="3" s="1"/>
  <c r="D75" i="3"/>
  <c r="D77" i="3"/>
  <c r="V77" i="3" s="1"/>
  <c r="D79" i="3"/>
  <c r="DI8" i="2"/>
  <c r="DI9" i="2"/>
  <c r="DI10" i="2"/>
  <c r="DI11" i="2"/>
  <c r="DI12" i="2"/>
  <c r="DI13" i="2"/>
  <c r="DI14" i="2"/>
  <c r="DI15" i="2"/>
  <c r="DI16" i="2"/>
  <c r="DI17" i="2"/>
  <c r="DI18" i="2"/>
  <c r="DH8" i="2"/>
  <c r="DH9" i="2"/>
  <c r="DH10" i="2"/>
  <c r="DH11" i="2"/>
  <c r="DH12" i="2"/>
  <c r="DH13" i="2"/>
  <c r="DH14" i="2"/>
  <c r="DH15" i="2"/>
  <c r="DH16" i="2"/>
  <c r="DH17" i="2"/>
  <c r="DH18" i="2"/>
  <c r="DF8" i="2"/>
  <c r="DF9" i="2"/>
  <c r="DF10" i="2"/>
  <c r="DF11" i="2"/>
  <c r="DF12" i="2"/>
  <c r="DF13" i="2"/>
  <c r="DF14" i="2"/>
  <c r="DF15" i="2"/>
  <c r="DF16" i="2"/>
  <c r="DF17" i="2"/>
  <c r="DF18" i="2"/>
  <c r="DE8" i="2"/>
  <c r="DE9" i="2"/>
  <c r="DE10" i="2"/>
  <c r="DE11" i="2"/>
  <c r="DE12" i="2"/>
  <c r="DE13" i="2"/>
  <c r="DE14" i="2"/>
  <c r="DE15" i="2"/>
  <c r="DE16" i="2"/>
  <c r="DE17" i="2"/>
  <c r="DE18" i="2"/>
  <c r="DD8" i="2"/>
  <c r="DD9" i="2"/>
  <c r="DD10" i="2"/>
  <c r="DD11" i="2"/>
  <c r="DD12" i="2"/>
  <c r="DD13" i="2"/>
  <c r="DD14" i="2"/>
  <c r="DD15" i="2"/>
  <c r="DD16" i="2"/>
  <c r="DD17" i="2"/>
  <c r="DD18" i="2"/>
  <c r="DC8" i="2"/>
  <c r="DC9" i="2"/>
  <c r="DC10" i="2"/>
  <c r="DC11" i="2"/>
  <c r="DC12" i="2"/>
  <c r="DC13" i="2"/>
  <c r="DC14" i="2"/>
  <c r="DC15" i="2"/>
  <c r="DC16" i="2"/>
  <c r="DC17" i="2"/>
  <c r="DC18" i="2"/>
  <c r="DA8" i="2"/>
  <c r="DA9" i="2"/>
  <c r="DA10" i="2"/>
  <c r="DA11" i="2"/>
  <c r="DA12" i="2"/>
  <c r="DA13" i="2"/>
  <c r="DA14" i="2"/>
  <c r="DA15" i="2"/>
  <c r="DA16" i="2"/>
  <c r="DA17" i="2"/>
  <c r="DA18" i="2"/>
  <c r="CZ8" i="2"/>
  <c r="CZ9" i="2"/>
  <c r="CZ10" i="2"/>
  <c r="CZ11" i="2"/>
  <c r="CZ12" i="2"/>
  <c r="CZ13" i="2"/>
  <c r="CZ14" i="2"/>
  <c r="CZ15" i="2"/>
  <c r="CZ16" i="2"/>
  <c r="CZ17" i="2"/>
  <c r="CZ18" i="2"/>
  <c r="CY8" i="2"/>
  <c r="CY9" i="2"/>
  <c r="CY10" i="2"/>
  <c r="CY11" i="2"/>
  <c r="CY12" i="2"/>
  <c r="CY13" i="2"/>
  <c r="CY14" i="2"/>
  <c r="CY15" i="2"/>
  <c r="CY16" i="2"/>
  <c r="CY17" i="2"/>
  <c r="CY18" i="2"/>
  <c r="CX8" i="2"/>
  <c r="CX9" i="2"/>
  <c r="CX10" i="2"/>
  <c r="CX11" i="2"/>
  <c r="CX12" i="2"/>
  <c r="CX13" i="2"/>
  <c r="CX14" i="2"/>
  <c r="CX15" i="2"/>
  <c r="CX16" i="2"/>
  <c r="CX17" i="2"/>
  <c r="CX18" i="2"/>
  <c r="CV8" i="2"/>
  <c r="CV9" i="2"/>
  <c r="CV10" i="2"/>
  <c r="CV11" i="2"/>
  <c r="CV12" i="2"/>
  <c r="CV13" i="2"/>
  <c r="CV14" i="2"/>
  <c r="CV15" i="2"/>
  <c r="CV16" i="2"/>
  <c r="CV17" i="2"/>
  <c r="CV18" i="2"/>
  <c r="CU8" i="2"/>
  <c r="CU9" i="2"/>
  <c r="CU10" i="2"/>
  <c r="CU11" i="2"/>
  <c r="CU12" i="2"/>
  <c r="CU13" i="2"/>
  <c r="CU14" i="2"/>
  <c r="CU15" i="2"/>
  <c r="CU16" i="2"/>
  <c r="CU17" i="2"/>
  <c r="CU18" i="2"/>
  <c r="CT8" i="2"/>
  <c r="CT9" i="2"/>
  <c r="CT10" i="2"/>
  <c r="CT11" i="2"/>
  <c r="CT12" i="2"/>
  <c r="CT13" i="2"/>
  <c r="CT14" i="2"/>
  <c r="CT15" i="2"/>
  <c r="CT16" i="2"/>
  <c r="CT17" i="2"/>
  <c r="CT18" i="2"/>
  <c r="CS8" i="2"/>
  <c r="CS9" i="2"/>
  <c r="CS10" i="2"/>
  <c r="CS11" i="2"/>
  <c r="CS12" i="2"/>
  <c r="CS13" i="2"/>
  <c r="CS14" i="2"/>
  <c r="CS15" i="2"/>
  <c r="CS16" i="2"/>
  <c r="CS17" i="2"/>
  <c r="CS18" i="2"/>
  <c r="CO8" i="2"/>
  <c r="CO9" i="2"/>
  <c r="CO10" i="2"/>
  <c r="CO11" i="2"/>
  <c r="CO12" i="2"/>
  <c r="CO13" i="2"/>
  <c r="CO14" i="2"/>
  <c r="CO15" i="2"/>
  <c r="CO16" i="2"/>
  <c r="CO17" i="2"/>
  <c r="CO18" i="2"/>
  <c r="CN8" i="2"/>
  <c r="CN9" i="2"/>
  <c r="CN10" i="2"/>
  <c r="CN11" i="2"/>
  <c r="CN12" i="2"/>
  <c r="CN13" i="2"/>
  <c r="CN14" i="2"/>
  <c r="CN15" i="2"/>
  <c r="CN16" i="2"/>
  <c r="CN17" i="2"/>
  <c r="CN18" i="2"/>
  <c r="CM8" i="2"/>
  <c r="CM9" i="2"/>
  <c r="CM10" i="2"/>
  <c r="CM11" i="2"/>
  <c r="CM12" i="2"/>
  <c r="CM13" i="2"/>
  <c r="CM14" i="2"/>
  <c r="CM15" i="2"/>
  <c r="CM16" i="2"/>
  <c r="CM17" i="2"/>
  <c r="CM18" i="2"/>
  <c r="CL8" i="2"/>
  <c r="CL9" i="2"/>
  <c r="CL10" i="2"/>
  <c r="CL11" i="2"/>
  <c r="CL12" i="2"/>
  <c r="CL13" i="2"/>
  <c r="CL14" i="2"/>
  <c r="CL15" i="2"/>
  <c r="CL16" i="2"/>
  <c r="CL17" i="2"/>
  <c r="CL18" i="2"/>
  <c r="CK8" i="2"/>
  <c r="CK9" i="2"/>
  <c r="CK10" i="2"/>
  <c r="CK11" i="2"/>
  <c r="CK12" i="2"/>
  <c r="CK13" i="2"/>
  <c r="CK14" i="2"/>
  <c r="CK15" i="2"/>
  <c r="CK16" i="2"/>
  <c r="CK17" i="2"/>
  <c r="CK18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O18" i="2"/>
  <c r="CQ18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G8" i="2"/>
  <c r="CI8" i="2" s="1"/>
  <c r="BG9" i="2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BG18" i="2"/>
  <c r="CI18" i="2" s="1"/>
  <c r="AX8" i="2"/>
  <c r="AX9" i="2"/>
  <c r="AX10" i="2"/>
  <c r="AX11" i="2"/>
  <c r="AX12" i="2"/>
  <c r="AX13" i="2"/>
  <c r="AX14" i="2"/>
  <c r="AX15" i="2"/>
  <c r="AX16" i="2"/>
  <c r="AX17" i="2"/>
  <c r="AX18" i="2"/>
  <c r="AS8" i="2"/>
  <c r="AS9" i="2"/>
  <c r="AS10" i="2"/>
  <c r="AS11" i="2"/>
  <c r="AS12" i="2"/>
  <c r="AS13" i="2"/>
  <c r="AS14" i="2"/>
  <c r="AS15" i="2"/>
  <c r="AS16" i="2"/>
  <c r="AS17" i="2"/>
  <c r="AS18" i="2"/>
  <c r="AN8" i="2"/>
  <c r="AN9" i="2"/>
  <c r="AN10" i="2"/>
  <c r="AN11" i="2"/>
  <c r="AN12" i="2"/>
  <c r="AN13" i="2"/>
  <c r="AN14" i="2"/>
  <c r="AN15" i="2"/>
  <c r="AN16" i="2"/>
  <c r="AN17" i="2"/>
  <c r="AN18" i="2"/>
  <c r="AM8" i="2"/>
  <c r="BF8" i="2" s="1"/>
  <c r="AM9" i="2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F8" i="2"/>
  <c r="AF9" i="2"/>
  <c r="AE9" i="2" s="1"/>
  <c r="AF10" i="2"/>
  <c r="AF11" i="2"/>
  <c r="AF12" i="2"/>
  <c r="AF13" i="2"/>
  <c r="AF14" i="2"/>
  <c r="AF15" i="2"/>
  <c r="AF16" i="2"/>
  <c r="AF17" i="2"/>
  <c r="AF18" i="2"/>
  <c r="AE8" i="2"/>
  <c r="AE10" i="2"/>
  <c r="AE11" i="2"/>
  <c r="AE12" i="2"/>
  <c r="AE13" i="2"/>
  <c r="AE14" i="2"/>
  <c r="AE15" i="2"/>
  <c r="AE16" i="2"/>
  <c r="AE17" i="2"/>
  <c r="AE18" i="2"/>
  <c r="AD8" i="2"/>
  <c r="AD9" i="2"/>
  <c r="AD10" i="2"/>
  <c r="AD11" i="2"/>
  <c r="AD12" i="2"/>
  <c r="AD13" i="2"/>
  <c r="AD14" i="2"/>
  <c r="AD15" i="2"/>
  <c r="AD16" i="2"/>
  <c r="AD17" i="2"/>
  <c r="AD18" i="2"/>
  <c r="AC8" i="2"/>
  <c r="AC9" i="2"/>
  <c r="AC10" i="2"/>
  <c r="AC11" i="2"/>
  <c r="AC12" i="2"/>
  <c r="AC13" i="2"/>
  <c r="AC14" i="2"/>
  <c r="AC15" i="2"/>
  <c r="AC16" i="2"/>
  <c r="AC17" i="2"/>
  <c r="AC18" i="2"/>
  <c r="AB8" i="2"/>
  <c r="AB9" i="2"/>
  <c r="AB10" i="2"/>
  <c r="AB11" i="2"/>
  <c r="AB12" i="2"/>
  <c r="AB13" i="2"/>
  <c r="AB14" i="2"/>
  <c r="AB15" i="2"/>
  <c r="AB16" i="2"/>
  <c r="AB17" i="2"/>
  <c r="AB18" i="2"/>
  <c r="AA8" i="2"/>
  <c r="AA9" i="2"/>
  <c r="AA10" i="2"/>
  <c r="AA11" i="2"/>
  <c r="AA12" i="2"/>
  <c r="AA13" i="2"/>
  <c r="AA14" i="2"/>
  <c r="AA15" i="2"/>
  <c r="AA16" i="2"/>
  <c r="AA17" i="2"/>
  <c r="AA18" i="2"/>
  <c r="Z8" i="2"/>
  <c r="Z9" i="2"/>
  <c r="Z10" i="2"/>
  <c r="Z11" i="2"/>
  <c r="Z12" i="2"/>
  <c r="Z13" i="2"/>
  <c r="Z14" i="2"/>
  <c r="Z15" i="2"/>
  <c r="Z16" i="2"/>
  <c r="Z17" i="2"/>
  <c r="Z18" i="2"/>
  <c r="Y8" i="2"/>
  <c r="Y9" i="2"/>
  <c r="Y10" i="2"/>
  <c r="Y11" i="2"/>
  <c r="Y12" i="2"/>
  <c r="Y13" i="2"/>
  <c r="Y14" i="2"/>
  <c r="Y15" i="2"/>
  <c r="Y16" i="2"/>
  <c r="Y17" i="2"/>
  <c r="Y18" i="2"/>
  <c r="X8" i="2"/>
  <c r="X9" i="2"/>
  <c r="X10" i="2"/>
  <c r="X11" i="2"/>
  <c r="X12" i="2"/>
  <c r="X13" i="2"/>
  <c r="X14" i="2"/>
  <c r="X15" i="2"/>
  <c r="X16" i="2"/>
  <c r="X17" i="2"/>
  <c r="X18" i="2"/>
  <c r="N8" i="2"/>
  <c r="N9" i="2"/>
  <c r="N10" i="2"/>
  <c r="N11" i="2"/>
  <c r="N12" i="2"/>
  <c r="N13" i="2"/>
  <c r="N14" i="2"/>
  <c r="N15" i="2"/>
  <c r="N16" i="2"/>
  <c r="N17" i="2"/>
  <c r="N18" i="2"/>
  <c r="M8" i="2"/>
  <c r="M9" i="2"/>
  <c r="M10" i="2"/>
  <c r="M11" i="2"/>
  <c r="M12" i="2"/>
  <c r="M13" i="2"/>
  <c r="M14" i="2"/>
  <c r="M15" i="2"/>
  <c r="M16" i="2"/>
  <c r="M17" i="2"/>
  <c r="M18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M48" i="1"/>
  <c r="BF48" i="1" s="1"/>
  <c r="AM49" i="1"/>
  <c r="BF49" i="1" s="1"/>
  <c r="AM50" i="1"/>
  <c r="BF50" i="1" s="1"/>
  <c r="AM51" i="1"/>
  <c r="BF51" i="1" s="1"/>
  <c r="AM52" i="1"/>
  <c r="BF52" i="1" s="1"/>
  <c r="AM53" i="1"/>
  <c r="BF53" i="1" s="1"/>
  <c r="AM54" i="1"/>
  <c r="BF54" i="1" s="1"/>
  <c r="AM55" i="1"/>
  <c r="BF55" i="1" s="1"/>
  <c r="AM56" i="1"/>
  <c r="BF56" i="1" s="1"/>
  <c r="AM57" i="1"/>
  <c r="BF57" i="1" s="1"/>
  <c r="AM58" i="1"/>
  <c r="BF58" i="1" s="1"/>
  <c r="AM59" i="1"/>
  <c r="BF59" i="1" s="1"/>
  <c r="AM60" i="1"/>
  <c r="BF60" i="1" s="1"/>
  <c r="AM61" i="1"/>
  <c r="BF61" i="1" s="1"/>
  <c r="AM62" i="1"/>
  <c r="BF62" i="1" s="1"/>
  <c r="AM63" i="1"/>
  <c r="BF63" i="1" s="1"/>
  <c r="AM64" i="1"/>
  <c r="BF64" i="1" s="1"/>
  <c r="AM65" i="1"/>
  <c r="BF65" i="1" s="1"/>
  <c r="AM66" i="1"/>
  <c r="BF66" i="1" s="1"/>
  <c r="AM67" i="1"/>
  <c r="BF67" i="1" s="1"/>
  <c r="AM68" i="1"/>
  <c r="BF68" i="1" s="1"/>
  <c r="AM69" i="1"/>
  <c r="BF69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E51" i="1"/>
  <c r="W51" i="1" s="1"/>
  <c r="E52" i="1"/>
  <c r="W52" i="1" s="1"/>
  <c r="E53" i="1"/>
  <c r="W53" i="1" s="1"/>
  <c r="E54" i="1"/>
  <c r="W54" i="1" s="1"/>
  <c r="E55" i="1"/>
  <c r="W55" i="1" s="1"/>
  <c r="E56" i="1"/>
  <c r="W56" i="1" s="1"/>
  <c r="E57" i="1"/>
  <c r="W57" i="1" s="1"/>
  <c r="E58" i="1"/>
  <c r="W58" i="1" s="1"/>
  <c r="E59" i="1"/>
  <c r="W59" i="1" s="1"/>
  <c r="E60" i="1"/>
  <c r="W60" i="1" s="1"/>
  <c r="E61" i="1"/>
  <c r="W61" i="1" s="1"/>
  <c r="E62" i="1"/>
  <c r="W62" i="1" s="1"/>
  <c r="E63" i="1"/>
  <c r="W63" i="1" s="1"/>
  <c r="E64" i="1"/>
  <c r="W64" i="1" s="1"/>
  <c r="E65" i="1"/>
  <c r="W65" i="1" s="1"/>
  <c r="E66" i="1"/>
  <c r="W66" i="1" s="1"/>
  <c r="E67" i="1"/>
  <c r="W67" i="1" s="1"/>
  <c r="E68" i="1"/>
  <c r="W68" i="1" s="1"/>
  <c r="E69" i="1"/>
  <c r="W69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D48" i="1"/>
  <c r="V48" i="1" s="1"/>
  <c r="D49" i="1"/>
  <c r="V49" i="1" s="1"/>
  <c r="D50" i="1"/>
  <c r="V50" i="1" s="1"/>
  <c r="D51" i="1"/>
  <c r="V51" i="1" s="1"/>
  <c r="D52" i="1"/>
  <c r="V52" i="1" s="1"/>
  <c r="D53" i="1"/>
  <c r="V53" i="1" s="1"/>
  <c r="D54" i="1"/>
  <c r="V54" i="1" s="1"/>
  <c r="D55" i="1"/>
  <c r="V55" i="1" s="1"/>
  <c r="D56" i="1"/>
  <c r="V56" i="1" s="1"/>
  <c r="D57" i="1"/>
  <c r="V57" i="1" s="1"/>
  <c r="D58" i="1"/>
  <c r="V58" i="1" s="1"/>
  <c r="D59" i="1"/>
  <c r="V59" i="1" s="1"/>
  <c r="D60" i="1"/>
  <c r="V60" i="1" s="1"/>
  <c r="D61" i="1"/>
  <c r="V61" i="1" s="1"/>
  <c r="D62" i="1"/>
  <c r="V62" i="1" s="1"/>
  <c r="D63" i="1"/>
  <c r="V63" i="1" s="1"/>
  <c r="D64" i="1"/>
  <c r="V64" i="1" s="1"/>
  <c r="D65" i="1"/>
  <c r="V65" i="1" s="1"/>
  <c r="D66" i="1"/>
  <c r="V66" i="1" s="1"/>
  <c r="D67" i="1"/>
  <c r="V67" i="1" s="1"/>
  <c r="D68" i="1"/>
  <c r="V68" i="1" s="1"/>
  <c r="D69" i="1"/>
  <c r="V69" i="1" s="1"/>
  <c r="D79" i="4" l="1"/>
  <c r="D75" i="4"/>
  <c r="D71" i="4"/>
  <c r="D67" i="4"/>
  <c r="D63" i="4"/>
  <c r="D59" i="4"/>
  <c r="D55" i="4"/>
  <c r="D51" i="4"/>
  <c r="D47" i="4"/>
  <c r="D43" i="4"/>
  <c r="D39" i="4"/>
  <c r="D35" i="4"/>
  <c r="D31" i="4"/>
  <c r="BH27" i="4"/>
  <c r="AE27" i="4"/>
  <c r="CI27" i="4" s="1"/>
  <c r="BH23" i="4"/>
  <c r="AE23" i="4"/>
  <c r="CI23" i="4" s="1"/>
  <c r="BH19" i="4"/>
  <c r="AE19" i="4"/>
  <c r="CI19" i="4" s="1"/>
  <c r="BH15" i="4"/>
  <c r="AE15" i="4"/>
  <c r="CI15" i="4" s="1"/>
  <c r="BH11" i="4"/>
  <c r="AE11" i="4"/>
  <c r="CI11" i="4" s="1"/>
  <c r="D80" i="4"/>
  <c r="BI80" i="4"/>
  <c r="D78" i="4"/>
  <c r="BI78" i="4"/>
  <c r="D76" i="4"/>
  <c r="BI76" i="4"/>
  <c r="D74" i="4"/>
  <c r="BI74" i="4"/>
  <c r="D72" i="4"/>
  <c r="BI72" i="4"/>
  <c r="D70" i="4"/>
  <c r="BI70" i="4"/>
  <c r="D68" i="4"/>
  <c r="BI68" i="4"/>
  <c r="D66" i="4"/>
  <c r="BI66" i="4"/>
  <c r="D64" i="4"/>
  <c r="BI64" i="4"/>
  <c r="D62" i="4"/>
  <c r="BI62" i="4"/>
  <c r="D60" i="4"/>
  <c r="BI60" i="4"/>
  <c r="D58" i="4"/>
  <c r="BI58" i="4"/>
  <c r="D56" i="4"/>
  <c r="BI56" i="4"/>
  <c r="D54" i="4"/>
  <c r="BI54" i="4"/>
  <c r="D52" i="4"/>
  <c r="BI52" i="4"/>
  <c r="D50" i="4"/>
  <c r="BI50" i="4"/>
  <c r="D48" i="4"/>
  <c r="BI48" i="4"/>
  <c r="D46" i="4"/>
  <c r="BI46" i="4"/>
  <c r="D44" i="4"/>
  <c r="BI44" i="4"/>
  <c r="D42" i="4"/>
  <c r="BI42" i="4"/>
  <c r="D40" i="4"/>
  <c r="BI40" i="4"/>
  <c r="D38" i="4"/>
  <c r="BI38" i="4"/>
  <c r="D36" i="4"/>
  <c r="BI36" i="4"/>
  <c r="D34" i="4"/>
  <c r="BI34" i="4"/>
  <c r="D32" i="4"/>
  <c r="BI32" i="4"/>
  <c r="D30" i="4"/>
  <c r="BI30" i="4"/>
  <c r="D28" i="4"/>
  <c r="BI28" i="4"/>
  <c r="D26" i="4"/>
  <c r="BI26" i="4"/>
  <c r="BH24" i="4"/>
  <c r="BH77" i="4"/>
  <c r="AE77" i="4"/>
  <c r="CI77" i="4" s="1"/>
  <c r="BH73" i="4"/>
  <c r="AE73" i="4"/>
  <c r="CI73" i="4" s="1"/>
  <c r="BH69" i="4"/>
  <c r="AE69" i="4"/>
  <c r="CI69" i="4" s="1"/>
  <c r="BH65" i="4"/>
  <c r="AE65" i="4"/>
  <c r="CI65" i="4" s="1"/>
  <c r="BH61" i="4"/>
  <c r="AE61" i="4"/>
  <c r="CI61" i="4" s="1"/>
  <c r="BH57" i="4"/>
  <c r="AE57" i="4"/>
  <c r="CI57" i="4" s="1"/>
  <c r="BH53" i="4"/>
  <c r="AE53" i="4"/>
  <c r="CI53" i="4" s="1"/>
  <c r="BH49" i="4"/>
  <c r="AE49" i="4"/>
  <c r="CI49" i="4" s="1"/>
  <c r="BH45" i="4"/>
  <c r="AE45" i="4"/>
  <c r="CI45" i="4" s="1"/>
  <c r="BH41" i="4"/>
  <c r="AE41" i="4"/>
  <c r="CI41" i="4" s="1"/>
  <c r="BH37" i="4"/>
  <c r="AE37" i="4"/>
  <c r="CI37" i="4" s="1"/>
  <c r="BH33" i="4"/>
  <c r="AE33" i="4"/>
  <c r="CI33" i="4" s="1"/>
  <c r="BH29" i="4"/>
  <c r="AE29" i="4"/>
  <c r="CI29" i="4" s="1"/>
  <c r="BH25" i="4"/>
  <c r="AE25" i="4"/>
  <c r="CI25" i="4" s="1"/>
  <c r="BH21" i="4"/>
  <c r="AE21" i="4"/>
  <c r="CI21" i="4" s="1"/>
  <c r="BH17" i="4"/>
  <c r="AE17" i="4"/>
  <c r="CI17" i="4" s="1"/>
  <c r="BH13" i="4"/>
  <c r="AE13" i="4"/>
  <c r="CI13" i="4" s="1"/>
  <c r="BH9" i="4"/>
  <c r="AE9" i="4"/>
  <c r="CI9" i="4" s="1"/>
  <c r="L32" i="4"/>
  <c r="BP32" i="4" s="1"/>
  <c r="CA32" i="4"/>
  <c r="L30" i="4"/>
  <c r="CA30" i="4"/>
  <c r="L28" i="4"/>
  <c r="CA28" i="4"/>
  <c r="L26" i="4"/>
  <c r="CA26" i="4"/>
  <c r="L24" i="4"/>
  <c r="CA24" i="4"/>
  <c r="L22" i="4"/>
  <c r="CA22" i="4"/>
  <c r="L20" i="4"/>
  <c r="CA20" i="4"/>
  <c r="L18" i="4"/>
  <c r="CA18" i="4"/>
  <c r="L16" i="4"/>
  <c r="CA16" i="4"/>
  <c r="L14" i="4"/>
  <c r="CA14" i="4"/>
  <c r="L12" i="4"/>
  <c r="CA12" i="4"/>
  <c r="L10" i="4"/>
  <c r="CA10" i="4"/>
  <c r="L8" i="4"/>
  <c r="CA8" i="4"/>
  <c r="AN54" i="4"/>
  <c r="BG54" i="4" s="1"/>
  <c r="AN52" i="4"/>
  <c r="BG52" i="4" s="1"/>
  <c r="AN50" i="4"/>
  <c r="BG50" i="4" s="1"/>
  <c r="AN48" i="4"/>
  <c r="BG48" i="4" s="1"/>
  <c r="AN46" i="4"/>
  <c r="BG46" i="4" s="1"/>
  <c r="AN44" i="4"/>
  <c r="BG44" i="4" s="1"/>
  <c r="AN42" i="4"/>
  <c r="BG42" i="4" s="1"/>
  <c r="AN40" i="4"/>
  <c r="BG40" i="4" s="1"/>
  <c r="AN38" i="4"/>
  <c r="BG38" i="4" s="1"/>
  <c r="AN36" i="4"/>
  <c r="BG36" i="4" s="1"/>
  <c r="BH22" i="4"/>
  <c r="BH20" i="4"/>
  <c r="BH18" i="4"/>
  <c r="BH16" i="4"/>
  <c r="BH14" i="4"/>
  <c r="BH12" i="4"/>
  <c r="BH10" i="4"/>
  <c r="BH8" i="4"/>
  <c r="BI24" i="4"/>
  <c r="BI22" i="4"/>
  <c r="BI20" i="4"/>
  <c r="BI18" i="4"/>
  <c r="BI16" i="4"/>
  <c r="BI14" i="4"/>
  <c r="BI12" i="4"/>
  <c r="BI10" i="4"/>
  <c r="BI8" i="4"/>
  <c r="AN30" i="4"/>
  <c r="BG30" i="4" s="1"/>
  <c r="AN28" i="4"/>
  <c r="BG28" i="4" s="1"/>
  <c r="AN26" i="4"/>
  <c r="BG26" i="4" s="1"/>
  <c r="AN24" i="4"/>
  <c r="BG24" i="4" s="1"/>
  <c r="AN22" i="4"/>
  <c r="BG22" i="4" s="1"/>
  <c r="AN20" i="4"/>
  <c r="BG20" i="4" s="1"/>
  <c r="AN18" i="4"/>
  <c r="BG18" i="4" s="1"/>
  <c r="AN16" i="4"/>
  <c r="BG16" i="4" s="1"/>
  <c r="AN14" i="4"/>
  <c r="BG14" i="4" s="1"/>
  <c r="AN12" i="4"/>
  <c r="BG12" i="4" s="1"/>
  <c r="AN10" i="4"/>
  <c r="BG10" i="4" s="1"/>
  <c r="AN8" i="4"/>
  <c r="BG8" i="4" s="1"/>
  <c r="V79" i="3"/>
  <c r="V75" i="3"/>
  <c r="V71" i="3"/>
  <c r="V67" i="3"/>
  <c r="V45" i="3"/>
  <c r="V61" i="3"/>
  <c r="V53" i="3"/>
  <c r="D80" i="3"/>
  <c r="V80" i="3" s="1"/>
  <c r="W80" i="3"/>
  <c r="D78" i="3"/>
  <c r="V78" i="3" s="1"/>
  <c r="W78" i="3"/>
  <c r="D76" i="3"/>
  <c r="V76" i="3" s="1"/>
  <c r="W76" i="3"/>
  <c r="D74" i="3"/>
  <c r="V74" i="3" s="1"/>
  <c r="W74" i="3"/>
  <c r="D72" i="3"/>
  <c r="V72" i="3" s="1"/>
  <c r="W72" i="3"/>
  <c r="D70" i="3"/>
  <c r="V70" i="3" s="1"/>
  <c r="W70" i="3"/>
  <c r="D68" i="3"/>
  <c r="V68" i="3" s="1"/>
  <c r="W68" i="3"/>
  <c r="D66" i="3"/>
  <c r="V66" i="3" s="1"/>
  <c r="W66" i="3"/>
  <c r="D64" i="3"/>
  <c r="V64" i="3" s="1"/>
  <c r="W64" i="3"/>
  <c r="D62" i="3"/>
  <c r="V62" i="3" s="1"/>
  <c r="W62" i="3"/>
  <c r="D60" i="3"/>
  <c r="V60" i="3" s="1"/>
  <c r="W60" i="3"/>
  <c r="D58" i="3"/>
  <c r="V58" i="3" s="1"/>
  <c r="W58" i="3"/>
  <c r="D56" i="3"/>
  <c r="V56" i="3" s="1"/>
  <c r="W56" i="3"/>
  <c r="D54" i="3"/>
  <c r="V54" i="3" s="1"/>
  <c r="W54" i="3"/>
  <c r="D52" i="3"/>
  <c r="V52" i="3" s="1"/>
  <c r="W52" i="3"/>
  <c r="D8" i="3"/>
  <c r="V8" i="3" s="1"/>
  <c r="W8" i="3"/>
  <c r="BF9" i="2"/>
  <c r="CI9" i="2"/>
  <c r="CH17" i="2"/>
  <c r="DJ17" i="2" s="1"/>
  <c r="CH15" i="2"/>
  <c r="DJ15" i="2" s="1"/>
  <c r="CH13" i="2"/>
  <c r="DJ13" i="2" s="1"/>
  <c r="CH11" i="2"/>
  <c r="DJ11" i="2" s="1"/>
  <c r="CH9" i="2"/>
  <c r="DJ9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CI69" i="1"/>
  <c r="CI67" i="1"/>
  <c r="CI65" i="1"/>
  <c r="CI63" i="1"/>
  <c r="CI61" i="1"/>
  <c r="CI59" i="1"/>
  <c r="CI57" i="1"/>
  <c r="CI55" i="1"/>
  <c r="CI53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69" i="1"/>
  <c r="CJ67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69" i="1"/>
  <c r="CH69" i="1"/>
  <c r="DJ69" i="1" s="1"/>
  <c r="CQ67" i="1"/>
  <c r="CH67" i="1"/>
  <c r="DJ67" i="1" s="1"/>
  <c r="CQ65" i="1"/>
  <c r="CH65" i="1"/>
  <c r="DJ65" i="1" s="1"/>
  <c r="CQ63" i="1"/>
  <c r="CH63" i="1"/>
  <c r="DJ63" i="1" s="1"/>
  <c r="CQ61" i="1"/>
  <c r="CH61" i="1"/>
  <c r="DJ61" i="1" s="1"/>
  <c r="CQ59" i="1"/>
  <c r="CH59" i="1"/>
  <c r="DJ59" i="1" s="1"/>
  <c r="CQ57" i="1"/>
  <c r="CH57" i="1"/>
  <c r="DJ57" i="1" s="1"/>
  <c r="CQ55" i="1"/>
  <c r="CH55" i="1"/>
  <c r="DJ55" i="1" s="1"/>
  <c r="CQ53" i="1"/>
  <c r="CH53" i="1"/>
  <c r="DJ53" i="1" s="1"/>
  <c r="CQ51" i="1"/>
  <c r="CH51" i="1"/>
  <c r="DJ51" i="1" s="1"/>
  <c r="CQ49" i="1"/>
  <c r="CH49" i="1"/>
  <c r="DJ49" i="1" s="1"/>
  <c r="CQ47" i="1"/>
  <c r="CH47" i="1"/>
  <c r="DJ47" i="1" s="1"/>
  <c r="CQ45" i="1"/>
  <c r="CH45" i="1"/>
  <c r="DJ45" i="1" s="1"/>
  <c r="CQ43" i="1"/>
  <c r="CH43" i="1"/>
  <c r="DJ43" i="1" s="1"/>
  <c r="CQ41" i="1"/>
  <c r="CH41" i="1"/>
  <c r="DJ41" i="1" s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69" i="1"/>
  <c r="CR67" i="1"/>
  <c r="CR65" i="1"/>
  <c r="CR63" i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69" i="1"/>
  <c r="CW67" i="1"/>
  <c r="CW65" i="1"/>
  <c r="CW63" i="1"/>
  <c r="CW61" i="1"/>
  <c r="CW59" i="1"/>
  <c r="CW57" i="1"/>
  <c r="CW55" i="1"/>
  <c r="CW53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I68" i="1"/>
  <c r="CI66" i="1"/>
  <c r="CI64" i="1"/>
  <c r="CI62" i="1"/>
  <c r="CI60" i="1"/>
  <c r="CI58" i="1"/>
  <c r="CI56" i="1"/>
  <c r="CI54" i="1"/>
  <c r="CI52" i="1"/>
  <c r="CI50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68" i="1"/>
  <c r="CJ66" i="1"/>
  <c r="CJ64" i="1"/>
  <c r="CJ62" i="1"/>
  <c r="CJ60" i="1"/>
  <c r="CJ58" i="1"/>
  <c r="CJ56" i="1"/>
  <c r="CJ54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68" i="1"/>
  <c r="CH68" i="1"/>
  <c r="DJ68" i="1" s="1"/>
  <c r="CQ66" i="1"/>
  <c r="CH66" i="1"/>
  <c r="DJ66" i="1" s="1"/>
  <c r="CQ64" i="1"/>
  <c r="CH64" i="1"/>
  <c r="DJ64" i="1" s="1"/>
  <c r="CQ62" i="1"/>
  <c r="CH62" i="1"/>
  <c r="DJ62" i="1" s="1"/>
  <c r="CQ60" i="1"/>
  <c r="CH60" i="1"/>
  <c r="DJ60" i="1" s="1"/>
  <c r="CQ58" i="1"/>
  <c r="CH58" i="1"/>
  <c r="DJ58" i="1" s="1"/>
  <c r="CQ56" i="1"/>
  <c r="CH56" i="1"/>
  <c r="DJ56" i="1" s="1"/>
  <c r="CQ54" i="1"/>
  <c r="CH54" i="1"/>
  <c r="DJ54" i="1" s="1"/>
  <c r="CQ52" i="1"/>
  <c r="CH52" i="1"/>
  <c r="DJ52" i="1" s="1"/>
  <c r="CQ50" i="1"/>
  <c r="CH50" i="1"/>
  <c r="DJ50" i="1" s="1"/>
  <c r="CQ48" i="1"/>
  <c r="CH48" i="1"/>
  <c r="DJ48" i="1" s="1"/>
  <c r="CQ46" i="1"/>
  <c r="CH46" i="1"/>
  <c r="DJ46" i="1" s="1"/>
  <c r="CQ44" i="1"/>
  <c r="CH44" i="1"/>
  <c r="DJ44" i="1" s="1"/>
  <c r="CQ42" i="1"/>
  <c r="CH42" i="1"/>
  <c r="DJ42" i="1" s="1"/>
  <c r="CQ40" i="1"/>
  <c r="CH40" i="1"/>
  <c r="DJ40" i="1" s="1"/>
  <c r="CQ38" i="1"/>
  <c r="CH38" i="1"/>
  <c r="DJ38" i="1" s="1"/>
  <c r="CQ36" i="1"/>
  <c r="CH36" i="1"/>
  <c r="DJ36" i="1" s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22" i="1"/>
  <c r="CH22" i="1"/>
  <c r="DJ22" i="1" s="1"/>
  <c r="CQ20" i="1"/>
  <c r="CH20" i="1"/>
  <c r="DJ20" i="1" s="1"/>
  <c r="CQ18" i="1"/>
  <c r="CH18" i="1"/>
  <c r="DJ18" i="1" s="1"/>
  <c r="CQ16" i="1"/>
  <c r="CH16" i="1"/>
  <c r="DJ16" i="1" s="1"/>
  <c r="CQ14" i="1"/>
  <c r="CH14" i="1"/>
  <c r="DJ14" i="1" s="1"/>
  <c r="CQ12" i="1"/>
  <c r="CH12" i="1"/>
  <c r="DJ12" i="1" s="1"/>
  <c r="CQ10" i="1"/>
  <c r="CH10" i="1"/>
  <c r="DJ10" i="1" s="1"/>
  <c r="CQ8" i="1"/>
  <c r="CH8" i="1"/>
  <c r="DJ8" i="1" s="1"/>
  <c r="CR68" i="1"/>
  <c r="CR66" i="1"/>
  <c r="CR64" i="1"/>
  <c r="CR62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68" i="1"/>
  <c r="CW66" i="1"/>
  <c r="CW64" i="1"/>
  <c r="CW62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68" i="1"/>
  <c r="DB66" i="1"/>
  <c r="DB64" i="1"/>
  <c r="DB62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W17" i="1"/>
  <c r="CW15" i="1"/>
  <c r="CW13" i="1"/>
  <c r="CW11" i="1"/>
  <c r="CW9" i="1"/>
  <c r="DB69" i="1"/>
  <c r="DB67" i="1"/>
  <c r="DB65" i="1"/>
  <c r="DB63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BP8" i="4" l="1"/>
  <c r="BP10" i="4"/>
  <c r="BP12" i="4"/>
  <c r="BP14" i="4"/>
  <c r="BP16" i="4"/>
  <c r="BP18" i="4"/>
  <c r="BP20" i="4"/>
  <c r="BP22" i="4"/>
  <c r="BP24" i="4"/>
  <c r="BP26" i="4"/>
  <c r="BP28" i="4"/>
  <c r="BP30" i="4"/>
  <c r="BP38" i="4"/>
  <c r="BP42" i="4"/>
  <c r="BP46" i="4"/>
  <c r="BP50" i="4"/>
  <c r="BP54" i="4"/>
  <c r="AE10" i="4"/>
  <c r="CI10" i="4" s="1"/>
  <c r="AE14" i="4"/>
  <c r="CI14" i="4" s="1"/>
  <c r="AE18" i="4"/>
  <c r="CI18" i="4" s="1"/>
  <c r="AE22" i="4"/>
  <c r="CI22" i="4" s="1"/>
  <c r="AE24" i="4"/>
  <c r="CI24" i="4" s="1"/>
  <c r="AE26" i="4"/>
  <c r="CI26" i="4" s="1"/>
  <c r="BH26" i="4"/>
  <c r="AE28" i="4"/>
  <c r="CI28" i="4" s="1"/>
  <c r="BH28" i="4"/>
  <c r="AE30" i="4"/>
  <c r="CI30" i="4" s="1"/>
  <c r="BH30" i="4"/>
  <c r="AE32" i="4"/>
  <c r="CI32" i="4" s="1"/>
  <c r="BH32" i="4"/>
  <c r="AE34" i="4"/>
  <c r="CI34" i="4" s="1"/>
  <c r="BH34" i="4"/>
  <c r="AE36" i="4"/>
  <c r="CI36" i="4" s="1"/>
  <c r="BH36" i="4"/>
  <c r="AE38" i="4"/>
  <c r="CI38" i="4" s="1"/>
  <c r="BH38" i="4"/>
  <c r="AE40" i="4"/>
  <c r="CI40" i="4" s="1"/>
  <c r="BH40" i="4"/>
  <c r="AE42" i="4"/>
  <c r="CI42" i="4" s="1"/>
  <c r="BH42" i="4"/>
  <c r="AE44" i="4"/>
  <c r="CI44" i="4" s="1"/>
  <c r="BH44" i="4"/>
  <c r="AE46" i="4"/>
  <c r="CI46" i="4" s="1"/>
  <c r="BH46" i="4"/>
  <c r="AE48" i="4"/>
  <c r="CI48" i="4" s="1"/>
  <c r="BH48" i="4"/>
  <c r="AE50" i="4"/>
  <c r="CI50" i="4" s="1"/>
  <c r="BH50" i="4"/>
  <c r="AE52" i="4"/>
  <c r="CI52" i="4" s="1"/>
  <c r="BH52" i="4"/>
  <c r="AE54" i="4"/>
  <c r="CI54" i="4" s="1"/>
  <c r="BH54" i="4"/>
  <c r="AE56" i="4"/>
  <c r="CI56" i="4" s="1"/>
  <c r="BH56" i="4"/>
  <c r="AE58" i="4"/>
  <c r="CI58" i="4" s="1"/>
  <c r="BH58" i="4"/>
  <c r="AE60" i="4"/>
  <c r="CI60" i="4" s="1"/>
  <c r="BH60" i="4"/>
  <c r="AE62" i="4"/>
  <c r="CI62" i="4" s="1"/>
  <c r="BH62" i="4"/>
  <c r="AE64" i="4"/>
  <c r="CI64" i="4" s="1"/>
  <c r="BH64" i="4"/>
  <c r="AE66" i="4"/>
  <c r="CI66" i="4" s="1"/>
  <c r="BH66" i="4"/>
  <c r="AE68" i="4"/>
  <c r="CI68" i="4" s="1"/>
  <c r="BH68" i="4"/>
  <c r="AE70" i="4"/>
  <c r="CI70" i="4" s="1"/>
  <c r="BH70" i="4"/>
  <c r="AE72" i="4"/>
  <c r="CI72" i="4" s="1"/>
  <c r="BH72" i="4"/>
  <c r="AE74" i="4"/>
  <c r="CI74" i="4" s="1"/>
  <c r="BH74" i="4"/>
  <c r="AE76" i="4"/>
  <c r="CI76" i="4" s="1"/>
  <c r="BH76" i="4"/>
  <c r="AE78" i="4"/>
  <c r="CI78" i="4" s="1"/>
  <c r="BH78" i="4"/>
  <c r="AE80" i="4"/>
  <c r="CI80" i="4" s="1"/>
  <c r="BH80" i="4"/>
  <c r="BH35" i="4"/>
  <c r="AE35" i="4"/>
  <c r="CI35" i="4" s="1"/>
  <c r="BH43" i="4"/>
  <c r="AE43" i="4"/>
  <c r="CI43" i="4" s="1"/>
  <c r="BH51" i="4"/>
  <c r="AE51" i="4"/>
  <c r="CI51" i="4" s="1"/>
  <c r="BH59" i="4"/>
  <c r="AE59" i="4"/>
  <c r="CI59" i="4" s="1"/>
  <c r="BH67" i="4"/>
  <c r="AE67" i="4"/>
  <c r="CI67" i="4" s="1"/>
  <c r="BH75" i="4"/>
  <c r="AE75" i="4"/>
  <c r="CI75" i="4" s="1"/>
  <c r="BP36" i="4"/>
  <c r="BP40" i="4"/>
  <c r="BP44" i="4"/>
  <c r="BP48" i="4"/>
  <c r="BP52" i="4"/>
  <c r="AE8" i="4"/>
  <c r="CI8" i="4" s="1"/>
  <c r="AE12" i="4"/>
  <c r="CI12" i="4" s="1"/>
  <c r="AE16" i="4"/>
  <c r="CI16" i="4" s="1"/>
  <c r="AE20" i="4"/>
  <c r="CI20" i="4" s="1"/>
  <c r="BH31" i="4"/>
  <c r="AE31" i="4"/>
  <c r="CI31" i="4" s="1"/>
  <c r="BH39" i="4"/>
  <c r="AE39" i="4"/>
  <c r="CI39" i="4" s="1"/>
  <c r="BH47" i="4"/>
  <c r="AE47" i="4"/>
  <c r="CI47" i="4" s="1"/>
  <c r="BH55" i="4"/>
  <c r="AE55" i="4"/>
  <c r="CI55" i="4" s="1"/>
  <c r="BH63" i="4"/>
  <c r="AE63" i="4"/>
  <c r="CI63" i="4" s="1"/>
  <c r="BH71" i="4"/>
  <c r="AE71" i="4"/>
  <c r="CI71" i="4" s="1"/>
  <c r="BH79" i="4"/>
  <c r="AE79" i="4"/>
  <c r="CI79" i="4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AC7" i="2" l="1"/>
  <c r="AA7" i="2"/>
  <c r="N7" i="2"/>
  <c r="M7" i="2" s="1"/>
  <c r="E7" i="6"/>
  <c r="D7" i="6"/>
  <c r="DH7" i="2"/>
  <c r="DD7" i="2"/>
  <c r="BZ7" i="2"/>
  <c r="DA7" i="2"/>
  <c r="CY7" i="2"/>
  <c r="CU7" i="2"/>
  <c r="CS7" i="2"/>
  <c r="CN7" i="2"/>
  <c r="CL7" i="2"/>
  <c r="AX7" i="2"/>
  <c r="DC7" i="2"/>
  <c r="AS7" i="2"/>
  <c r="CV7" i="2"/>
  <c r="AN7" i="2"/>
  <c r="AD7" i="2"/>
  <c r="AB7" i="2"/>
  <c r="Z7" i="2"/>
  <c r="X7" i="2"/>
  <c r="Y7" i="2"/>
  <c r="CO7" i="2"/>
  <c r="CT7" i="2"/>
  <c r="CX7" i="2"/>
  <c r="CZ7" i="2"/>
  <c r="DE7" i="2"/>
  <c r="AF11" i="8"/>
  <c r="E11" i="8" s="1"/>
  <c r="E20" i="8" s="1"/>
  <c r="BE7" i="5"/>
  <c r="Y7" i="5"/>
  <c r="AO7" i="5"/>
  <c r="BB7" i="5"/>
  <c r="D7" i="5"/>
  <c r="AD7" i="5"/>
  <c r="AG7" i="5"/>
  <c r="AT7" i="5"/>
  <c r="AW7" i="5"/>
  <c r="BK7" i="4"/>
  <c r="BM7" i="4"/>
  <c r="CL7" i="1"/>
  <c r="CT7" i="1"/>
  <c r="DA7" i="1"/>
  <c r="DD7" i="1"/>
  <c r="DF7" i="1"/>
  <c r="BH7" i="1"/>
  <c r="BG7" i="1" s="1"/>
  <c r="BZ7" i="1"/>
  <c r="Z7" i="1"/>
  <c r="AC7" i="1"/>
  <c r="Q7" i="5"/>
  <c r="N7" i="5"/>
  <c r="G7" i="5"/>
  <c r="V7" i="5"/>
  <c r="H7" i="5"/>
  <c r="E7" i="5"/>
  <c r="AL7" i="5"/>
  <c r="CH7" i="4"/>
  <c r="CG7" i="4"/>
  <c r="CF7" i="4"/>
  <c r="CD7" i="4"/>
  <c r="CC7" i="4"/>
  <c r="AY7" i="4"/>
  <c r="CB7" i="4"/>
  <c r="BZ7" i="4"/>
  <c r="BX7" i="4"/>
  <c r="BS7" i="4"/>
  <c r="AO7" i="4"/>
  <c r="BR7" i="4"/>
  <c r="BO7" i="4"/>
  <c r="AG7" i="4"/>
  <c r="AF7" i="4" s="1"/>
  <c r="R7" i="4"/>
  <c r="W7" i="4"/>
  <c r="CA7" i="4" s="1"/>
  <c r="BN7" i="4"/>
  <c r="BT7" i="4"/>
  <c r="BW7" i="4"/>
  <c r="BY7" i="4"/>
  <c r="CE7" i="4"/>
  <c r="AC7" i="3"/>
  <c r="AA7" i="3"/>
  <c r="Z7" i="3"/>
  <c r="Y7" i="3"/>
  <c r="N7" i="3"/>
  <c r="M7" i="3" s="1"/>
  <c r="E7" i="3"/>
  <c r="D7" i="3" s="1"/>
  <c r="X7" i="3"/>
  <c r="AF17" i="8"/>
  <c r="F10" i="8" s="1"/>
  <c r="AF36" i="8"/>
  <c r="L24" i="8" s="1"/>
  <c r="AF57" i="8"/>
  <c r="M24" i="8" s="1"/>
  <c r="AF37" i="8"/>
  <c r="L25" i="8" s="1"/>
  <c r="AF31" i="8"/>
  <c r="L19" i="8" s="1"/>
  <c r="AF27" i="8"/>
  <c r="L15" i="8" s="1"/>
  <c r="AF8" i="8"/>
  <c r="E8" i="8" s="1"/>
  <c r="AF24" i="8"/>
  <c r="L10" i="8" s="1"/>
  <c r="AF49" i="8"/>
  <c r="M16" i="8" s="1"/>
  <c r="DH7" i="1"/>
  <c r="CZ7" i="1"/>
  <c r="CY7" i="1"/>
  <c r="BU7" i="1"/>
  <c r="CU7" i="1"/>
  <c r="CS7" i="1"/>
  <c r="BP7" i="1"/>
  <c r="DE7" i="1"/>
  <c r="AS7" i="1"/>
  <c r="AN7" i="1"/>
  <c r="AF7" i="1"/>
  <c r="AE7" i="1" s="1"/>
  <c r="AD7" i="1"/>
  <c r="AA7" i="1"/>
  <c r="Y7" i="1"/>
  <c r="X7" i="1"/>
  <c r="N7" i="1"/>
  <c r="M7" i="1" s="1"/>
  <c r="E7" i="1"/>
  <c r="D7" i="1" s="1"/>
  <c r="CK7" i="1"/>
  <c r="CX7" i="1"/>
  <c r="DC7" i="1"/>
  <c r="CN7" i="1"/>
  <c r="AX7" i="1"/>
  <c r="DG7" i="1"/>
  <c r="DI7" i="1"/>
  <c r="CM7" i="1"/>
  <c r="CO7" i="1"/>
  <c r="AF42" i="8"/>
  <c r="M7" i="8" s="1"/>
  <c r="AF22" i="8"/>
  <c r="L8" i="8" s="1"/>
  <c r="AF48" i="8"/>
  <c r="M15" i="8" s="1"/>
  <c r="AF18" i="8"/>
  <c r="F11" i="8" s="1"/>
  <c r="F20" i="8" s="1"/>
  <c r="AF16" i="8"/>
  <c r="F9" i="8" s="1"/>
  <c r="AF47" i="8"/>
  <c r="M12" i="8" s="1"/>
  <c r="AF10" i="8"/>
  <c r="E10" i="8" s="1"/>
  <c r="AF32" i="8"/>
  <c r="L20" i="8" s="1"/>
  <c r="AF61" i="8"/>
  <c r="M28" i="8" s="1"/>
  <c r="AF52" i="8"/>
  <c r="M19" i="8" s="1"/>
  <c r="AF60" i="8"/>
  <c r="M27" i="8" s="1"/>
  <c r="AF26" i="8"/>
  <c r="L12" i="8" s="1"/>
  <c r="AF46" i="8"/>
  <c r="M11" i="8" s="1"/>
  <c r="AF58" i="8"/>
  <c r="M25" i="8" s="1"/>
  <c r="AF25" i="8"/>
  <c r="L11" i="8" s="1"/>
  <c r="AF40" i="8"/>
  <c r="L28" i="8" s="1"/>
  <c r="AF7" i="8"/>
  <c r="E7" i="8" s="1"/>
  <c r="AF54" i="8"/>
  <c r="M21" i="8" s="1"/>
  <c r="AF59" i="8"/>
  <c r="M26" i="8" s="1"/>
  <c r="AF41" i="8"/>
  <c r="L31" i="8" s="1"/>
  <c r="AF23" i="8"/>
  <c r="L9" i="8" s="1"/>
  <c r="AF12" i="8"/>
  <c r="E12" i="8" s="1"/>
  <c r="AF34" i="8"/>
  <c r="L22" i="8" s="1"/>
  <c r="AF15" i="8"/>
  <c r="F8" i="8" s="1"/>
  <c r="AF30" i="8"/>
  <c r="L18" i="8" s="1"/>
  <c r="AF9" i="8"/>
  <c r="E9" i="8" s="1"/>
  <c r="AF13" i="8"/>
  <c r="E15" i="8" s="1"/>
  <c r="AF43" i="8"/>
  <c r="M8" i="8" s="1"/>
  <c r="AF55" i="8"/>
  <c r="M22" i="8" s="1"/>
  <c r="BH7" i="2"/>
  <c r="BG7" i="2" s="1"/>
  <c r="CK7" i="2"/>
  <c r="CM7" i="2"/>
  <c r="CP7" i="1"/>
  <c r="CV7" i="1"/>
  <c r="BP7" i="2"/>
  <c r="BU7" i="2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T7" i="4"/>
  <c r="E7" i="4"/>
  <c r="BJ7" i="4"/>
  <c r="BL7" i="4"/>
  <c r="BU7" i="4"/>
  <c r="M7" i="4"/>
  <c r="AB7" i="3"/>
  <c r="AD7" i="3"/>
  <c r="E7" i="2"/>
  <c r="AF7" i="2"/>
  <c r="AE7" i="2" s="1"/>
  <c r="DF7" i="2"/>
  <c r="DI7" i="2"/>
  <c r="AM7" i="2" l="1"/>
  <c r="BF7" i="2" s="1"/>
  <c r="CW7" i="2"/>
  <c r="DB7" i="2"/>
  <c r="CW7" i="1"/>
  <c r="DB7" i="1"/>
  <c r="V7" i="3"/>
  <c r="W7" i="3"/>
  <c r="CJ7" i="1"/>
  <c r="I7" i="5"/>
  <c r="F7" i="5"/>
  <c r="AN7" i="4"/>
  <c r="BG7" i="4" s="1"/>
  <c r="AM7" i="1"/>
  <c r="BF7" i="1" s="1"/>
  <c r="CI7" i="1"/>
  <c r="V7" i="1"/>
  <c r="CR7" i="1"/>
  <c r="BV7" i="4"/>
  <c r="BO7" i="1"/>
  <c r="CH7" i="1" s="1"/>
  <c r="W7" i="1"/>
  <c r="F21" i="8"/>
  <c r="E21" i="8"/>
  <c r="E13" i="8"/>
  <c r="E14" i="8" s="1"/>
  <c r="E17" i="8" s="1"/>
  <c r="L13" i="8"/>
  <c r="L14" i="8" s="1"/>
  <c r="M29" i="8"/>
  <c r="M30" i="8" s="1"/>
  <c r="F13" i="8"/>
  <c r="F14" i="8" s="1"/>
  <c r="F17" i="8" s="1"/>
  <c r="L29" i="8"/>
  <c r="L30" i="8" s="1"/>
  <c r="M13" i="8"/>
  <c r="M14" i="8" s="1"/>
  <c r="L7" i="4"/>
  <c r="BQ7" i="4"/>
  <c r="BI7" i="4"/>
  <c r="D7" i="4"/>
  <c r="CI7" i="2"/>
  <c r="D7" i="2"/>
  <c r="V7" i="2" s="1"/>
  <c r="W7" i="2"/>
  <c r="BO7" i="2"/>
  <c r="CR7" i="2"/>
  <c r="CJ7" i="2"/>
  <c r="F16" i="8" l="1"/>
  <c r="M33" i="8"/>
  <c r="BP7" i="4"/>
  <c r="CQ7" i="1"/>
  <c r="DJ7" i="1"/>
  <c r="E16" i="8"/>
  <c r="L32" i="8"/>
  <c r="L33" i="8"/>
  <c r="M32" i="8"/>
  <c r="CQ7" i="2"/>
  <c r="CH7" i="2"/>
  <c r="DJ7" i="2" s="1"/>
  <c r="AE7" i="4"/>
  <c r="CI7" i="4" s="1"/>
  <c r="BH7" i="4"/>
</calcChain>
</file>

<file path=xl/sharedStrings.xml><?xml version="1.0" encoding="utf-8"?>
<sst xmlns="http://schemas.openxmlformats.org/spreadsheetml/2006/main" count="2943" uniqueCount="549">
  <si>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</si>
  <si>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</si>
  <si>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</si>
  <si>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</si>
  <si>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</si>
  <si>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</si>
  <si>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</si>
  <si>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</si>
  <si>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</si>
  <si>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</si>
  <si>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</si>
  <si>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</si>
  <si>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</si>
  <si>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</si>
  <si>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</si>
  <si>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</si>
  <si>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</si>
  <si>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</si>
  <si>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</si>
  <si>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</si>
  <si>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</si>
  <si>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</si>
  <si>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</si>
  <si>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</si>
  <si>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</si>
  <si>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</si>
  <si>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</si>
  <si>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</si>
  <si>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</si>
  <si>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</si>
  <si>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</si>
  <si>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</si>
  <si>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</si>
  <si>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</si>
  <si>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</si>
  <si>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</si>
  <si>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</si>
  <si>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</si>
  <si>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</si>
  <si>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</si>
  <si>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</si>
  <si>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</si>
  <si>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</si>
  <si>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</si>
  <si>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</si>
  <si>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</si>
  <si>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</si>
  <si>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</si>
  <si>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</si>
  <si>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</si>
  <si>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</si>
  <si>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</si>
  <si>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</si>
  <si>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</si>
  <si>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</si>
  <si>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</si>
  <si>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</si>
  <si>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</si>
  <si>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</si>
  <si>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</si>
  <si>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</si>
  <si>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</si>
  <si>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</si>
  <si>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</si>
  <si>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</si>
  <si>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</si>
  <si>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</si>
  <si>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</si>
  <si>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</si>
  <si>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</si>
  <si>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</si>
  <si>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</si>
  <si>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</si>
  <si>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</si>
  <si>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</si>
  <si>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</si>
  <si>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</si>
  <si>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</si>
  <si>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</si>
  <si>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</si>
  <si>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</si>
  <si>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</si>
  <si>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</si>
  <si>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</si>
  <si>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</si>
  <si>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</si>
  <si>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</si>
  <si>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</si>
  <si>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</si>
  <si>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</si>
  <si>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</si>
  <si>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</si>
  <si>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</si>
  <si>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</si>
  <si>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</si>
  <si>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</si>
  <si>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</si>
  <si>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</si>
  <si>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</si>
  <si>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</si>
  <si>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</si>
  <si>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</si>
  <si>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</si>
  <si>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</si>
  <si>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</si>
  <si>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</si>
  <si>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</si>
  <si>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</si>
  <si>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</si>
  <si>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</si>
  <si>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</si>
  <si>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</si>
  <si>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</si>
  <si>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</si>
  <si>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</si>
  <si>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</si>
  <si>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</si>
  <si>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</si>
  <si>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</si>
  <si>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</si>
  <si>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</si>
  <si>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</si>
  <si>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</si>
  <si>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</si>
  <si>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</si>
  <si>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</si>
  <si>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</si>
  <si>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</si>
  <si>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</si>
  <si>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</si>
  <si>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</si>
  <si>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</si>
  <si>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</si>
  <si>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</si>
  <si>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</si>
  <si>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</si>
  <si>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</si>
  <si>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</si>
  <si>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</si>
  <si>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</si>
  <si>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</si>
  <si>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</si>
  <si>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</si>
  <si>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</si>
  <si>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</si>
  <si>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</si>
  <si>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</si>
  <si>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</si>
  <si>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</si>
  <si>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</si>
  <si>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</si>
  <si>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</si>
  <si>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</si>
  <si>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</si>
  <si>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</si>
  <si>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</si>
  <si>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</si>
  <si>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</si>
  <si>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</si>
  <si>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</si>
  <si>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</si>
  <si>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</si>
  <si>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</si>
  <si>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</si>
  <si>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</si>
  <si>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</si>
  <si>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</si>
  <si>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</si>
  <si>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</si>
  <si>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</si>
  <si>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</si>
  <si>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</si>
  <si>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</si>
  <si>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</si>
  <si>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</si>
  <si>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</si>
  <si>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</si>
  <si>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</si>
  <si>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</si>
  <si>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</si>
  <si>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</si>
  <si>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</si>
  <si>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</si>
  <si>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</si>
  <si>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</si>
  <si>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</si>
  <si>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</si>
  <si>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</si>
  <si>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</si>
  <si>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</si>
  <si>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</si>
  <si>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</si>
  <si>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</si>
  <si>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</si>
  <si>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</si>
  <si>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</si>
  <si>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</si>
  <si>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</si>
  <si>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</si>
  <si>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</si>
  <si>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</si>
  <si>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</si>
  <si>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</si>
  <si>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</si>
  <si>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</si>
  <si>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</si>
  <si>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</si>
  <si>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</si>
  <si>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</si>
  <si>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</si>
  <si>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</si>
  <si>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</si>
  <si>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</si>
  <si>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</si>
  <si>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</si>
  <si>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</si>
  <si>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</si>
  <si>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</si>
  <si>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</si>
  <si>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</si>
  <si>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</si>
  <si>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</si>
  <si>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</si>
  <si>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</si>
  <si>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</si>
  <si>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</si>
  <si>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</si>
  <si>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</si>
  <si>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</si>
  <si>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</si>
  <si>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</si>
  <si>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</si>
  <si>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</si>
  <si>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</si>
  <si>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</si>
  <si>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</si>
  <si>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</si>
  <si>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</si>
  <si>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</si>
  <si>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</si>
  <si>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</si>
  <si>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</si>
  <si>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</si>
  <si>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</si>
  <si>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</si>
  <si>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</si>
  <si>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</si>
  <si>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</si>
  <si>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</si>
  <si>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</si>
  <si>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</si>
  <si>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</si>
  <si>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</si>
  <si>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</si>
  <si>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</si>
  <si>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</si>
  <si>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</si>
  <si>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</si>
  <si>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</si>
  <si>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</si>
  <si>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</si>
  <si>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</si>
  <si>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</si>
  <si>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</si>
  <si>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</si>
  <si>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</si>
  <si>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</si>
  <si>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</si>
  <si>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</si>
  <si>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</si>
  <si>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</si>
  <si>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</si>
  <si>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</si>
  <si>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</si>
  <si>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</si>
  <si>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</si>
  <si>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</si>
  <si>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</si>
  <si>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</si>
  <si>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</si>
  <si>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</si>
  <si>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</si>
  <si>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</si>
  <si>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</si>
  <si>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</si>
  <si>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</si>
  <si>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</si>
  <si>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</si>
  <si>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</si>
  <si>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</si>
  <si>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</si>
  <si>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</si>
  <si>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</si>
  <si>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</si>
  <si>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</si>
  <si>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</si>
  <si>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</si>
  <si>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</si>
  <si>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</si>
  <si>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</si>
  <si>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</si>
  <si>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</si>
  <si>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</si>
  <si>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</si>
  <si>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</si>
  <si>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</si>
  <si>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</si>
  <si>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</si>
  <si>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</si>
  <si>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</si>
  <si>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</si>
  <si>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</si>
  <si>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</si>
  <si>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</si>
  <si>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</si>
  <si>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</si>
  <si>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</si>
  <si>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13000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</si>
  <si>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</si>
  <si>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</si>
  <si>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</si>
  <si>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</si>
  <si>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</si>
  <si>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</si>
  <si>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13101</t>
  </si>
  <si>
    <t>千代田区</t>
  </si>
  <si>
    <t>131101</t>
  </si>
  <si>
    <t>13856</t>
  </si>
  <si>
    <t>東京二十三区清掃事務組合</t>
  </si>
  <si>
    <t>13102</t>
  </si>
  <si>
    <t>中央区</t>
  </si>
  <si>
    <t>131102</t>
  </si>
  <si>
    <t>東京二十三区清掃一部事務組合</t>
  </si>
  <si>
    <t>13103</t>
  </si>
  <si>
    <t>港区</t>
  </si>
  <si>
    <t>131103</t>
  </si>
  <si>
    <t>13104</t>
  </si>
  <si>
    <t>新宿区</t>
  </si>
  <si>
    <t>131104</t>
  </si>
  <si>
    <t>13105</t>
  </si>
  <si>
    <t>文京区</t>
  </si>
  <si>
    <t>131105</t>
  </si>
  <si>
    <t>13106</t>
  </si>
  <si>
    <t>台東区</t>
  </si>
  <si>
    <t>131106</t>
  </si>
  <si>
    <t>13107</t>
  </si>
  <si>
    <t>墨田区</t>
  </si>
  <si>
    <t>131107</t>
  </si>
  <si>
    <t>13108</t>
  </si>
  <si>
    <t>江東区</t>
  </si>
  <si>
    <t>131108</t>
  </si>
  <si>
    <t>東京23区清掃一部事務組合</t>
  </si>
  <si>
    <t>13109</t>
  </si>
  <si>
    <t>品川区</t>
  </si>
  <si>
    <t>131109</t>
  </si>
  <si>
    <t>13110</t>
  </si>
  <si>
    <t>目黒区</t>
  </si>
  <si>
    <t>131110</t>
  </si>
  <si>
    <t>13111</t>
  </si>
  <si>
    <t>大田区</t>
  </si>
  <si>
    <t>131111</t>
  </si>
  <si>
    <t>13112</t>
  </si>
  <si>
    <t>世田谷区</t>
  </si>
  <si>
    <t>131112</t>
  </si>
  <si>
    <t>13113</t>
  </si>
  <si>
    <t>渋谷区</t>
  </si>
  <si>
    <t>131113</t>
  </si>
  <si>
    <t>13114</t>
  </si>
  <si>
    <t>中野区</t>
  </si>
  <si>
    <t>131114</t>
  </si>
  <si>
    <t>13115</t>
  </si>
  <si>
    <t>杉並区</t>
  </si>
  <si>
    <t>131115</t>
  </si>
  <si>
    <t>13116</t>
  </si>
  <si>
    <t>豊島区</t>
  </si>
  <si>
    <t>131116</t>
  </si>
  <si>
    <t>13117</t>
  </si>
  <si>
    <t>北区</t>
  </si>
  <si>
    <t>131117</t>
  </si>
  <si>
    <t>13118</t>
  </si>
  <si>
    <t>荒川区</t>
  </si>
  <si>
    <t>131118</t>
  </si>
  <si>
    <t>13119</t>
  </si>
  <si>
    <t>板橋区</t>
  </si>
  <si>
    <t>131119</t>
  </si>
  <si>
    <t>13120</t>
  </si>
  <si>
    <t>練馬区</t>
  </si>
  <si>
    <t>131120</t>
  </si>
  <si>
    <t>13121</t>
  </si>
  <si>
    <t>足立区</t>
  </si>
  <si>
    <t>131121</t>
  </si>
  <si>
    <t>13122</t>
  </si>
  <si>
    <t>葛飾区</t>
  </si>
  <si>
    <t>131122</t>
  </si>
  <si>
    <t>13123</t>
  </si>
  <si>
    <t>江戸川区</t>
  </si>
  <si>
    <t>131123</t>
  </si>
  <si>
    <t>13201</t>
  </si>
  <si>
    <t>八王子市</t>
  </si>
  <si>
    <t>131201</t>
  </si>
  <si>
    <t>13847</t>
  </si>
  <si>
    <t>東京たま広域資源循環組合</t>
  </si>
  <si>
    <t>13852</t>
  </si>
  <si>
    <t>多摩ニュータウン環境組合</t>
  </si>
  <si>
    <t>13202</t>
  </si>
  <si>
    <t>立川市</t>
  </si>
  <si>
    <t>131202</t>
  </si>
  <si>
    <t>13203</t>
  </si>
  <si>
    <t>武蔵野市</t>
  </si>
  <si>
    <t>131203</t>
  </si>
  <si>
    <t>13204</t>
  </si>
  <si>
    <t>三鷹市</t>
  </si>
  <si>
    <t>131204</t>
  </si>
  <si>
    <t>13815</t>
  </si>
  <si>
    <t>ふじみ衛生組合</t>
  </si>
  <si>
    <t>13205</t>
  </si>
  <si>
    <t>青梅市</t>
  </si>
  <si>
    <t>131205</t>
  </si>
  <si>
    <t>13820</t>
  </si>
  <si>
    <t>西多摩衛生組合</t>
  </si>
  <si>
    <t>13206</t>
  </si>
  <si>
    <t>府中市</t>
  </si>
  <si>
    <t>131206</t>
  </si>
  <si>
    <t>13822</t>
  </si>
  <si>
    <t>多摩川衛生組合</t>
  </si>
  <si>
    <t>東京たま広域
資源循環組合</t>
  </si>
  <si>
    <t>13207</t>
  </si>
  <si>
    <t>昭島市</t>
  </si>
  <si>
    <t>131207</t>
  </si>
  <si>
    <t>13208</t>
  </si>
  <si>
    <t>調布市</t>
  </si>
  <si>
    <t>131208</t>
  </si>
  <si>
    <t>13209</t>
  </si>
  <si>
    <t>町田市</t>
  </si>
  <si>
    <t>131209</t>
  </si>
  <si>
    <t>13210</t>
  </si>
  <si>
    <t>小金井市</t>
  </si>
  <si>
    <t>131210</t>
  </si>
  <si>
    <t>13860</t>
  </si>
  <si>
    <t>浅川清流環境組合</t>
  </si>
  <si>
    <t>13211</t>
  </si>
  <si>
    <t>小平市</t>
  </si>
  <si>
    <t>131211</t>
  </si>
  <si>
    <t>13823</t>
  </si>
  <si>
    <t>小平・村山・大和衛生組合</t>
  </si>
  <si>
    <t>13212</t>
  </si>
  <si>
    <t>日野市</t>
  </si>
  <si>
    <t>131212</t>
  </si>
  <si>
    <t>13213</t>
  </si>
  <si>
    <t>東村山市</t>
  </si>
  <si>
    <t>131213</t>
  </si>
  <si>
    <t>13214</t>
  </si>
  <si>
    <t>国分寺市</t>
  </si>
  <si>
    <t>131214</t>
  </si>
  <si>
    <t>13215</t>
  </si>
  <si>
    <t>国立市</t>
  </si>
  <si>
    <t>131215</t>
  </si>
  <si>
    <t>13218</t>
  </si>
  <si>
    <t>福生市</t>
  </si>
  <si>
    <t>131218</t>
  </si>
  <si>
    <t>13219</t>
  </si>
  <si>
    <t>狛江市</t>
  </si>
  <si>
    <t>131219</t>
  </si>
  <si>
    <t>13220</t>
  </si>
  <si>
    <t>東大和市</t>
  </si>
  <si>
    <t>131220</t>
  </si>
  <si>
    <t>13221</t>
  </si>
  <si>
    <t>清瀬市</t>
  </si>
  <si>
    <t>131221</t>
  </si>
  <si>
    <t>13816</t>
  </si>
  <si>
    <t>柳泉園組合</t>
  </si>
  <si>
    <t>13222</t>
  </si>
  <si>
    <t>東久留米市</t>
  </si>
  <si>
    <t>131222</t>
  </si>
  <si>
    <t>13223</t>
  </si>
  <si>
    <t>武蔵村山市</t>
  </si>
  <si>
    <t>131223</t>
  </si>
  <si>
    <t>13224</t>
  </si>
  <si>
    <t>多摩市</t>
  </si>
  <si>
    <t>131224</t>
  </si>
  <si>
    <t>東京多摩広域資源循環組合</t>
  </si>
  <si>
    <t>13225</t>
  </si>
  <si>
    <t>稲城市</t>
  </si>
  <si>
    <t>131225</t>
  </si>
  <si>
    <t>13227</t>
  </si>
  <si>
    <t>羽村市</t>
  </si>
  <si>
    <t>131227</t>
  </si>
  <si>
    <t>13228</t>
  </si>
  <si>
    <t>あきる野市</t>
  </si>
  <si>
    <t>131228</t>
  </si>
  <si>
    <t>13844</t>
  </si>
  <si>
    <t>西秋川衛生組合</t>
  </si>
  <si>
    <t>13229</t>
  </si>
  <si>
    <t>西東京市</t>
  </si>
  <si>
    <t>131229</t>
  </si>
  <si>
    <t>13303</t>
  </si>
  <si>
    <t>瑞穂町</t>
  </si>
  <si>
    <t>131303</t>
  </si>
  <si>
    <t>13305</t>
  </si>
  <si>
    <t xml:space="preserve">日の出町 </t>
  </si>
  <si>
    <t>131305</t>
  </si>
  <si>
    <t>13307</t>
  </si>
  <si>
    <t>檜原村</t>
  </si>
  <si>
    <t>131307</t>
  </si>
  <si>
    <t>13308</t>
  </si>
  <si>
    <t>奥多摩町</t>
  </si>
  <si>
    <t>131308</t>
  </si>
  <si>
    <t>13361</t>
  </si>
  <si>
    <t>大島町</t>
  </si>
  <si>
    <t>131361</t>
  </si>
  <si>
    <t>13806</t>
  </si>
  <si>
    <t>東京都島嶼町村一部事務組合</t>
  </si>
  <si>
    <t>13362</t>
  </si>
  <si>
    <t>利島村</t>
  </si>
  <si>
    <t>131362</t>
  </si>
  <si>
    <t>13363</t>
  </si>
  <si>
    <t>新島村</t>
  </si>
  <si>
    <t>131363</t>
  </si>
  <si>
    <t>13364</t>
  </si>
  <si>
    <t>神津島村</t>
  </si>
  <si>
    <t>131364</t>
  </si>
  <si>
    <t>13381</t>
  </si>
  <si>
    <t>三宅村</t>
  </si>
  <si>
    <t>131381</t>
  </si>
  <si>
    <t>13382</t>
  </si>
  <si>
    <t>御蔵島村</t>
  </si>
  <si>
    <t>131382</t>
  </si>
  <si>
    <t>13401</t>
  </si>
  <si>
    <t>八丈町</t>
  </si>
  <si>
    <t>131401</t>
  </si>
  <si>
    <t>13402</t>
  </si>
  <si>
    <t>青ヶ島村</t>
  </si>
  <si>
    <t>131402</t>
  </si>
  <si>
    <t>13421</t>
  </si>
  <si>
    <t>小笠原村</t>
  </si>
  <si>
    <t>131421</t>
  </si>
  <si>
    <t>132008</t>
  </si>
  <si>
    <t>132001</t>
  </si>
  <si>
    <t>132010</t>
  </si>
  <si>
    <t>132004</t>
  </si>
  <si>
    <t>132006</t>
  </si>
  <si>
    <t>132002</t>
  </si>
  <si>
    <t>132003</t>
  </si>
  <si>
    <t>日の出町</t>
  </si>
  <si>
    <t>132007</t>
  </si>
  <si>
    <t>132005</t>
  </si>
  <si>
    <t>132009</t>
  </si>
  <si>
    <t>132011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</si>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</sst>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15</v>
      </c>
      <c r="B7" s="154" t="s">
        <v>317</v>
      </c>
      <c r="C7" s="138" t="s">
        <v>33</v>
      </c>
      <c r="D7" s="140">
        <f>SUM(E7,+L7)</f>
        <v>194579609</v>
      </c>
      <c r="E7" s="140">
        <f>SUM(F7:I7,K7)</f>
        <v>33636416</v>
      </c>
      <c r="F7" s="140">
        <f t="shared" ref="F7:L7" si="0">SUM(F$8:F$1000)</f>
        <v>437109</v>
      </c>
      <c r="G7" s="140">
        <f t="shared" si="0"/>
        <v>5207055</v>
      </c>
      <c r="H7" s="140">
        <f t="shared" si="0"/>
        <v>1014200</v>
      </c>
      <c r="I7" s="140">
        <f t="shared" si="0"/>
        <v>20129768</v>
      </c>
      <c r="J7" s="143" t="s">
        <v>314</v>
      </c>
      <c r="K7" s="140">
        <f t="shared" si="0"/>
        <v>6848284</v>
      </c>
      <c r="L7" s="140">
        <f t="shared" si="0"/>
        <v>160943193</v>
      </c>
      <c r="M7" s="140">
        <f>SUM(N7,+U7)</f>
        <v>3365173</v>
      </c>
      <c r="N7" s="140">
        <f>SUM(O7:R7,T7)</f>
        <v>846214</v>
      </c>
      <c r="O7" s="140">
        <f t="shared" ref="O7:U7" si="1">SUM(O$8:O$1000)</f>
        <v>56398</v>
      </c>
      <c r="P7" s="140">
        <f t="shared" si="1"/>
        <v>203582</v>
      </c>
      <c r="Q7" s="140">
        <f t="shared" si="1"/>
        <v>237100</v>
      </c>
      <c r="R7" s="140">
        <f t="shared" si="1"/>
        <v>322991</v>
      </c>
      <c r="S7" s="143" t="s">
        <v>314</v>
      </c>
      <c r="T7" s="140">
        <f t="shared" si="1"/>
        <v>26143</v>
      </c>
      <c r="U7" s="140">
        <f t="shared" si="1"/>
        <v>2518959</v>
      </c>
      <c r="V7" s="140">
        <f t="shared" ref="V7:AA7" si="2">+SUM(D7,M7)</f>
        <v>197944782</v>
      </c>
      <c r="W7" s="140">
        <f t="shared" si="2"/>
        <v>34482630</v>
      </c>
      <c r="X7" s="140">
        <f t="shared" si="2"/>
        <v>493507</v>
      </c>
      <c r="Y7" s="140">
        <f t="shared" si="2"/>
        <v>5410637</v>
      </c>
      <c r="Z7" s="140">
        <f t="shared" si="2"/>
        <v>1251300</v>
      </c>
      <c r="AA7" s="140">
        <f t="shared" si="2"/>
        <v>20452759</v>
      </c>
      <c r="AB7" s="142" t="str">
        <f>IF(+SUM(J7,S7)=0,"-",+SUM(J7,S7))</f>
        <v>-</v>
      </c>
      <c r="AC7" s="140">
        <f>+SUM(K7,T7)</f>
        <v>6874427</v>
      </c>
      <c r="AD7" s="140">
        <f>+SUM(L7,U7)</f>
        <v>163462152</v>
      </c>
      <c r="AE7" s="140">
        <f>SUM(AF7,+AK7)</f>
        <v>4312751</v>
      </c>
      <c r="AF7" s="140">
        <f>SUM(AG7:AJ7)</f>
        <v>4226403</v>
      </c>
      <c r="AG7" s="140">
        <f t="shared" ref="AG7:AL7" si="3">SUM(AG$8:AG$1000)</f>
        <v>295523</v>
      </c>
      <c r="AH7" s="140">
        <f t="shared" si="3"/>
        <v>2184615</v>
      </c>
      <c r="AI7" s="140">
        <f t="shared" si="3"/>
        <v>48751</v>
      </c>
      <c r="AJ7" s="140">
        <f t="shared" si="3"/>
        <v>1697514</v>
      </c>
      <c r="AK7" s="140">
        <f t="shared" si="3"/>
        <v>86348</v>
      </c>
      <c r="AL7" s="140">
        <f t="shared" si="3"/>
        <v>3784578</v>
      </c>
      <c r="AM7" s="140">
        <f>SUM(AN7,AS7,AW7,AX7,BD7)</f>
        <v>133660755</v>
      </c>
      <c r="AN7" s="140">
        <f>SUM(AO7:AR7)</f>
        <v>45325972</v>
      </c>
      <c r="AO7" s="140">
        <f>SUM(AO$8:AO$1000)</f>
        <v>10819759</v>
      </c>
      <c r="AP7" s="140">
        <f>SUM(AP$8:AP$1000)</f>
        <v>33562332</v>
      </c>
      <c r="AQ7" s="140">
        <f>SUM(AQ$8:AQ$1000)</f>
        <v>939938</v>
      </c>
      <c r="AR7" s="140">
        <f>SUM(AR$8:AR$1000)</f>
        <v>3943</v>
      </c>
      <c r="AS7" s="140">
        <f>SUM(AT7:AV7)</f>
        <v>24645003</v>
      </c>
      <c r="AT7" s="140">
        <f>SUM(AT$8:AT$1000)</f>
        <v>20185700</v>
      </c>
      <c r="AU7" s="140">
        <f>SUM(AU$8:AU$1000)</f>
        <v>4368927</v>
      </c>
      <c r="AV7" s="140">
        <f>SUM(AV$8:AV$1000)</f>
        <v>90376</v>
      </c>
      <c r="AW7" s="140">
        <f>SUM(AW$8:AW$1000)</f>
        <v>449319</v>
      </c>
      <c r="AX7" s="140">
        <f>SUM(AY7:BB7)</f>
        <v>63156847</v>
      </c>
      <c r="AY7" s="140">
        <f t="shared" ref="AY7:BE7" si="4">SUM(AY$8:AY$1000)</f>
        <v>47178794</v>
      </c>
      <c r="AZ7" s="140">
        <f t="shared" si="4"/>
        <v>13005260</v>
      </c>
      <c r="BA7" s="140">
        <f t="shared" si="4"/>
        <v>508901</v>
      </c>
      <c r="BB7" s="140">
        <f t="shared" si="4"/>
        <v>2463892</v>
      </c>
      <c r="BC7" s="140">
        <f t="shared" si="4"/>
        <v>40915938</v>
      </c>
      <c r="BD7" s="140">
        <f t="shared" si="4"/>
        <v>83614</v>
      </c>
      <c r="BE7" s="140">
        <f t="shared" si="4"/>
        <v>11905587</v>
      </c>
      <c r="BF7" s="140">
        <f>SUM(AE7,+AM7,+BE7)</f>
        <v>149879093</v>
      </c>
      <c r="BG7" s="140">
        <f>SUM(BH7,+BM7)</f>
        <v>539502</v>
      </c>
      <c r="BH7" s="140">
        <f>SUM(BI7:BL7)</f>
        <v>522633</v>
      </c>
      <c r="BI7" s="140">
        <f t="shared" ref="BI7:BN7" si="5">SUM(BI$8:BI$1000)</f>
        <v>1652</v>
      </c>
      <c r="BJ7" s="140">
        <f t="shared" si="5"/>
        <v>214851</v>
      </c>
      <c r="BK7" s="140">
        <f t="shared" si="5"/>
        <v>74520</v>
      </c>
      <c r="BL7" s="140">
        <f t="shared" si="5"/>
        <v>231610</v>
      </c>
      <c r="BM7" s="140">
        <f t="shared" si="5"/>
        <v>16869</v>
      </c>
      <c r="BN7" s="140">
        <f t="shared" si="5"/>
        <v>108839</v>
      </c>
      <c r="BO7" s="140">
        <f>SUM(BP7,BU7,BY7,BZ7,CF7)</f>
        <v>1947727</v>
      </c>
      <c r="BP7" s="140">
        <f>SUM(BQ7:BT7)</f>
        <v>474097</v>
      </c>
      <c r="BQ7" s="140">
        <f>SUM(BQ$8:BQ$1000)</f>
        <v>324147</v>
      </c>
      <c r="BR7" s="140">
        <f>SUM(BR$8:BR$1000)</f>
        <v>113486</v>
      </c>
      <c r="BS7" s="140">
        <f>SUM(BS$8:BS$1000)</f>
        <v>36464</v>
      </c>
      <c r="BT7" s="140">
        <f>SUM(BT$8:BT$1000)</f>
        <v>0</v>
      </c>
      <c r="BU7" s="140">
        <f>SUM(BV7:BX7)</f>
        <v>420181</v>
      </c>
      <c r="BV7" s="140">
        <f>SUM(BV$8:BV$1000)</f>
        <v>126161</v>
      </c>
      <c r="BW7" s="140">
        <f>SUM(BW$8:BW$1000)</f>
        <v>293204</v>
      </c>
      <c r="BX7" s="140">
        <f>SUM(BX$8:BX$1000)</f>
        <v>816</v>
      </c>
      <c r="BY7" s="140">
        <f>SUM(BY$8:BY$1000)</f>
        <v>7366</v>
      </c>
      <c r="BZ7" s="140">
        <f>SUM(CA7:CD7)</f>
        <v>1046083</v>
      </c>
      <c r="CA7" s="140">
        <f t="shared" ref="CA7:CG7" si="6">SUM(CA$8:CA$1000)</f>
        <v>685782</v>
      </c>
      <c r="CB7" s="140">
        <f t="shared" si="6"/>
        <v>309379</v>
      </c>
      <c r="CC7" s="140">
        <f t="shared" si="6"/>
        <v>15380</v>
      </c>
      <c r="CD7" s="140">
        <f t="shared" si="6"/>
        <v>35542</v>
      </c>
      <c r="CE7" s="140">
        <f t="shared" si="6"/>
        <v>432748</v>
      </c>
      <c r="CF7" s="140">
        <f t="shared" si="6"/>
        <v>0</v>
      </c>
      <c r="CG7" s="140">
        <f t="shared" si="6"/>
        <v>336357</v>
      </c>
      <c r="CH7" s="140">
        <f>SUM(BG7,+BO7,+CG7)</f>
        <v>2823586</v>
      </c>
      <c r="CI7" s="140">
        <f t="shared" ref="CI7:DJ7" si="7">SUM(AE7,+BG7)</f>
        <v>4852253</v>
      </c>
      <c r="CJ7" s="140">
        <f t="shared" si="7"/>
        <v>4749036</v>
      </c>
      <c r="CK7" s="140">
        <f t="shared" si="7"/>
        <v>297175</v>
      </c>
      <c r="CL7" s="140">
        <f t="shared" si="7"/>
        <v>2399466</v>
      </c>
      <c r="CM7" s="140">
        <f t="shared" si="7"/>
        <v>123271</v>
      </c>
      <c r="CN7" s="140">
        <f t="shared" si="7"/>
        <v>1929124</v>
      </c>
      <c r="CO7" s="140">
        <f t="shared" si="7"/>
        <v>103217</v>
      </c>
      <c r="CP7" s="140">
        <f t="shared" si="7"/>
        <v>3893417</v>
      </c>
      <c r="CQ7" s="140">
        <f t="shared" si="7"/>
        <v>135608482</v>
      </c>
      <c r="CR7" s="140">
        <f t="shared" si="7"/>
        <v>45800069</v>
      </c>
      <c r="CS7" s="140">
        <f t="shared" si="7"/>
        <v>11143906</v>
      </c>
      <c r="CT7" s="140">
        <f t="shared" si="7"/>
        <v>33675818</v>
      </c>
      <c r="CU7" s="140">
        <f t="shared" si="7"/>
        <v>976402</v>
      </c>
      <c r="CV7" s="140">
        <f t="shared" si="7"/>
        <v>3943</v>
      </c>
      <c r="CW7" s="140">
        <f t="shared" si="7"/>
        <v>25065184</v>
      </c>
      <c r="CX7" s="140">
        <f t="shared" si="7"/>
        <v>20311861</v>
      </c>
      <c r="CY7" s="140">
        <f t="shared" si="7"/>
        <v>4662131</v>
      </c>
      <c r="CZ7" s="140">
        <f t="shared" si="7"/>
        <v>91192</v>
      </c>
      <c r="DA7" s="140">
        <f t="shared" si="7"/>
        <v>456685</v>
      </c>
      <c r="DB7" s="140">
        <f t="shared" si="7"/>
        <v>64202930</v>
      </c>
      <c r="DC7" s="140">
        <f t="shared" si="7"/>
        <v>47864576</v>
      </c>
      <c r="DD7" s="140">
        <f t="shared" si="7"/>
        <v>13314639</v>
      </c>
      <c r="DE7" s="140">
        <f t="shared" si="7"/>
        <v>524281</v>
      </c>
      <c r="DF7" s="140">
        <f t="shared" si="7"/>
        <v>2499434</v>
      </c>
      <c r="DG7" s="140">
        <f t="shared" si="7"/>
        <v>41348686</v>
      </c>
      <c r="DH7" s="140">
        <f t="shared" si="7"/>
        <v>83614</v>
      </c>
      <c r="DI7" s="140">
        <f t="shared" si="7"/>
        <v>12241944</v>
      </c>
      <c r="DJ7" s="140">
        <f t="shared" si="7"/>
        <v>152702679</v>
      </c>
    </row>
    <row r="8" spans="1:114" s="136" customFormat="1" ht="13.5" customHeight="1" x14ac:dyDescent="0.15">
      <c r="A8" s="119" t="s">
        <v>15</v>
      </c>
      <c r="B8" s="120" t="s">
        <v>324</v>
      </c>
      <c r="C8" s="119" t="s">
        <v>325</v>
      </c>
      <c r="D8" s="121">
        <f>SUM(E8,+L8)</f>
        <v>2051901</v>
      </c>
      <c r="E8" s="121">
        <f>SUM(F8:I8,K8)</f>
        <v>418778</v>
      </c>
      <c r="F8" s="121">
        <v>0</v>
      </c>
      <c r="G8" s="121">
        <v>0</v>
      </c>
      <c r="H8" s="121">
        <v>0</v>
      </c>
      <c r="I8" s="121">
        <v>381141</v>
      </c>
      <c r="J8" s="122" t="s">
        <v>548</v>
      </c>
      <c r="K8" s="121">
        <v>37637</v>
      </c>
      <c r="L8" s="121">
        <v>1633123</v>
      </c>
      <c r="M8" s="121">
        <f>SUM(N8,+U8)</f>
        <v>3316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2" t="s">
        <v>548</v>
      </c>
      <c r="T8" s="121">
        <v>0</v>
      </c>
      <c r="U8" s="121">
        <v>3316</v>
      </c>
      <c r="V8" s="121">
        <f>+SUM(D8,M8)</f>
        <v>2055217</v>
      </c>
      <c r="W8" s="121">
        <f>+SUM(E8,N8)</f>
        <v>418778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381141</v>
      </c>
      <c r="AB8" s="122" t="str">
        <f>IF(+SUM(J8,S8)=0,"-",+SUM(J8,S8))</f>
        <v>-</v>
      </c>
      <c r="AC8" s="121">
        <f>+SUM(K8,T8)</f>
        <v>37637</v>
      </c>
      <c r="AD8" s="121">
        <f>+SUM(L8,U8)</f>
        <v>1636439</v>
      </c>
      <c r="AE8" s="121">
        <f>SUM(AF8,+AK8)</f>
        <v>39465</v>
      </c>
      <c r="AF8" s="121">
        <f>SUM(AG8:AJ8)</f>
        <v>39465</v>
      </c>
      <c r="AG8" s="121">
        <v>38298</v>
      </c>
      <c r="AH8" s="121">
        <v>0</v>
      </c>
      <c r="AI8" s="121">
        <v>0</v>
      </c>
      <c r="AJ8" s="121">
        <v>1167</v>
      </c>
      <c r="AK8" s="121">
        <v>0</v>
      </c>
      <c r="AL8" s="121">
        <v>44937</v>
      </c>
      <c r="AM8" s="121">
        <f>SUM(AN8,AS8,AW8,AX8,BD8)</f>
        <v>1532857</v>
      </c>
      <c r="AN8" s="121">
        <f>SUM(AO8:AR8)</f>
        <v>635152</v>
      </c>
      <c r="AO8" s="121">
        <v>168784</v>
      </c>
      <c r="AP8" s="121">
        <v>466368</v>
      </c>
      <c r="AQ8" s="121">
        <v>0</v>
      </c>
      <c r="AR8" s="121">
        <v>0</v>
      </c>
      <c r="AS8" s="121">
        <f>SUM(AT8:AV8)</f>
        <v>392399</v>
      </c>
      <c r="AT8" s="121">
        <v>392399</v>
      </c>
      <c r="AU8" s="121">
        <v>0</v>
      </c>
      <c r="AV8" s="121">
        <v>0</v>
      </c>
      <c r="AW8" s="121">
        <v>4059</v>
      </c>
      <c r="AX8" s="121">
        <f>SUM(AY8:BB8)</f>
        <v>497364</v>
      </c>
      <c r="AY8" s="121">
        <v>375176</v>
      </c>
      <c r="AZ8" s="121">
        <v>105518</v>
      </c>
      <c r="BA8" s="121">
        <v>0</v>
      </c>
      <c r="BB8" s="121">
        <v>16670</v>
      </c>
      <c r="BC8" s="121">
        <v>309602</v>
      </c>
      <c r="BD8" s="121">
        <v>3883</v>
      </c>
      <c r="BE8" s="121">
        <v>125040</v>
      </c>
      <c r="BF8" s="121">
        <f>SUM(AE8,+AM8,+BE8)</f>
        <v>1697362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3316</v>
      </c>
      <c r="CF8" s="121">
        <v>0</v>
      </c>
      <c r="CG8" s="121">
        <v>0</v>
      </c>
      <c r="CH8" s="121">
        <f>SUM(BG8,+BO8,+CG8)</f>
        <v>0</v>
      </c>
      <c r="CI8" s="121">
        <f>SUM(AE8,+BG8)</f>
        <v>39465</v>
      </c>
      <c r="CJ8" s="121">
        <f>SUM(AF8,+BH8)</f>
        <v>39465</v>
      </c>
      <c r="CK8" s="121">
        <f>SUM(AG8,+BI8)</f>
        <v>38298</v>
      </c>
      <c r="CL8" s="121">
        <f>SUM(AH8,+BJ8)</f>
        <v>0</v>
      </c>
      <c r="CM8" s="121">
        <f>SUM(AI8,+BK8)</f>
        <v>0</v>
      </c>
      <c r="CN8" s="121">
        <f>SUM(AJ8,+BL8)</f>
        <v>1167</v>
      </c>
      <c r="CO8" s="121">
        <f>SUM(AK8,+BM8)</f>
        <v>0</v>
      </c>
      <c r="CP8" s="121">
        <f>SUM(AL8,+BN8)</f>
        <v>44937</v>
      </c>
      <c r="CQ8" s="121">
        <f>SUM(AM8,+BO8)</f>
        <v>1532857</v>
      </c>
      <c r="CR8" s="121">
        <f>SUM(AN8,+BP8)</f>
        <v>635152</v>
      </c>
      <c r="CS8" s="121">
        <f>SUM(AO8,+BQ8)</f>
        <v>168784</v>
      </c>
      <c r="CT8" s="121">
        <f>SUM(AP8,+BR8)</f>
        <v>466368</v>
      </c>
      <c r="CU8" s="121">
        <f>SUM(AQ8,+BS8)</f>
        <v>0</v>
      </c>
      <c r="CV8" s="121">
        <f>SUM(AR8,+BT8)</f>
        <v>0</v>
      </c>
      <c r="CW8" s="121">
        <f>SUM(AS8,+BU8)</f>
        <v>392399</v>
      </c>
      <c r="CX8" s="121">
        <f>SUM(AT8,+BV8)</f>
        <v>392399</v>
      </c>
      <c r="CY8" s="121">
        <f>SUM(AU8,+BW8)</f>
        <v>0</v>
      </c>
      <c r="CZ8" s="121">
        <f>SUM(AV8,+BX8)</f>
        <v>0</v>
      </c>
      <c r="DA8" s="121">
        <f>SUM(AW8,+BY8)</f>
        <v>4059</v>
      </c>
      <c r="DB8" s="121">
        <f>SUM(AX8,+BZ8)</f>
        <v>497364</v>
      </c>
      <c r="DC8" s="121">
        <f>SUM(AY8,+CA8)</f>
        <v>375176</v>
      </c>
      <c r="DD8" s="121">
        <f>SUM(AZ8,+CB8)</f>
        <v>105518</v>
      </c>
      <c r="DE8" s="121">
        <f>SUM(BA8,+CC8)</f>
        <v>0</v>
      </c>
      <c r="DF8" s="121">
        <f>SUM(BB8,+CD8)</f>
        <v>16670</v>
      </c>
      <c r="DG8" s="121">
        <f>SUM(BC8,+CE8)</f>
        <v>312918</v>
      </c>
      <c r="DH8" s="121">
        <f>SUM(BD8,+CF8)</f>
        <v>3883</v>
      </c>
      <c r="DI8" s="121">
        <f>SUM(BE8,+CG8)</f>
        <v>125040</v>
      </c>
      <c r="DJ8" s="121">
        <f>SUM(BF8,+CH8)</f>
        <v>1697362</v>
      </c>
    </row>
    <row r="9" spans="1:114" s="136" customFormat="1" ht="13.5" customHeight="1" x14ac:dyDescent="0.15">
      <c r="A9" s="119" t="s">
        <v>15</v>
      </c>
      <c r="B9" s="120" t="s">
        <v>329</v>
      </c>
      <c r="C9" s="119" t="s">
        <v>330</v>
      </c>
      <c r="D9" s="121">
        <f>SUM(E9,+L9)</f>
        <v>2800771</v>
      </c>
      <c r="E9" s="121">
        <f>SUM(F9:I9,K9)</f>
        <v>496164</v>
      </c>
      <c r="F9" s="121">
        <v>0</v>
      </c>
      <c r="G9" s="121">
        <v>0</v>
      </c>
      <c r="H9" s="121">
        <v>0</v>
      </c>
      <c r="I9" s="121">
        <v>494584</v>
      </c>
      <c r="J9" s="122" t="s">
        <v>548</v>
      </c>
      <c r="K9" s="121">
        <v>1580</v>
      </c>
      <c r="L9" s="121">
        <v>2304607</v>
      </c>
      <c r="M9" s="121">
        <f>SUM(N9,+U9)</f>
        <v>5480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548</v>
      </c>
      <c r="T9" s="121">
        <v>0</v>
      </c>
      <c r="U9" s="121">
        <v>5480</v>
      </c>
      <c r="V9" s="121">
        <f>+SUM(D9,M9)</f>
        <v>2806251</v>
      </c>
      <c r="W9" s="121">
        <f>+SUM(E9,N9)</f>
        <v>496164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494584</v>
      </c>
      <c r="AB9" s="122" t="str">
        <f>IF(+SUM(J9,S9)=0,"-",+SUM(J9,S9))</f>
        <v>-</v>
      </c>
      <c r="AC9" s="121">
        <f>+SUM(K9,T9)</f>
        <v>1580</v>
      </c>
      <c r="AD9" s="121">
        <f>+SUM(L9,U9)</f>
        <v>2310087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74266</v>
      </c>
      <c r="AM9" s="121">
        <f>SUM(AN9,AS9,AW9,AX9,BD9)</f>
        <v>1849969</v>
      </c>
      <c r="AN9" s="121">
        <f>SUM(AO9:AR9)</f>
        <v>993907</v>
      </c>
      <c r="AO9" s="121">
        <v>332569</v>
      </c>
      <c r="AP9" s="121">
        <v>661338</v>
      </c>
      <c r="AQ9" s="121">
        <v>0</v>
      </c>
      <c r="AR9" s="121">
        <v>0</v>
      </c>
      <c r="AS9" s="121">
        <f>SUM(AT9:AV9)</f>
        <v>260646</v>
      </c>
      <c r="AT9" s="121">
        <v>260646</v>
      </c>
      <c r="AU9" s="121">
        <v>0</v>
      </c>
      <c r="AV9" s="121">
        <v>0</v>
      </c>
      <c r="AW9" s="121">
        <v>9850</v>
      </c>
      <c r="AX9" s="121">
        <f>SUM(AY9:BB9)</f>
        <v>585566</v>
      </c>
      <c r="AY9" s="121">
        <v>516018</v>
      </c>
      <c r="AZ9" s="121">
        <v>50940</v>
      </c>
      <c r="BA9" s="121">
        <v>3</v>
      </c>
      <c r="BB9" s="121">
        <v>18605</v>
      </c>
      <c r="BC9" s="121">
        <v>511670</v>
      </c>
      <c r="BD9" s="121">
        <v>0</v>
      </c>
      <c r="BE9" s="121">
        <v>364866</v>
      </c>
      <c r="BF9" s="121">
        <f>SUM(AE9,+AM9,+BE9)</f>
        <v>2214835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5480</v>
      </c>
      <c r="CF9" s="121">
        <v>0</v>
      </c>
      <c r="CG9" s="121">
        <v>0</v>
      </c>
      <c r="CH9" s="121">
        <f>SUM(BG9,+BO9,+CG9)</f>
        <v>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74266</v>
      </c>
      <c r="CQ9" s="121">
        <f>SUM(AM9,+BO9)</f>
        <v>1849969</v>
      </c>
      <c r="CR9" s="121">
        <f>SUM(AN9,+BP9)</f>
        <v>993907</v>
      </c>
      <c r="CS9" s="121">
        <f>SUM(AO9,+BQ9)</f>
        <v>332569</v>
      </c>
      <c r="CT9" s="121">
        <f>SUM(AP9,+BR9)</f>
        <v>661338</v>
      </c>
      <c r="CU9" s="121">
        <f>SUM(AQ9,+BS9)</f>
        <v>0</v>
      </c>
      <c r="CV9" s="121">
        <f>SUM(AR9,+BT9)</f>
        <v>0</v>
      </c>
      <c r="CW9" s="121">
        <f>SUM(AS9,+BU9)</f>
        <v>260646</v>
      </c>
      <c r="CX9" s="121">
        <f>SUM(AT9,+BV9)</f>
        <v>260646</v>
      </c>
      <c r="CY9" s="121">
        <f>SUM(AU9,+BW9)</f>
        <v>0</v>
      </c>
      <c r="CZ9" s="121">
        <f>SUM(AV9,+BX9)</f>
        <v>0</v>
      </c>
      <c r="DA9" s="121">
        <f>SUM(AW9,+BY9)</f>
        <v>9850</v>
      </c>
      <c r="DB9" s="121">
        <f>SUM(AX9,+BZ9)</f>
        <v>585566</v>
      </c>
      <c r="DC9" s="121">
        <f>SUM(AY9,+CA9)</f>
        <v>516018</v>
      </c>
      <c r="DD9" s="121">
        <f>SUM(AZ9,+CB9)</f>
        <v>50940</v>
      </c>
      <c r="DE9" s="121">
        <f>SUM(BA9,+CC9)</f>
        <v>3</v>
      </c>
      <c r="DF9" s="121">
        <f>SUM(BB9,+CD9)</f>
        <v>18605</v>
      </c>
      <c r="DG9" s="121">
        <f>SUM(BC9,+CE9)</f>
        <v>517150</v>
      </c>
      <c r="DH9" s="121">
        <f>SUM(BD9,+CF9)</f>
        <v>0</v>
      </c>
      <c r="DI9" s="121">
        <f>SUM(BE9,+CG9)</f>
        <v>364866</v>
      </c>
      <c r="DJ9" s="121">
        <f>SUM(BF9,+CH9)</f>
        <v>2214835</v>
      </c>
    </row>
    <row r="10" spans="1:114" s="136" customFormat="1" ht="13.5" customHeight="1" x14ac:dyDescent="0.15">
      <c r="A10" s="119" t="s">
        <v>15</v>
      </c>
      <c r="B10" s="120" t="s">
        <v>333</v>
      </c>
      <c r="C10" s="119" t="s">
        <v>334</v>
      </c>
      <c r="D10" s="121">
        <f>SUM(E10,+L10)</f>
        <v>4227344</v>
      </c>
      <c r="E10" s="121">
        <f>SUM(F10:I10,K10)</f>
        <v>405380</v>
      </c>
      <c r="F10" s="121">
        <v>0</v>
      </c>
      <c r="G10" s="121">
        <v>0</v>
      </c>
      <c r="H10" s="121">
        <v>0</v>
      </c>
      <c r="I10" s="121">
        <v>403300</v>
      </c>
      <c r="J10" s="122" t="s">
        <v>548</v>
      </c>
      <c r="K10" s="121">
        <v>2080</v>
      </c>
      <c r="L10" s="121">
        <v>3821964</v>
      </c>
      <c r="M10" s="121">
        <f>SUM(N10,+U10)</f>
        <v>8239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548</v>
      </c>
      <c r="T10" s="121">
        <v>0</v>
      </c>
      <c r="U10" s="121">
        <v>8239</v>
      </c>
      <c r="V10" s="121">
        <f>+SUM(D10,M10)</f>
        <v>4235583</v>
      </c>
      <c r="W10" s="121">
        <f>+SUM(E10,N10)</f>
        <v>405380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403300</v>
      </c>
      <c r="AB10" s="122" t="str">
        <f>IF(+SUM(J10,S10)=0,"-",+SUM(J10,S10))</f>
        <v>-</v>
      </c>
      <c r="AC10" s="121">
        <f>+SUM(K10,T10)</f>
        <v>2080</v>
      </c>
      <c r="AD10" s="121">
        <f>+SUM(L10,U10)</f>
        <v>3830203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111655</v>
      </c>
      <c r="AM10" s="121">
        <f>SUM(AN10,AS10,AW10,AX10,BD10)</f>
        <v>3174786</v>
      </c>
      <c r="AN10" s="121">
        <f>SUM(AO10:AR10)</f>
        <v>1174770</v>
      </c>
      <c r="AO10" s="121">
        <v>217089</v>
      </c>
      <c r="AP10" s="121">
        <v>957681</v>
      </c>
      <c r="AQ10" s="121">
        <v>0</v>
      </c>
      <c r="AR10" s="121">
        <v>0</v>
      </c>
      <c r="AS10" s="121">
        <f>SUM(AT10:AV10)</f>
        <v>1298346</v>
      </c>
      <c r="AT10" s="121">
        <v>1100302</v>
      </c>
      <c r="AU10" s="121">
        <v>198044</v>
      </c>
      <c r="AV10" s="121">
        <v>0</v>
      </c>
      <c r="AW10" s="121">
        <v>30118</v>
      </c>
      <c r="AX10" s="121">
        <f>SUM(AY10:BB10)</f>
        <v>671552</v>
      </c>
      <c r="AY10" s="121">
        <v>376163</v>
      </c>
      <c r="AZ10" s="121">
        <v>214637</v>
      </c>
      <c r="BA10" s="121">
        <v>22230</v>
      </c>
      <c r="BB10" s="121">
        <v>58522</v>
      </c>
      <c r="BC10" s="121">
        <v>769273</v>
      </c>
      <c r="BD10" s="121">
        <v>0</v>
      </c>
      <c r="BE10" s="121">
        <v>171630</v>
      </c>
      <c r="BF10" s="121">
        <f>SUM(AE10,+AM10,+BE10)</f>
        <v>3346416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8239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111655</v>
      </c>
      <c r="CQ10" s="121">
        <f>SUM(AM10,+BO10)</f>
        <v>3174786</v>
      </c>
      <c r="CR10" s="121">
        <f>SUM(AN10,+BP10)</f>
        <v>1174770</v>
      </c>
      <c r="CS10" s="121">
        <f>SUM(AO10,+BQ10)</f>
        <v>217089</v>
      </c>
      <c r="CT10" s="121">
        <f>SUM(AP10,+BR10)</f>
        <v>957681</v>
      </c>
      <c r="CU10" s="121">
        <f>SUM(AQ10,+BS10)</f>
        <v>0</v>
      </c>
      <c r="CV10" s="121">
        <f>SUM(AR10,+BT10)</f>
        <v>0</v>
      </c>
      <c r="CW10" s="121">
        <f>SUM(AS10,+BU10)</f>
        <v>1298346</v>
      </c>
      <c r="CX10" s="121">
        <f>SUM(AT10,+BV10)</f>
        <v>1100302</v>
      </c>
      <c r="CY10" s="121">
        <f>SUM(AU10,+BW10)</f>
        <v>198044</v>
      </c>
      <c r="CZ10" s="121">
        <f>SUM(AV10,+BX10)</f>
        <v>0</v>
      </c>
      <c r="DA10" s="121">
        <f>SUM(AW10,+BY10)</f>
        <v>30118</v>
      </c>
      <c r="DB10" s="121">
        <f>SUM(AX10,+BZ10)</f>
        <v>671552</v>
      </c>
      <c r="DC10" s="121">
        <f>SUM(AY10,+CA10)</f>
        <v>376163</v>
      </c>
      <c r="DD10" s="121">
        <f>SUM(AZ10,+CB10)</f>
        <v>214637</v>
      </c>
      <c r="DE10" s="121">
        <f>SUM(BA10,+CC10)</f>
        <v>22230</v>
      </c>
      <c r="DF10" s="121">
        <f>SUM(BB10,+CD10)</f>
        <v>58522</v>
      </c>
      <c r="DG10" s="121">
        <f>SUM(BC10,+CE10)</f>
        <v>777512</v>
      </c>
      <c r="DH10" s="121">
        <f>SUM(BD10,+CF10)</f>
        <v>0</v>
      </c>
      <c r="DI10" s="121">
        <f>SUM(BE10,+CG10)</f>
        <v>171630</v>
      </c>
      <c r="DJ10" s="121">
        <f>SUM(BF10,+CH10)</f>
        <v>3346416</v>
      </c>
    </row>
    <row r="11" spans="1:114" s="136" customFormat="1" ht="13.5" customHeight="1" x14ac:dyDescent="0.15">
      <c r="A11" s="119" t="s">
        <v>15</v>
      </c>
      <c r="B11" s="120" t="s">
        <v>336</v>
      </c>
      <c r="C11" s="119" t="s">
        <v>337</v>
      </c>
      <c r="D11" s="121">
        <f>SUM(E11,+L11)</f>
        <v>6340412</v>
      </c>
      <c r="E11" s="121">
        <f>SUM(F11:I11,K11)</f>
        <v>559584</v>
      </c>
      <c r="F11" s="121">
        <v>0</v>
      </c>
      <c r="G11" s="121">
        <v>0</v>
      </c>
      <c r="H11" s="121">
        <v>0</v>
      </c>
      <c r="I11" s="121">
        <v>482074</v>
      </c>
      <c r="J11" s="122" t="s">
        <v>548</v>
      </c>
      <c r="K11" s="121">
        <v>77510</v>
      </c>
      <c r="L11" s="121">
        <v>5780828</v>
      </c>
      <c r="M11" s="121">
        <f>SUM(N11,+U11)</f>
        <v>11291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2" t="s">
        <v>548</v>
      </c>
      <c r="T11" s="121">
        <v>0</v>
      </c>
      <c r="U11" s="121">
        <v>11291</v>
      </c>
      <c r="V11" s="121">
        <f>+SUM(D11,M11)</f>
        <v>6351703</v>
      </c>
      <c r="W11" s="121">
        <f>+SUM(E11,N11)</f>
        <v>559584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482074</v>
      </c>
      <c r="AB11" s="122" t="str">
        <f>IF(+SUM(J11,S11)=0,"-",+SUM(J11,S11))</f>
        <v>-</v>
      </c>
      <c r="AC11" s="121">
        <f>+SUM(K11,T11)</f>
        <v>77510</v>
      </c>
      <c r="AD11" s="121">
        <f>+SUM(L11,U11)</f>
        <v>5792119</v>
      </c>
      <c r="AE11" s="121">
        <f>SUM(AF11,+AK11)</f>
        <v>116645</v>
      </c>
      <c r="AF11" s="121">
        <f>SUM(AG11:AJ11)</f>
        <v>116645</v>
      </c>
      <c r="AG11" s="121">
        <v>104939</v>
      </c>
      <c r="AH11" s="121">
        <v>0</v>
      </c>
      <c r="AI11" s="121">
        <v>0</v>
      </c>
      <c r="AJ11" s="121">
        <v>11706</v>
      </c>
      <c r="AK11" s="121">
        <v>0</v>
      </c>
      <c r="AL11" s="121">
        <v>153025</v>
      </c>
      <c r="AM11" s="121">
        <f>SUM(AN11,AS11,AW11,AX11,BD11)</f>
        <v>4688342</v>
      </c>
      <c r="AN11" s="121">
        <f>SUM(AO11:AR11)</f>
        <v>1918959</v>
      </c>
      <c r="AO11" s="121">
        <v>573348</v>
      </c>
      <c r="AP11" s="121">
        <v>1345611</v>
      </c>
      <c r="AQ11" s="121">
        <v>0</v>
      </c>
      <c r="AR11" s="121">
        <v>0</v>
      </c>
      <c r="AS11" s="121">
        <f>SUM(AT11:AV11)</f>
        <v>1590660</v>
      </c>
      <c r="AT11" s="121">
        <v>1590660</v>
      </c>
      <c r="AU11" s="121">
        <v>0</v>
      </c>
      <c r="AV11" s="121">
        <v>0</v>
      </c>
      <c r="AW11" s="121">
        <v>0</v>
      </c>
      <c r="AX11" s="121">
        <f>SUM(AY11:BB11)</f>
        <v>1146845</v>
      </c>
      <c r="AY11" s="121">
        <v>986957</v>
      </c>
      <c r="AZ11" s="121">
        <v>159488</v>
      </c>
      <c r="BA11" s="121">
        <v>0</v>
      </c>
      <c r="BB11" s="121">
        <v>400</v>
      </c>
      <c r="BC11" s="121">
        <v>1054302</v>
      </c>
      <c r="BD11" s="121">
        <v>31878</v>
      </c>
      <c r="BE11" s="121">
        <v>328098</v>
      </c>
      <c r="BF11" s="121">
        <f>SUM(AE11,+AM11,+BE11)</f>
        <v>5133085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11291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116645</v>
      </c>
      <c r="CJ11" s="121">
        <f>SUM(AF11,+BH11)</f>
        <v>116645</v>
      </c>
      <c r="CK11" s="121">
        <f>SUM(AG11,+BI11)</f>
        <v>104939</v>
      </c>
      <c r="CL11" s="121">
        <f>SUM(AH11,+BJ11)</f>
        <v>0</v>
      </c>
      <c r="CM11" s="121">
        <f>SUM(AI11,+BK11)</f>
        <v>0</v>
      </c>
      <c r="CN11" s="121">
        <f>SUM(AJ11,+BL11)</f>
        <v>11706</v>
      </c>
      <c r="CO11" s="121">
        <f>SUM(AK11,+BM11)</f>
        <v>0</v>
      </c>
      <c r="CP11" s="121">
        <f>SUM(AL11,+BN11)</f>
        <v>153025</v>
      </c>
      <c r="CQ11" s="121">
        <f>SUM(AM11,+BO11)</f>
        <v>4688342</v>
      </c>
      <c r="CR11" s="121">
        <f>SUM(AN11,+BP11)</f>
        <v>1918959</v>
      </c>
      <c r="CS11" s="121">
        <f>SUM(AO11,+BQ11)</f>
        <v>573348</v>
      </c>
      <c r="CT11" s="121">
        <f>SUM(AP11,+BR11)</f>
        <v>1345611</v>
      </c>
      <c r="CU11" s="121">
        <f>SUM(AQ11,+BS11)</f>
        <v>0</v>
      </c>
      <c r="CV11" s="121">
        <f>SUM(AR11,+BT11)</f>
        <v>0</v>
      </c>
      <c r="CW11" s="121">
        <f>SUM(AS11,+BU11)</f>
        <v>1590660</v>
      </c>
      <c r="CX11" s="121">
        <f>SUM(AT11,+BV11)</f>
        <v>1590660</v>
      </c>
      <c r="CY11" s="121">
        <f>SUM(AU11,+BW11)</f>
        <v>0</v>
      </c>
      <c r="CZ11" s="121">
        <f>SUM(AV11,+BX11)</f>
        <v>0</v>
      </c>
      <c r="DA11" s="121">
        <f>SUM(AW11,+BY11)</f>
        <v>0</v>
      </c>
      <c r="DB11" s="121">
        <f>SUM(AX11,+BZ11)</f>
        <v>1146845</v>
      </c>
      <c r="DC11" s="121">
        <f>SUM(AY11,+CA11)</f>
        <v>986957</v>
      </c>
      <c r="DD11" s="121">
        <f>SUM(AZ11,+CB11)</f>
        <v>159488</v>
      </c>
      <c r="DE11" s="121">
        <f>SUM(BA11,+CC11)</f>
        <v>0</v>
      </c>
      <c r="DF11" s="121">
        <f>SUM(BB11,+CD11)</f>
        <v>400</v>
      </c>
      <c r="DG11" s="121">
        <f>SUM(BC11,+CE11)</f>
        <v>1065593</v>
      </c>
      <c r="DH11" s="121">
        <f>SUM(BD11,+CF11)</f>
        <v>31878</v>
      </c>
      <c r="DI11" s="121">
        <f>SUM(BE11,+CG11)</f>
        <v>328098</v>
      </c>
      <c r="DJ11" s="121">
        <f>SUM(BF11,+CH11)</f>
        <v>5133085</v>
      </c>
    </row>
    <row r="12" spans="1:114" s="136" customFormat="1" ht="13.5" customHeight="1" x14ac:dyDescent="0.15">
      <c r="A12" s="119" t="s">
        <v>15</v>
      </c>
      <c r="B12" s="120" t="s">
        <v>339</v>
      </c>
      <c r="C12" s="119" t="s">
        <v>340</v>
      </c>
      <c r="D12" s="121">
        <f>SUM(E12,+L12)</f>
        <v>3086897</v>
      </c>
      <c r="E12" s="121">
        <f>SUM(F12:I12,K12)</f>
        <v>307689</v>
      </c>
      <c r="F12" s="121">
        <v>0</v>
      </c>
      <c r="G12" s="121">
        <v>0</v>
      </c>
      <c r="H12" s="121">
        <v>0</v>
      </c>
      <c r="I12" s="121">
        <v>241259</v>
      </c>
      <c r="J12" s="122" t="s">
        <v>548</v>
      </c>
      <c r="K12" s="121">
        <v>66430</v>
      </c>
      <c r="L12" s="121">
        <v>2779208</v>
      </c>
      <c r="M12" s="121">
        <f>SUM(N12,+U12)</f>
        <v>6315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548</v>
      </c>
      <c r="T12" s="121">
        <v>0</v>
      </c>
      <c r="U12" s="121">
        <v>6315</v>
      </c>
      <c r="V12" s="121">
        <f>+SUM(D12,M12)</f>
        <v>3093212</v>
      </c>
      <c r="W12" s="121">
        <f>+SUM(E12,N12)</f>
        <v>307689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241259</v>
      </c>
      <c r="AB12" s="122" t="str">
        <f>IF(+SUM(J12,S12)=0,"-",+SUM(J12,S12))</f>
        <v>-</v>
      </c>
      <c r="AC12" s="121">
        <f>+SUM(K12,T12)</f>
        <v>66430</v>
      </c>
      <c r="AD12" s="121">
        <f>+SUM(L12,U12)</f>
        <v>2785523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85576</v>
      </c>
      <c r="AM12" s="121">
        <f>SUM(AN12,AS12,AW12,AX12,BD12)</f>
        <v>2411723</v>
      </c>
      <c r="AN12" s="121">
        <f>SUM(AO12:AR12)</f>
        <v>1247788</v>
      </c>
      <c r="AO12" s="121">
        <v>294428</v>
      </c>
      <c r="AP12" s="121">
        <v>953360</v>
      </c>
      <c r="AQ12" s="121">
        <v>0</v>
      </c>
      <c r="AR12" s="121">
        <v>0</v>
      </c>
      <c r="AS12" s="121">
        <f>SUM(AT12:AV12)</f>
        <v>65016</v>
      </c>
      <c r="AT12" s="121">
        <v>65016</v>
      </c>
      <c r="AU12" s="121">
        <v>0</v>
      </c>
      <c r="AV12" s="121">
        <v>0</v>
      </c>
      <c r="AW12" s="121">
        <v>28992</v>
      </c>
      <c r="AX12" s="121">
        <f>SUM(AY12:BB12)</f>
        <v>1069927</v>
      </c>
      <c r="AY12" s="121">
        <v>959197</v>
      </c>
      <c r="AZ12" s="121">
        <v>94210</v>
      </c>
      <c r="BA12" s="121">
        <v>0</v>
      </c>
      <c r="BB12" s="121">
        <v>16520</v>
      </c>
      <c r="BC12" s="121">
        <v>589598</v>
      </c>
      <c r="BD12" s="121">
        <v>0</v>
      </c>
      <c r="BE12" s="121">
        <v>0</v>
      </c>
      <c r="BF12" s="121">
        <f>SUM(AE12,+AM12,+BE12)</f>
        <v>2411723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6315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85576</v>
      </c>
      <c r="CQ12" s="121">
        <f>SUM(AM12,+BO12)</f>
        <v>2411723</v>
      </c>
      <c r="CR12" s="121">
        <f>SUM(AN12,+BP12)</f>
        <v>1247788</v>
      </c>
      <c r="CS12" s="121">
        <f>SUM(AO12,+BQ12)</f>
        <v>294428</v>
      </c>
      <c r="CT12" s="121">
        <f>SUM(AP12,+BR12)</f>
        <v>953360</v>
      </c>
      <c r="CU12" s="121">
        <f>SUM(AQ12,+BS12)</f>
        <v>0</v>
      </c>
      <c r="CV12" s="121">
        <f>SUM(AR12,+BT12)</f>
        <v>0</v>
      </c>
      <c r="CW12" s="121">
        <f>SUM(AS12,+BU12)</f>
        <v>65016</v>
      </c>
      <c r="CX12" s="121">
        <f>SUM(AT12,+BV12)</f>
        <v>65016</v>
      </c>
      <c r="CY12" s="121">
        <f>SUM(AU12,+BW12)</f>
        <v>0</v>
      </c>
      <c r="CZ12" s="121">
        <f>SUM(AV12,+BX12)</f>
        <v>0</v>
      </c>
      <c r="DA12" s="121">
        <f>SUM(AW12,+BY12)</f>
        <v>28992</v>
      </c>
      <c r="DB12" s="121">
        <f>SUM(AX12,+BZ12)</f>
        <v>1069927</v>
      </c>
      <c r="DC12" s="121">
        <f>SUM(AY12,+CA12)</f>
        <v>959197</v>
      </c>
      <c r="DD12" s="121">
        <f>SUM(AZ12,+CB12)</f>
        <v>94210</v>
      </c>
      <c r="DE12" s="121">
        <f>SUM(BA12,+CC12)</f>
        <v>0</v>
      </c>
      <c r="DF12" s="121">
        <f>SUM(BB12,+CD12)</f>
        <v>16520</v>
      </c>
      <c r="DG12" s="121">
        <f>SUM(BC12,+CE12)</f>
        <v>595913</v>
      </c>
      <c r="DH12" s="121">
        <f>SUM(BD12,+CF12)</f>
        <v>0</v>
      </c>
      <c r="DI12" s="121">
        <f>SUM(BE12,+CG12)</f>
        <v>0</v>
      </c>
      <c r="DJ12" s="121">
        <f>SUM(BF12,+CH12)</f>
        <v>2411723</v>
      </c>
    </row>
    <row r="13" spans="1:114" s="136" customFormat="1" ht="13.5" customHeight="1" x14ac:dyDescent="0.15">
      <c r="A13" s="119" t="s">
        <v>15</v>
      </c>
      <c r="B13" s="120" t="s">
        <v>342</v>
      </c>
      <c r="C13" s="119" t="s">
        <v>343</v>
      </c>
      <c r="D13" s="121">
        <f>SUM(E13,+L13)</f>
        <v>2551210</v>
      </c>
      <c r="E13" s="121">
        <f>SUM(F13:I13,K13)</f>
        <v>439111</v>
      </c>
      <c r="F13" s="121">
        <v>0</v>
      </c>
      <c r="G13" s="121">
        <v>0</v>
      </c>
      <c r="H13" s="121">
        <v>0</v>
      </c>
      <c r="I13" s="121">
        <v>387921</v>
      </c>
      <c r="J13" s="122" t="s">
        <v>548</v>
      </c>
      <c r="K13" s="121">
        <v>51190</v>
      </c>
      <c r="L13" s="121">
        <v>2112099</v>
      </c>
      <c r="M13" s="121">
        <f>SUM(N13,+U13)</f>
        <v>6663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548</v>
      </c>
      <c r="T13" s="121">
        <v>0</v>
      </c>
      <c r="U13" s="121">
        <v>6663</v>
      </c>
      <c r="V13" s="121">
        <f>+SUM(D13,M13)</f>
        <v>2557873</v>
      </c>
      <c r="W13" s="121">
        <f>+SUM(E13,N13)</f>
        <v>439111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387921</v>
      </c>
      <c r="AB13" s="122" t="str">
        <f>IF(+SUM(J13,S13)=0,"-",+SUM(J13,S13))</f>
        <v>-</v>
      </c>
      <c r="AC13" s="121">
        <f>+SUM(K13,T13)</f>
        <v>51190</v>
      </c>
      <c r="AD13" s="121">
        <f>+SUM(L13,U13)</f>
        <v>2118762</v>
      </c>
      <c r="AE13" s="121">
        <f>SUM(AF13,+AK13)</f>
        <v>15300</v>
      </c>
      <c r="AF13" s="121">
        <f>SUM(AG13:AJ13)</f>
        <v>15300</v>
      </c>
      <c r="AG13" s="121">
        <v>0</v>
      </c>
      <c r="AH13" s="121">
        <v>0</v>
      </c>
      <c r="AI13" s="121">
        <v>0</v>
      </c>
      <c r="AJ13" s="121">
        <v>15300</v>
      </c>
      <c r="AK13" s="121">
        <v>0</v>
      </c>
      <c r="AL13" s="121">
        <v>90300</v>
      </c>
      <c r="AM13" s="121">
        <f>SUM(AN13,AS13,AW13,AX13,BD13)</f>
        <v>1695791</v>
      </c>
      <c r="AN13" s="121">
        <f>SUM(AO13:AR13)</f>
        <v>1034375</v>
      </c>
      <c r="AO13" s="121">
        <v>139517</v>
      </c>
      <c r="AP13" s="121">
        <v>894858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3114</v>
      </c>
      <c r="AX13" s="121">
        <f>SUM(AY13:BB13)</f>
        <v>658302</v>
      </c>
      <c r="AY13" s="121">
        <v>470217</v>
      </c>
      <c r="AZ13" s="121">
        <v>113773</v>
      </c>
      <c r="BA13" s="121">
        <v>0</v>
      </c>
      <c r="BB13" s="121">
        <v>74312</v>
      </c>
      <c r="BC13" s="121">
        <v>622143</v>
      </c>
      <c r="BD13" s="121">
        <v>0</v>
      </c>
      <c r="BE13" s="121">
        <v>127676</v>
      </c>
      <c r="BF13" s="121">
        <f>SUM(AE13,+AM13,+BE13)</f>
        <v>1838767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6663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15300</v>
      </c>
      <c r="CJ13" s="121">
        <f>SUM(AF13,+BH13)</f>
        <v>15300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15300</v>
      </c>
      <c r="CO13" s="121">
        <f>SUM(AK13,+BM13)</f>
        <v>0</v>
      </c>
      <c r="CP13" s="121">
        <f>SUM(AL13,+BN13)</f>
        <v>90300</v>
      </c>
      <c r="CQ13" s="121">
        <f>SUM(AM13,+BO13)</f>
        <v>1695791</v>
      </c>
      <c r="CR13" s="121">
        <f>SUM(AN13,+BP13)</f>
        <v>1034375</v>
      </c>
      <c r="CS13" s="121">
        <f>SUM(AO13,+BQ13)</f>
        <v>139517</v>
      </c>
      <c r="CT13" s="121">
        <f>SUM(AP13,+BR13)</f>
        <v>894858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3114</v>
      </c>
      <c r="DB13" s="121">
        <f>SUM(AX13,+BZ13)</f>
        <v>658302</v>
      </c>
      <c r="DC13" s="121">
        <f>SUM(AY13,+CA13)</f>
        <v>470217</v>
      </c>
      <c r="DD13" s="121">
        <f>SUM(AZ13,+CB13)</f>
        <v>113773</v>
      </c>
      <c r="DE13" s="121">
        <f>SUM(BA13,+CC13)</f>
        <v>0</v>
      </c>
      <c r="DF13" s="121">
        <f>SUM(BB13,+CD13)</f>
        <v>74312</v>
      </c>
      <c r="DG13" s="121">
        <f>SUM(BC13,+CE13)</f>
        <v>628806</v>
      </c>
      <c r="DH13" s="121">
        <f>SUM(BD13,+CF13)</f>
        <v>0</v>
      </c>
      <c r="DI13" s="121">
        <f>SUM(BE13,+CG13)</f>
        <v>127676</v>
      </c>
      <c r="DJ13" s="121">
        <f>SUM(BF13,+CH13)</f>
        <v>1838767</v>
      </c>
    </row>
    <row r="14" spans="1:114" s="136" customFormat="1" ht="13.5" customHeight="1" x14ac:dyDescent="0.15">
      <c r="A14" s="119" t="s">
        <v>15</v>
      </c>
      <c r="B14" s="120" t="s">
        <v>345</v>
      </c>
      <c r="C14" s="119" t="s">
        <v>346</v>
      </c>
      <c r="D14" s="121">
        <f>SUM(E14,+L14)</f>
        <v>3493902</v>
      </c>
      <c r="E14" s="121">
        <f>SUM(F14:I14,K14)</f>
        <v>287066</v>
      </c>
      <c r="F14" s="121">
        <v>0</v>
      </c>
      <c r="G14" s="121">
        <v>219</v>
      </c>
      <c r="H14" s="121">
        <v>0</v>
      </c>
      <c r="I14" s="121">
        <v>264340</v>
      </c>
      <c r="J14" s="122" t="s">
        <v>548</v>
      </c>
      <c r="K14" s="121">
        <v>22507</v>
      </c>
      <c r="L14" s="121">
        <v>3206836</v>
      </c>
      <c r="M14" s="121">
        <f>SUM(N14,+U14)</f>
        <v>7705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548</v>
      </c>
      <c r="T14" s="121">
        <v>0</v>
      </c>
      <c r="U14" s="121">
        <v>7705</v>
      </c>
      <c r="V14" s="121">
        <f>+SUM(D14,M14)</f>
        <v>3501607</v>
      </c>
      <c r="W14" s="121">
        <f>+SUM(E14,N14)</f>
        <v>287066</v>
      </c>
      <c r="X14" s="121">
        <f>+SUM(F14,O14)</f>
        <v>0</v>
      </c>
      <c r="Y14" s="121">
        <f>+SUM(G14,P14)</f>
        <v>219</v>
      </c>
      <c r="Z14" s="121">
        <f>+SUM(H14,Q14)</f>
        <v>0</v>
      </c>
      <c r="AA14" s="121">
        <f>+SUM(I14,R14)</f>
        <v>264340</v>
      </c>
      <c r="AB14" s="122" t="str">
        <f>IF(+SUM(J14,S14)=0,"-",+SUM(J14,S14))</f>
        <v>-</v>
      </c>
      <c r="AC14" s="121">
        <f>+SUM(K14,T14)</f>
        <v>22507</v>
      </c>
      <c r="AD14" s="121">
        <f>+SUM(L14,U14)</f>
        <v>3214541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104424</v>
      </c>
      <c r="AM14" s="121">
        <f>SUM(AN14,AS14,AW14,AX14,BD14)</f>
        <v>2670028</v>
      </c>
      <c r="AN14" s="121">
        <f>SUM(AO14:AR14)</f>
        <v>1032659</v>
      </c>
      <c r="AO14" s="121">
        <v>140914</v>
      </c>
      <c r="AP14" s="121">
        <v>891745</v>
      </c>
      <c r="AQ14" s="121">
        <v>0</v>
      </c>
      <c r="AR14" s="121">
        <v>0</v>
      </c>
      <c r="AS14" s="121">
        <f>SUM(AT14:AV14)</f>
        <v>1257848</v>
      </c>
      <c r="AT14" s="121">
        <v>1257848</v>
      </c>
      <c r="AU14" s="121">
        <v>0</v>
      </c>
      <c r="AV14" s="121">
        <v>0</v>
      </c>
      <c r="AW14" s="121">
        <v>16463</v>
      </c>
      <c r="AX14" s="121">
        <f>SUM(AY14:BB14)</f>
        <v>363058</v>
      </c>
      <c r="AY14" s="121">
        <v>361763</v>
      </c>
      <c r="AZ14" s="121">
        <v>0</v>
      </c>
      <c r="BA14" s="121">
        <v>895</v>
      </c>
      <c r="BB14" s="121">
        <v>400</v>
      </c>
      <c r="BC14" s="121">
        <v>719450</v>
      </c>
      <c r="BD14" s="121">
        <v>0</v>
      </c>
      <c r="BE14" s="121">
        <v>0</v>
      </c>
      <c r="BF14" s="121">
        <f>SUM(AE14,+AM14,+BE14)</f>
        <v>2670028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7705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104424</v>
      </c>
      <c r="CQ14" s="121">
        <f>SUM(AM14,+BO14)</f>
        <v>2670028</v>
      </c>
      <c r="CR14" s="121">
        <f>SUM(AN14,+BP14)</f>
        <v>1032659</v>
      </c>
      <c r="CS14" s="121">
        <f>SUM(AO14,+BQ14)</f>
        <v>140914</v>
      </c>
      <c r="CT14" s="121">
        <f>SUM(AP14,+BR14)</f>
        <v>891745</v>
      </c>
      <c r="CU14" s="121">
        <f>SUM(AQ14,+BS14)</f>
        <v>0</v>
      </c>
      <c r="CV14" s="121">
        <f>SUM(AR14,+BT14)</f>
        <v>0</v>
      </c>
      <c r="CW14" s="121">
        <f>SUM(AS14,+BU14)</f>
        <v>1257848</v>
      </c>
      <c r="CX14" s="121">
        <f>SUM(AT14,+BV14)</f>
        <v>1257848</v>
      </c>
      <c r="CY14" s="121">
        <f>SUM(AU14,+BW14)</f>
        <v>0</v>
      </c>
      <c r="CZ14" s="121">
        <f>SUM(AV14,+BX14)</f>
        <v>0</v>
      </c>
      <c r="DA14" s="121">
        <f>SUM(AW14,+BY14)</f>
        <v>16463</v>
      </c>
      <c r="DB14" s="121">
        <f>SUM(AX14,+BZ14)</f>
        <v>363058</v>
      </c>
      <c r="DC14" s="121">
        <f>SUM(AY14,+CA14)</f>
        <v>361763</v>
      </c>
      <c r="DD14" s="121">
        <f>SUM(AZ14,+CB14)</f>
        <v>0</v>
      </c>
      <c r="DE14" s="121">
        <f>SUM(BA14,+CC14)</f>
        <v>895</v>
      </c>
      <c r="DF14" s="121">
        <f>SUM(BB14,+CD14)</f>
        <v>400</v>
      </c>
      <c r="DG14" s="121">
        <f>SUM(BC14,+CE14)</f>
        <v>727155</v>
      </c>
      <c r="DH14" s="121">
        <f>SUM(BD14,+CF14)</f>
        <v>0</v>
      </c>
      <c r="DI14" s="121">
        <f>SUM(BE14,+CG14)</f>
        <v>0</v>
      </c>
      <c r="DJ14" s="121">
        <f>SUM(BF14,+CH14)</f>
        <v>2670028</v>
      </c>
    </row>
    <row r="15" spans="1:114" s="136" customFormat="1" ht="13.5" customHeight="1" x14ac:dyDescent="0.15">
      <c r="A15" s="119" t="s">
        <v>15</v>
      </c>
      <c r="B15" s="120" t="s">
        <v>348</v>
      </c>
      <c r="C15" s="119" t="s">
        <v>349</v>
      </c>
      <c r="D15" s="121">
        <f>SUM(E15,+L15)</f>
        <v>5987503</v>
      </c>
      <c r="E15" s="121">
        <f>SUM(F15:I15,K15)</f>
        <v>1014513</v>
      </c>
      <c r="F15" s="121">
        <v>0</v>
      </c>
      <c r="G15" s="121">
        <v>23140</v>
      </c>
      <c r="H15" s="121">
        <v>0</v>
      </c>
      <c r="I15" s="121">
        <v>379326</v>
      </c>
      <c r="J15" s="122" t="s">
        <v>548</v>
      </c>
      <c r="K15" s="121">
        <v>612047</v>
      </c>
      <c r="L15" s="121">
        <v>4972990</v>
      </c>
      <c r="M15" s="121">
        <f>SUM(N15,+U15)</f>
        <v>12243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548</v>
      </c>
      <c r="T15" s="121">
        <v>0</v>
      </c>
      <c r="U15" s="121">
        <v>12243</v>
      </c>
      <c r="V15" s="121">
        <f>+SUM(D15,M15)</f>
        <v>5999746</v>
      </c>
      <c r="W15" s="121">
        <f>+SUM(E15,N15)</f>
        <v>1014513</v>
      </c>
      <c r="X15" s="121">
        <f>+SUM(F15,O15)</f>
        <v>0</v>
      </c>
      <c r="Y15" s="121">
        <f>+SUM(G15,P15)</f>
        <v>23140</v>
      </c>
      <c r="Z15" s="121">
        <f>+SUM(H15,Q15)</f>
        <v>0</v>
      </c>
      <c r="AA15" s="121">
        <f>+SUM(I15,R15)</f>
        <v>379326</v>
      </c>
      <c r="AB15" s="122" t="str">
        <f>IF(+SUM(J15,S15)=0,"-",+SUM(J15,S15))</f>
        <v>-</v>
      </c>
      <c r="AC15" s="121">
        <f>+SUM(K15,T15)</f>
        <v>612047</v>
      </c>
      <c r="AD15" s="121">
        <f>+SUM(L15,U15)</f>
        <v>4985233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165924</v>
      </c>
      <c r="AM15" s="121">
        <f>SUM(AN15,AS15,AW15,AX15,BD15)</f>
        <v>4316901</v>
      </c>
      <c r="AN15" s="121">
        <f>SUM(AO15:AR15)</f>
        <v>1460337</v>
      </c>
      <c r="AO15" s="121">
        <v>172970</v>
      </c>
      <c r="AP15" s="121">
        <v>1287367</v>
      </c>
      <c r="AQ15" s="121">
        <v>0</v>
      </c>
      <c r="AR15" s="121">
        <v>0</v>
      </c>
      <c r="AS15" s="121">
        <f>SUM(AT15:AV15)</f>
        <v>1146805</v>
      </c>
      <c r="AT15" s="121">
        <v>1144913</v>
      </c>
      <c r="AU15" s="121">
        <v>1892</v>
      </c>
      <c r="AV15" s="121">
        <v>0</v>
      </c>
      <c r="AW15" s="121">
        <v>15216</v>
      </c>
      <c r="AX15" s="121">
        <f>SUM(AY15:BB15)</f>
        <v>1688451</v>
      </c>
      <c r="AY15" s="121">
        <v>1676791</v>
      </c>
      <c r="AZ15" s="121">
        <v>11260</v>
      </c>
      <c r="BA15" s="121">
        <v>0</v>
      </c>
      <c r="BB15" s="121">
        <v>400</v>
      </c>
      <c r="BC15" s="121">
        <v>1143169</v>
      </c>
      <c r="BD15" s="121">
        <v>6092</v>
      </c>
      <c r="BE15" s="121">
        <v>361509</v>
      </c>
      <c r="BF15" s="121">
        <f>SUM(AE15,+AM15,+BE15)</f>
        <v>4678410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12243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165924</v>
      </c>
      <c r="CQ15" s="121">
        <f>SUM(AM15,+BO15)</f>
        <v>4316901</v>
      </c>
      <c r="CR15" s="121">
        <f>SUM(AN15,+BP15)</f>
        <v>1460337</v>
      </c>
      <c r="CS15" s="121">
        <f>SUM(AO15,+BQ15)</f>
        <v>172970</v>
      </c>
      <c r="CT15" s="121">
        <f>SUM(AP15,+BR15)</f>
        <v>1287367</v>
      </c>
      <c r="CU15" s="121">
        <f>SUM(AQ15,+BS15)</f>
        <v>0</v>
      </c>
      <c r="CV15" s="121">
        <f>SUM(AR15,+BT15)</f>
        <v>0</v>
      </c>
      <c r="CW15" s="121">
        <f>SUM(AS15,+BU15)</f>
        <v>1146805</v>
      </c>
      <c r="CX15" s="121">
        <f>SUM(AT15,+BV15)</f>
        <v>1144913</v>
      </c>
      <c r="CY15" s="121">
        <f>SUM(AU15,+BW15)</f>
        <v>1892</v>
      </c>
      <c r="CZ15" s="121">
        <f>SUM(AV15,+BX15)</f>
        <v>0</v>
      </c>
      <c r="DA15" s="121">
        <f>SUM(AW15,+BY15)</f>
        <v>15216</v>
      </c>
      <c r="DB15" s="121">
        <f>SUM(AX15,+BZ15)</f>
        <v>1688451</v>
      </c>
      <c r="DC15" s="121">
        <f>SUM(AY15,+CA15)</f>
        <v>1676791</v>
      </c>
      <c r="DD15" s="121">
        <f>SUM(AZ15,+CB15)</f>
        <v>11260</v>
      </c>
      <c r="DE15" s="121">
        <f>SUM(BA15,+CC15)</f>
        <v>0</v>
      </c>
      <c r="DF15" s="121">
        <f>SUM(BB15,+CD15)</f>
        <v>400</v>
      </c>
      <c r="DG15" s="121">
        <f>SUM(BC15,+CE15)</f>
        <v>1155412</v>
      </c>
      <c r="DH15" s="121">
        <f>SUM(BD15,+CF15)</f>
        <v>6092</v>
      </c>
      <c r="DI15" s="121">
        <f>SUM(BE15,+CG15)</f>
        <v>361509</v>
      </c>
      <c r="DJ15" s="121">
        <f>SUM(BF15,+CH15)</f>
        <v>4678410</v>
      </c>
    </row>
    <row r="16" spans="1:114" s="136" customFormat="1" ht="13.5" customHeight="1" x14ac:dyDescent="0.15">
      <c r="A16" s="119" t="s">
        <v>15</v>
      </c>
      <c r="B16" s="120" t="s">
        <v>352</v>
      </c>
      <c r="C16" s="119" t="s">
        <v>353</v>
      </c>
      <c r="D16" s="121">
        <f>SUM(E16,+L16)</f>
        <v>5747060</v>
      </c>
      <c r="E16" s="121">
        <f>SUM(F16:I16,K16)</f>
        <v>520476</v>
      </c>
      <c r="F16" s="121">
        <v>0</v>
      </c>
      <c r="G16" s="121">
        <v>0</v>
      </c>
      <c r="H16" s="121">
        <v>0</v>
      </c>
      <c r="I16" s="121">
        <v>337161</v>
      </c>
      <c r="J16" s="122" t="s">
        <v>548</v>
      </c>
      <c r="K16" s="121">
        <v>183315</v>
      </c>
      <c r="L16" s="121">
        <v>5226584</v>
      </c>
      <c r="M16" s="121">
        <f>SUM(N16,+U16)</f>
        <v>10026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548</v>
      </c>
      <c r="T16" s="121">
        <v>0</v>
      </c>
      <c r="U16" s="121">
        <v>10026</v>
      </c>
      <c r="V16" s="121">
        <f>+SUM(D16,M16)</f>
        <v>5757086</v>
      </c>
      <c r="W16" s="121">
        <f>+SUM(E16,N16)</f>
        <v>520476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337161</v>
      </c>
      <c r="AB16" s="122" t="str">
        <f>IF(+SUM(J16,S16)=0,"-",+SUM(J16,S16))</f>
        <v>-</v>
      </c>
      <c r="AC16" s="121">
        <f>+SUM(K16,T16)</f>
        <v>183315</v>
      </c>
      <c r="AD16" s="121">
        <f>+SUM(L16,U16)</f>
        <v>5236610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135881</v>
      </c>
      <c r="AM16" s="121">
        <f>SUM(AN16,AS16,AW16,AX16,BD16)</f>
        <v>4674998</v>
      </c>
      <c r="AN16" s="121">
        <f>SUM(AO16:AR16)</f>
        <v>1924284</v>
      </c>
      <c r="AO16" s="121">
        <v>168338</v>
      </c>
      <c r="AP16" s="121">
        <v>1755946</v>
      </c>
      <c r="AQ16" s="121">
        <v>0</v>
      </c>
      <c r="AR16" s="121">
        <v>0</v>
      </c>
      <c r="AS16" s="121">
        <f>SUM(AT16:AV16)</f>
        <v>834075</v>
      </c>
      <c r="AT16" s="121">
        <v>754963</v>
      </c>
      <c r="AU16" s="121">
        <v>79112</v>
      </c>
      <c r="AV16" s="121">
        <v>0</v>
      </c>
      <c r="AW16" s="121">
        <v>18295</v>
      </c>
      <c r="AX16" s="121">
        <f>SUM(AY16:BB16)</f>
        <v>1898344</v>
      </c>
      <c r="AY16" s="121">
        <v>1635639</v>
      </c>
      <c r="AZ16" s="121">
        <v>262705</v>
      </c>
      <c r="BA16" s="121">
        <v>0</v>
      </c>
      <c r="BB16" s="121">
        <v>0</v>
      </c>
      <c r="BC16" s="121">
        <v>936181</v>
      </c>
      <c r="BD16" s="121">
        <v>0</v>
      </c>
      <c r="BE16" s="121">
        <v>0</v>
      </c>
      <c r="BF16" s="121">
        <f>SUM(AE16,+AM16,+BE16)</f>
        <v>4674998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10026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135881</v>
      </c>
      <c r="CQ16" s="121">
        <f>SUM(AM16,+BO16)</f>
        <v>4674998</v>
      </c>
      <c r="CR16" s="121">
        <f>SUM(AN16,+BP16)</f>
        <v>1924284</v>
      </c>
      <c r="CS16" s="121">
        <f>SUM(AO16,+BQ16)</f>
        <v>168338</v>
      </c>
      <c r="CT16" s="121">
        <f>SUM(AP16,+BR16)</f>
        <v>1755946</v>
      </c>
      <c r="CU16" s="121">
        <f>SUM(AQ16,+BS16)</f>
        <v>0</v>
      </c>
      <c r="CV16" s="121">
        <f>SUM(AR16,+BT16)</f>
        <v>0</v>
      </c>
      <c r="CW16" s="121">
        <f>SUM(AS16,+BU16)</f>
        <v>834075</v>
      </c>
      <c r="CX16" s="121">
        <f>SUM(AT16,+BV16)</f>
        <v>754963</v>
      </c>
      <c r="CY16" s="121">
        <f>SUM(AU16,+BW16)</f>
        <v>79112</v>
      </c>
      <c r="CZ16" s="121">
        <f>SUM(AV16,+BX16)</f>
        <v>0</v>
      </c>
      <c r="DA16" s="121">
        <f>SUM(AW16,+BY16)</f>
        <v>18295</v>
      </c>
      <c r="DB16" s="121">
        <f>SUM(AX16,+BZ16)</f>
        <v>1898344</v>
      </c>
      <c r="DC16" s="121">
        <f>SUM(AY16,+CA16)</f>
        <v>1635639</v>
      </c>
      <c r="DD16" s="121">
        <f>SUM(AZ16,+CB16)</f>
        <v>262705</v>
      </c>
      <c r="DE16" s="121">
        <f>SUM(BA16,+CC16)</f>
        <v>0</v>
      </c>
      <c r="DF16" s="121">
        <f>SUM(BB16,+CD16)</f>
        <v>0</v>
      </c>
      <c r="DG16" s="121">
        <f>SUM(BC16,+CE16)</f>
        <v>946207</v>
      </c>
      <c r="DH16" s="121">
        <f>SUM(BD16,+CF16)</f>
        <v>0</v>
      </c>
      <c r="DI16" s="121">
        <f>SUM(BE16,+CG16)</f>
        <v>0</v>
      </c>
      <c r="DJ16" s="121">
        <f>SUM(BF16,+CH16)</f>
        <v>4674998</v>
      </c>
    </row>
    <row r="17" spans="1:114" s="136" customFormat="1" ht="13.5" customHeight="1" x14ac:dyDescent="0.15">
      <c r="A17" s="119" t="s">
        <v>15</v>
      </c>
      <c r="B17" s="120" t="s">
        <v>355</v>
      </c>
      <c r="C17" s="119" t="s">
        <v>356</v>
      </c>
      <c r="D17" s="121">
        <f>SUM(E17,+L17)</f>
        <v>4013366</v>
      </c>
      <c r="E17" s="121">
        <f>SUM(F17:I17,K17)</f>
        <v>236186</v>
      </c>
      <c r="F17" s="121">
        <v>0</v>
      </c>
      <c r="G17" s="121">
        <v>0</v>
      </c>
      <c r="H17" s="121">
        <v>0</v>
      </c>
      <c r="I17" s="121">
        <v>214304</v>
      </c>
      <c r="J17" s="122" t="s">
        <v>548</v>
      </c>
      <c r="K17" s="121">
        <v>21882</v>
      </c>
      <c r="L17" s="121">
        <v>3777180</v>
      </c>
      <c r="M17" s="121">
        <f>SUM(N17,+U17)</f>
        <v>7498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548</v>
      </c>
      <c r="T17" s="121">
        <v>0</v>
      </c>
      <c r="U17" s="121">
        <v>7498</v>
      </c>
      <c r="V17" s="121">
        <f>+SUM(D17,M17)</f>
        <v>4020864</v>
      </c>
      <c r="W17" s="121">
        <f>+SUM(E17,N17)</f>
        <v>236186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214304</v>
      </c>
      <c r="AB17" s="122" t="str">
        <f>IF(+SUM(J17,S17)=0,"-",+SUM(J17,S17))</f>
        <v>-</v>
      </c>
      <c r="AC17" s="121">
        <f>+SUM(K17,T17)</f>
        <v>21882</v>
      </c>
      <c r="AD17" s="121">
        <f>+SUM(L17,U17)</f>
        <v>3784678</v>
      </c>
      <c r="AE17" s="121">
        <f>SUM(AF17,+AK17)</f>
        <v>14174</v>
      </c>
      <c r="AF17" s="121">
        <f>SUM(AG17:AJ17)</f>
        <v>14174</v>
      </c>
      <c r="AG17" s="121">
        <v>14174</v>
      </c>
      <c r="AH17" s="121">
        <v>0</v>
      </c>
      <c r="AI17" s="121">
        <v>0</v>
      </c>
      <c r="AJ17" s="121">
        <v>0</v>
      </c>
      <c r="AK17" s="121">
        <v>0</v>
      </c>
      <c r="AL17" s="121">
        <v>101618</v>
      </c>
      <c r="AM17" s="121">
        <f>SUM(AN17,AS17,AW17,AX17,BD17)</f>
        <v>2468550</v>
      </c>
      <c r="AN17" s="121">
        <f>SUM(AO17:AR17)</f>
        <v>1001847</v>
      </c>
      <c r="AO17" s="121">
        <v>179483</v>
      </c>
      <c r="AP17" s="121">
        <v>822364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1466703</v>
      </c>
      <c r="AY17" s="121">
        <v>1302506</v>
      </c>
      <c r="AZ17" s="121">
        <v>163797</v>
      </c>
      <c r="BA17" s="121">
        <v>0</v>
      </c>
      <c r="BB17" s="121">
        <v>400</v>
      </c>
      <c r="BC17" s="121">
        <v>700122</v>
      </c>
      <c r="BD17" s="121">
        <v>0</v>
      </c>
      <c r="BE17" s="121">
        <v>728902</v>
      </c>
      <c r="BF17" s="121">
        <f>SUM(AE17,+AM17,+BE17)</f>
        <v>3211626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7498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14174</v>
      </c>
      <c r="CJ17" s="121">
        <f>SUM(AF17,+BH17)</f>
        <v>14174</v>
      </c>
      <c r="CK17" s="121">
        <f>SUM(AG17,+BI17)</f>
        <v>14174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101618</v>
      </c>
      <c r="CQ17" s="121">
        <f>SUM(AM17,+BO17)</f>
        <v>2468550</v>
      </c>
      <c r="CR17" s="121">
        <f>SUM(AN17,+BP17)</f>
        <v>1001847</v>
      </c>
      <c r="CS17" s="121">
        <f>SUM(AO17,+BQ17)</f>
        <v>179483</v>
      </c>
      <c r="CT17" s="121">
        <f>SUM(AP17,+BR17)</f>
        <v>822364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1466703</v>
      </c>
      <c r="DC17" s="121">
        <f>SUM(AY17,+CA17)</f>
        <v>1302506</v>
      </c>
      <c r="DD17" s="121">
        <f>SUM(AZ17,+CB17)</f>
        <v>163797</v>
      </c>
      <c r="DE17" s="121">
        <f>SUM(BA17,+CC17)</f>
        <v>0</v>
      </c>
      <c r="DF17" s="121">
        <f>SUM(BB17,+CD17)</f>
        <v>400</v>
      </c>
      <c r="DG17" s="121">
        <f>SUM(BC17,+CE17)</f>
        <v>707620</v>
      </c>
      <c r="DH17" s="121">
        <f>SUM(BD17,+CF17)</f>
        <v>0</v>
      </c>
      <c r="DI17" s="121">
        <f>SUM(BE17,+CG17)</f>
        <v>728902</v>
      </c>
      <c r="DJ17" s="121">
        <f>SUM(BF17,+CH17)</f>
        <v>3211626</v>
      </c>
    </row>
    <row r="18" spans="1:114" s="136" customFormat="1" ht="13.5" customHeight="1" x14ac:dyDescent="0.15">
      <c r="A18" s="119" t="s">
        <v>15</v>
      </c>
      <c r="B18" s="120" t="s">
        <v>358</v>
      </c>
      <c r="C18" s="119" t="s">
        <v>359</v>
      </c>
      <c r="D18" s="121">
        <f>SUM(E18,+L18)</f>
        <v>8570074</v>
      </c>
      <c r="E18" s="121">
        <f>SUM(F18:I18,K18)</f>
        <v>688965</v>
      </c>
      <c r="F18" s="121">
        <v>0</v>
      </c>
      <c r="G18" s="121">
        <v>4916</v>
      </c>
      <c r="H18" s="121">
        <v>0</v>
      </c>
      <c r="I18" s="121">
        <v>479054</v>
      </c>
      <c r="J18" s="122" t="s">
        <v>548</v>
      </c>
      <c r="K18" s="121">
        <v>204995</v>
      </c>
      <c r="L18" s="121">
        <v>7881109</v>
      </c>
      <c r="M18" s="121">
        <f>SUM(N18,+U18)</f>
        <v>18897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548</v>
      </c>
      <c r="T18" s="121">
        <v>0</v>
      </c>
      <c r="U18" s="121">
        <v>18897</v>
      </c>
      <c r="V18" s="121">
        <f>+SUM(D18,M18)</f>
        <v>8588971</v>
      </c>
      <c r="W18" s="121">
        <f>+SUM(E18,N18)</f>
        <v>688965</v>
      </c>
      <c r="X18" s="121">
        <f>+SUM(F18,O18)</f>
        <v>0</v>
      </c>
      <c r="Y18" s="121">
        <f>+SUM(G18,P18)</f>
        <v>4916</v>
      </c>
      <c r="Z18" s="121">
        <f>+SUM(H18,Q18)</f>
        <v>0</v>
      </c>
      <c r="AA18" s="121">
        <f>+SUM(I18,R18)</f>
        <v>479054</v>
      </c>
      <c r="AB18" s="122" t="str">
        <f>IF(+SUM(J18,S18)=0,"-",+SUM(J18,S18))</f>
        <v>-</v>
      </c>
      <c r="AC18" s="121">
        <f>+SUM(K18,T18)</f>
        <v>204995</v>
      </c>
      <c r="AD18" s="121">
        <f>+SUM(L18,U18)</f>
        <v>7900006</v>
      </c>
      <c r="AE18" s="121">
        <f>SUM(AF18,+AK18)</f>
        <v>16609</v>
      </c>
      <c r="AF18" s="121">
        <f>SUM(AG18:AJ18)</f>
        <v>16609</v>
      </c>
      <c r="AG18" s="121">
        <v>0</v>
      </c>
      <c r="AH18" s="121">
        <v>0</v>
      </c>
      <c r="AI18" s="121">
        <v>0</v>
      </c>
      <c r="AJ18" s="121">
        <v>16609</v>
      </c>
      <c r="AK18" s="121">
        <v>0</v>
      </c>
      <c r="AL18" s="121">
        <v>256080</v>
      </c>
      <c r="AM18" s="121">
        <f>SUM(AN18,AS18,AW18,AX18,BD18)</f>
        <v>6040095</v>
      </c>
      <c r="AN18" s="121">
        <f>SUM(AO18:AR18)</f>
        <v>2943559</v>
      </c>
      <c r="AO18" s="121">
        <v>453037</v>
      </c>
      <c r="AP18" s="121">
        <v>2490522</v>
      </c>
      <c r="AQ18" s="121">
        <v>0</v>
      </c>
      <c r="AR18" s="121">
        <v>0</v>
      </c>
      <c r="AS18" s="121">
        <f>SUM(AT18:AV18)</f>
        <v>1614299</v>
      </c>
      <c r="AT18" s="121">
        <v>1614299</v>
      </c>
      <c r="AU18" s="121">
        <v>0</v>
      </c>
      <c r="AV18" s="121">
        <v>0</v>
      </c>
      <c r="AW18" s="121">
        <v>0</v>
      </c>
      <c r="AX18" s="121">
        <f>SUM(AY18:BB18)</f>
        <v>1482237</v>
      </c>
      <c r="AY18" s="121">
        <v>1202556</v>
      </c>
      <c r="AZ18" s="121">
        <v>279281</v>
      </c>
      <c r="BA18" s="121">
        <v>0</v>
      </c>
      <c r="BB18" s="121">
        <v>400</v>
      </c>
      <c r="BC18" s="121">
        <v>1764319</v>
      </c>
      <c r="BD18" s="121">
        <v>0</v>
      </c>
      <c r="BE18" s="121">
        <v>492971</v>
      </c>
      <c r="BF18" s="121">
        <f>SUM(AE18,+AM18,+BE18)</f>
        <v>6549675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18897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16609</v>
      </c>
      <c r="CJ18" s="121">
        <f>SUM(AF18,+BH18)</f>
        <v>16609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16609</v>
      </c>
      <c r="CO18" s="121">
        <f>SUM(AK18,+BM18)</f>
        <v>0</v>
      </c>
      <c r="CP18" s="121">
        <f>SUM(AL18,+BN18)</f>
        <v>256080</v>
      </c>
      <c r="CQ18" s="121">
        <f>SUM(AM18,+BO18)</f>
        <v>6040095</v>
      </c>
      <c r="CR18" s="121">
        <f>SUM(AN18,+BP18)</f>
        <v>2943559</v>
      </c>
      <c r="CS18" s="121">
        <f>SUM(AO18,+BQ18)</f>
        <v>453037</v>
      </c>
      <c r="CT18" s="121">
        <f>SUM(AP18,+BR18)</f>
        <v>2490522</v>
      </c>
      <c r="CU18" s="121">
        <f>SUM(AQ18,+BS18)</f>
        <v>0</v>
      </c>
      <c r="CV18" s="121">
        <f>SUM(AR18,+BT18)</f>
        <v>0</v>
      </c>
      <c r="CW18" s="121">
        <f>SUM(AS18,+BU18)</f>
        <v>1614299</v>
      </c>
      <c r="CX18" s="121">
        <f>SUM(AT18,+BV18)</f>
        <v>1614299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1482237</v>
      </c>
      <c r="DC18" s="121">
        <f>SUM(AY18,+CA18)</f>
        <v>1202556</v>
      </c>
      <c r="DD18" s="121">
        <f>SUM(AZ18,+CB18)</f>
        <v>279281</v>
      </c>
      <c r="DE18" s="121">
        <f>SUM(BA18,+CC18)</f>
        <v>0</v>
      </c>
      <c r="DF18" s="121">
        <f>SUM(BB18,+CD18)</f>
        <v>400</v>
      </c>
      <c r="DG18" s="121">
        <f>SUM(BC18,+CE18)</f>
        <v>1783216</v>
      </c>
      <c r="DH18" s="121">
        <f>SUM(BD18,+CF18)</f>
        <v>0</v>
      </c>
      <c r="DI18" s="121">
        <f>SUM(BE18,+CG18)</f>
        <v>492971</v>
      </c>
      <c r="DJ18" s="121">
        <f>SUM(BF18,+CH18)</f>
        <v>6549675</v>
      </c>
    </row>
    <row r="19" spans="1:114" s="136" customFormat="1" ht="13.5" customHeight="1" x14ac:dyDescent="0.15">
      <c r="A19" s="119" t="s">
        <v>15</v>
      </c>
      <c r="B19" s="120" t="s">
        <v>361</v>
      </c>
      <c r="C19" s="119" t="s">
        <v>362</v>
      </c>
      <c r="D19" s="121">
        <f>SUM(E19,+L19)</f>
        <v>11541933</v>
      </c>
      <c r="E19" s="121">
        <f>SUM(F19:I19,K19)</f>
        <v>1281815</v>
      </c>
      <c r="F19" s="121">
        <v>0</v>
      </c>
      <c r="G19" s="121">
        <v>185</v>
      </c>
      <c r="H19" s="121">
        <v>0</v>
      </c>
      <c r="I19" s="121">
        <v>659240</v>
      </c>
      <c r="J19" s="122" t="s">
        <v>548</v>
      </c>
      <c r="K19" s="121">
        <v>622390</v>
      </c>
      <c r="L19" s="121">
        <v>10260118</v>
      </c>
      <c r="M19" s="121">
        <f>SUM(N19,+U19)</f>
        <v>35329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548</v>
      </c>
      <c r="T19" s="121">
        <v>0</v>
      </c>
      <c r="U19" s="121">
        <v>35329</v>
      </c>
      <c r="V19" s="121">
        <f>+SUM(D19,M19)</f>
        <v>11577262</v>
      </c>
      <c r="W19" s="121">
        <f>+SUM(E19,N19)</f>
        <v>1281815</v>
      </c>
      <c r="X19" s="121">
        <f>+SUM(F19,O19)</f>
        <v>0</v>
      </c>
      <c r="Y19" s="121">
        <f>+SUM(G19,P19)</f>
        <v>185</v>
      </c>
      <c r="Z19" s="121">
        <f>+SUM(H19,Q19)</f>
        <v>0</v>
      </c>
      <c r="AA19" s="121">
        <f>+SUM(I19,R19)</f>
        <v>659240</v>
      </c>
      <c r="AB19" s="122" t="str">
        <f>IF(+SUM(J19,S19)=0,"-",+SUM(J19,S19))</f>
        <v>-</v>
      </c>
      <c r="AC19" s="121">
        <f>+SUM(K19,T19)</f>
        <v>622390</v>
      </c>
      <c r="AD19" s="121">
        <f>+SUM(L19,U19)</f>
        <v>10295447</v>
      </c>
      <c r="AE19" s="121">
        <f>SUM(AF19,+AK19)</f>
        <v>166399</v>
      </c>
      <c r="AF19" s="121">
        <f>SUM(AG19:AJ19)</f>
        <v>166399</v>
      </c>
      <c r="AG19" s="121">
        <v>0</v>
      </c>
      <c r="AH19" s="121">
        <v>14524</v>
      </c>
      <c r="AI19" s="121">
        <v>0</v>
      </c>
      <c r="AJ19" s="121">
        <v>151875</v>
      </c>
      <c r="AK19" s="121">
        <v>0</v>
      </c>
      <c r="AL19" s="121">
        <v>335440</v>
      </c>
      <c r="AM19" s="121">
        <f>SUM(AN19,AS19,AW19,AX19,BD19)</f>
        <v>8501622</v>
      </c>
      <c r="AN19" s="121">
        <f>SUM(AO19:AR19)</f>
        <v>3370103</v>
      </c>
      <c r="AO19" s="121">
        <v>607760</v>
      </c>
      <c r="AP19" s="121">
        <v>2762343</v>
      </c>
      <c r="AQ19" s="121">
        <v>0</v>
      </c>
      <c r="AR19" s="121">
        <v>0</v>
      </c>
      <c r="AS19" s="121">
        <f>SUM(AT19:AV19)</f>
        <v>94148</v>
      </c>
      <c r="AT19" s="121">
        <v>19682</v>
      </c>
      <c r="AU19" s="121">
        <v>74466</v>
      </c>
      <c r="AV19" s="121">
        <v>0</v>
      </c>
      <c r="AW19" s="121">
        <v>36066</v>
      </c>
      <c r="AX19" s="121">
        <f>SUM(AY19:BB19)</f>
        <v>4995149</v>
      </c>
      <c r="AY19" s="121">
        <v>3835563</v>
      </c>
      <c r="AZ19" s="121">
        <v>995247</v>
      </c>
      <c r="BA19" s="121">
        <v>2</v>
      </c>
      <c r="BB19" s="121">
        <v>164337</v>
      </c>
      <c r="BC19" s="121">
        <v>2311087</v>
      </c>
      <c r="BD19" s="121">
        <v>6156</v>
      </c>
      <c r="BE19" s="121">
        <v>227385</v>
      </c>
      <c r="BF19" s="121">
        <f>SUM(AE19,+AM19,+BE19)</f>
        <v>8895406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10577</v>
      </c>
      <c r="BP19" s="121">
        <f>SUM(BQ19:BT19)</f>
        <v>168</v>
      </c>
      <c r="BQ19" s="121">
        <v>168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10409</v>
      </c>
      <c r="CA19" s="121">
        <v>10409</v>
      </c>
      <c r="CB19" s="121">
        <v>0</v>
      </c>
      <c r="CC19" s="121">
        <v>0</v>
      </c>
      <c r="CD19" s="121">
        <v>0</v>
      </c>
      <c r="CE19" s="121">
        <v>24752</v>
      </c>
      <c r="CF19" s="121">
        <v>0</v>
      </c>
      <c r="CG19" s="121">
        <v>0</v>
      </c>
      <c r="CH19" s="121">
        <f>SUM(BG19,+BO19,+CG19)</f>
        <v>10577</v>
      </c>
      <c r="CI19" s="121">
        <f>SUM(AE19,+BG19)</f>
        <v>166399</v>
      </c>
      <c r="CJ19" s="121">
        <f>SUM(AF19,+BH19)</f>
        <v>166399</v>
      </c>
      <c r="CK19" s="121">
        <f>SUM(AG19,+BI19)</f>
        <v>0</v>
      </c>
      <c r="CL19" s="121">
        <f>SUM(AH19,+BJ19)</f>
        <v>14524</v>
      </c>
      <c r="CM19" s="121">
        <f>SUM(AI19,+BK19)</f>
        <v>0</v>
      </c>
      <c r="CN19" s="121">
        <f>SUM(AJ19,+BL19)</f>
        <v>151875</v>
      </c>
      <c r="CO19" s="121">
        <f>SUM(AK19,+BM19)</f>
        <v>0</v>
      </c>
      <c r="CP19" s="121">
        <f>SUM(AL19,+BN19)</f>
        <v>335440</v>
      </c>
      <c r="CQ19" s="121">
        <f>SUM(AM19,+BO19)</f>
        <v>8512199</v>
      </c>
      <c r="CR19" s="121">
        <f>SUM(AN19,+BP19)</f>
        <v>3370271</v>
      </c>
      <c r="CS19" s="121">
        <f>SUM(AO19,+BQ19)</f>
        <v>607928</v>
      </c>
      <c r="CT19" s="121">
        <f>SUM(AP19,+BR19)</f>
        <v>2762343</v>
      </c>
      <c r="CU19" s="121">
        <f>SUM(AQ19,+BS19)</f>
        <v>0</v>
      </c>
      <c r="CV19" s="121">
        <f>SUM(AR19,+BT19)</f>
        <v>0</v>
      </c>
      <c r="CW19" s="121">
        <f>SUM(AS19,+BU19)</f>
        <v>94148</v>
      </c>
      <c r="CX19" s="121">
        <f>SUM(AT19,+BV19)</f>
        <v>19682</v>
      </c>
      <c r="CY19" s="121">
        <f>SUM(AU19,+BW19)</f>
        <v>74466</v>
      </c>
      <c r="CZ19" s="121">
        <f>SUM(AV19,+BX19)</f>
        <v>0</v>
      </c>
      <c r="DA19" s="121">
        <f>SUM(AW19,+BY19)</f>
        <v>36066</v>
      </c>
      <c r="DB19" s="121">
        <f>SUM(AX19,+BZ19)</f>
        <v>5005558</v>
      </c>
      <c r="DC19" s="121">
        <f>SUM(AY19,+CA19)</f>
        <v>3845972</v>
      </c>
      <c r="DD19" s="121">
        <f>SUM(AZ19,+CB19)</f>
        <v>995247</v>
      </c>
      <c r="DE19" s="121">
        <f>SUM(BA19,+CC19)</f>
        <v>2</v>
      </c>
      <c r="DF19" s="121">
        <f>SUM(BB19,+CD19)</f>
        <v>164337</v>
      </c>
      <c r="DG19" s="121">
        <f>SUM(BC19,+CE19)</f>
        <v>2335839</v>
      </c>
      <c r="DH19" s="121">
        <f>SUM(BD19,+CF19)</f>
        <v>6156</v>
      </c>
      <c r="DI19" s="121">
        <f>SUM(BE19,+CG19)</f>
        <v>227385</v>
      </c>
      <c r="DJ19" s="121">
        <f>SUM(BF19,+CH19)</f>
        <v>8905983</v>
      </c>
    </row>
    <row r="20" spans="1:114" s="136" customFormat="1" ht="13.5" customHeight="1" x14ac:dyDescent="0.15">
      <c r="A20" s="119" t="s">
        <v>15</v>
      </c>
      <c r="B20" s="120" t="s">
        <v>364</v>
      </c>
      <c r="C20" s="119" t="s">
        <v>365</v>
      </c>
      <c r="D20" s="121">
        <f>SUM(E20,+L20)</f>
        <v>3617810</v>
      </c>
      <c r="E20" s="121">
        <f>SUM(F20:I20,K20)</f>
        <v>464770</v>
      </c>
      <c r="F20" s="121">
        <v>0</v>
      </c>
      <c r="G20" s="121">
        <v>473</v>
      </c>
      <c r="H20" s="121">
        <v>0</v>
      </c>
      <c r="I20" s="121">
        <v>389201</v>
      </c>
      <c r="J20" s="122" t="s">
        <v>548</v>
      </c>
      <c r="K20" s="121">
        <v>75096</v>
      </c>
      <c r="L20" s="121">
        <v>3153040</v>
      </c>
      <c r="M20" s="121">
        <f>SUM(N20,+U20)</f>
        <v>8145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548</v>
      </c>
      <c r="T20" s="121">
        <v>0</v>
      </c>
      <c r="U20" s="121">
        <v>8145</v>
      </c>
      <c r="V20" s="121">
        <f>+SUM(D20,M20)</f>
        <v>3625955</v>
      </c>
      <c r="W20" s="121">
        <f>+SUM(E20,N20)</f>
        <v>464770</v>
      </c>
      <c r="X20" s="121">
        <f>+SUM(F20,O20)</f>
        <v>0</v>
      </c>
      <c r="Y20" s="121">
        <f>+SUM(G20,P20)</f>
        <v>473</v>
      </c>
      <c r="Z20" s="121">
        <f>+SUM(H20,Q20)</f>
        <v>0</v>
      </c>
      <c r="AA20" s="121">
        <f>+SUM(I20,R20)</f>
        <v>389201</v>
      </c>
      <c r="AB20" s="122" t="str">
        <f>IF(+SUM(J20,S20)=0,"-",+SUM(J20,S20))</f>
        <v>-</v>
      </c>
      <c r="AC20" s="121">
        <f>+SUM(K20,T20)</f>
        <v>75096</v>
      </c>
      <c r="AD20" s="121">
        <f>+SUM(L20,U20)</f>
        <v>3161185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110378</v>
      </c>
      <c r="AM20" s="121">
        <f>SUM(AN20,AS20,AW20,AX20,BD20)</f>
        <v>2454029</v>
      </c>
      <c r="AN20" s="121">
        <f>SUM(AO20:AR20)</f>
        <v>1174992</v>
      </c>
      <c r="AO20" s="121">
        <v>187456</v>
      </c>
      <c r="AP20" s="121">
        <v>987536</v>
      </c>
      <c r="AQ20" s="121">
        <v>0</v>
      </c>
      <c r="AR20" s="121">
        <v>0</v>
      </c>
      <c r="AS20" s="121">
        <f>SUM(AT20:AV20)</f>
        <v>13866</v>
      </c>
      <c r="AT20" s="121">
        <v>13866</v>
      </c>
      <c r="AU20" s="121">
        <v>0</v>
      </c>
      <c r="AV20" s="121">
        <v>0</v>
      </c>
      <c r="AW20" s="121">
        <v>2086</v>
      </c>
      <c r="AX20" s="121">
        <f>SUM(AY20:BB20)</f>
        <v>1263085</v>
      </c>
      <c r="AY20" s="121">
        <v>1045340</v>
      </c>
      <c r="AZ20" s="121">
        <v>202866</v>
      </c>
      <c r="BA20" s="121">
        <v>42</v>
      </c>
      <c r="BB20" s="121">
        <v>14837</v>
      </c>
      <c r="BC20" s="121">
        <v>760473</v>
      </c>
      <c r="BD20" s="121">
        <v>0</v>
      </c>
      <c r="BE20" s="121">
        <v>292930</v>
      </c>
      <c r="BF20" s="121">
        <f>SUM(AE20,+AM20,+BE20)</f>
        <v>2746959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8145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110378</v>
      </c>
      <c r="CQ20" s="121">
        <f>SUM(AM20,+BO20)</f>
        <v>2454029</v>
      </c>
      <c r="CR20" s="121">
        <f>SUM(AN20,+BP20)</f>
        <v>1174992</v>
      </c>
      <c r="CS20" s="121">
        <f>SUM(AO20,+BQ20)</f>
        <v>187456</v>
      </c>
      <c r="CT20" s="121">
        <f>SUM(AP20,+BR20)</f>
        <v>987536</v>
      </c>
      <c r="CU20" s="121">
        <f>SUM(AQ20,+BS20)</f>
        <v>0</v>
      </c>
      <c r="CV20" s="121">
        <f>SUM(AR20,+BT20)</f>
        <v>0</v>
      </c>
      <c r="CW20" s="121">
        <f>SUM(AS20,+BU20)</f>
        <v>13866</v>
      </c>
      <c r="CX20" s="121">
        <f>SUM(AT20,+BV20)</f>
        <v>13866</v>
      </c>
      <c r="CY20" s="121">
        <f>SUM(AU20,+BW20)</f>
        <v>0</v>
      </c>
      <c r="CZ20" s="121">
        <f>SUM(AV20,+BX20)</f>
        <v>0</v>
      </c>
      <c r="DA20" s="121">
        <f>SUM(AW20,+BY20)</f>
        <v>2086</v>
      </c>
      <c r="DB20" s="121">
        <f>SUM(AX20,+BZ20)</f>
        <v>1263085</v>
      </c>
      <c r="DC20" s="121">
        <f>SUM(AY20,+CA20)</f>
        <v>1045340</v>
      </c>
      <c r="DD20" s="121">
        <f>SUM(AZ20,+CB20)</f>
        <v>202866</v>
      </c>
      <c r="DE20" s="121">
        <f>SUM(BA20,+CC20)</f>
        <v>42</v>
      </c>
      <c r="DF20" s="121">
        <f>SUM(BB20,+CD20)</f>
        <v>14837</v>
      </c>
      <c r="DG20" s="121">
        <f>SUM(BC20,+CE20)</f>
        <v>768618</v>
      </c>
      <c r="DH20" s="121">
        <f>SUM(BD20,+CF20)</f>
        <v>0</v>
      </c>
      <c r="DI20" s="121">
        <f>SUM(BE20,+CG20)</f>
        <v>292930</v>
      </c>
      <c r="DJ20" s="121">
        <f>SUM(BF20,+CH20)</f>
        <v>2746959</v>
      </c>
    </row>
    <row r="21" spans="1:114" s="136" customFormat="1" ht="13.5" customHeight="1" x14ac:dyDescent="0.15">
      <c r="A21" s="119" t="s">
        <v>15</v>
      </c>
      <c r="B21" s="120" t="s">
        <v>367</v>
      </c>
      <c r="C21" s="119" t="s">
        <v>368</v>
      </c>
      <c r="D21" s="121">
        <f>SUM(E21,+L21)</f>
        <v>4585895</v>
      </c>
      <c r="E21" s="121">
        <f>SUM(F21:I21,K21)</f>
        <v>405180</v>
      </c>
      <c r="F21" s="121">
        <v>0</v>
      </c>
      <c r="G21" s="121">
        <v>0</v>
      </c>
      <c r="H21" s="121">
        <v>0</v>
      </c>
      <c r="I21" s="121">
        <v>279073</v>
      </c>
      <c r="J21" s="122" t="s">
        <v>548</v>
      </c>
      <c r="K21" s="121">
        <v>126107</v>
      </c>
      <c r="L21" s="121">
        <v>4180715</v>
      </c>
      <c r="M21" s="121">
        <f>SUM(N21,+U21)</f>
        <v>8486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548</v>
      </c>
      <c r="T21" s="121">
        <v>0</v>
      </c>
      <c r="U21" s="121">
        <v>8486</v>
      </c>
      <c r="V21" s="121">
        <f>+SUM(D21,M21)</f>
        <v>4594381</v>
      </c>
      <c r="W21" s="121">
        <f>+SUM(E21,N21)</f>
        <v>405180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279073</v>
      </c>
      <c r="AB21" s="122" t="str">
        <f>IF(+SUM(J21,S21)=0,"-",+SUM(J21,S21))</f>
        <v>-</v>
      </c>
      <c r="AC21" s="121">
        <f>+SUM(K21,T21)</f>
        <v>126107</v>
      </c>
      <c r="AD21" s="121">
        <f>+SUM(L21,U21)</f>
        <v>4189201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115008</v>
      </c>
      <c r="AM21" s="121">
        <f>SUM(AN21,AS21,AW21,AX21,BD21)</f>
        <v>3158377</v>
      </c>
      <c r="AN21" s="121">
        <f>SUM(AO21:AR21)</f>
        <v>1372784</v>
      </c>
      <c r="AO21" s="121">
        <v>202706</v>
      </c>
      <c r="AP21" s="121">
        <v>1170078</v>
      </c>
      <c r="AQ21" s="121">
        <v>0</v>
      </c>
      <c r="AR21" s="121">
        <v>0</v>
      </c>
      <c r="AS21" s="121">
        <f>SUM(AT21:AV21)</f>
        <v>721628</v>
      </c>
      <c r="AT21" s="121">
        <v>721628</v>
      </c>
      <c r="AU21" s="121">
        <v>0</v>
      </c>
      <c r="AV21" s="121">
        <v>0</v>
      </c>
      <c r="AW21" s="121">
        <v>27324</v>
      </c>
      <c r="AX21" s="121">
        <f>SUM(AY21:BB21)</f>
        <v>1034916</v>
      </c>
      <c r="AY21" s="121">
        <v>816997</v>
      </c>
      <c r="AZ21" s="121">
        <v>217519</v>
      </c>
      <c r="BA21" s="121">
        <v>0</v>
      </c>
      <c r="BB21" s="121">
        <v>400</v>
      </c>
      <c r="BC21" s="121">
        <v>792377</v>
      </c>
      <c r="BD21" s="121">
        <v>1725</v>
      </c>
      <c r="BE21" s="121">
        <v>520133</v>
      </c>
      <c r="BF21" s="121">
        <f>SUM(AE21,+AM21,+BE21)</f>
        <v>3678510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8486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115008</v>
      </c>
      <c r="CQ21" s="121">
        <f>SUM(AM21,+BO21)</f>
        <v>3158377</v>
      </c>
      <c r="CR21" s="121">
        <f>SUM(AN21,+BP21)</f>
        <v>1372784</v>
      </c>
      <c r="CS21" s="121">
        <f>SUM(AO21,+BQ21)</f>
        <v>202706</v>
      </c>
      <c r="CT21" s="121">
        <f>SUM(AP21,+BR21)</f>
        <v>1170078</v>
      </c>
      <c r="CU21" s="121">
        <f>SUM(AQ21,+BS21)</f>
        <v>0</v>
      </c>
      <c r="CV21" s="121">
        <f>SUM(AR21,+BT21)</f>
        <v>0</v>
      </c>
      <c r="CW21" s="121">
        <f>SUM(AS21,+BU21)</f>
        <v>721628</v>
      </c>
      <c r="CX21" s="121">
        <f>SUM(AT21,+BV21)</f>
        <v>721628</v>
      </c>
      <c r="CY21" s="121">
        <f>SUM(AU21,+BW21)</f>
        <v>0</v>
      </c>
      <c r="CZ21" s="121">
        <f>SUM(AV21,+BX21)</f>
        <v>0</v>
      </c>
      <c r="DA21" s="121">
        <f>SUM(AW21,+BY21)</f>
        <v>27324</v>
      </c>
      <c r="DB21" s="121">
        <f>SUM(AX21,+BZ21)</f>
        <v>1034916</v>
      </c>
      <c r="DC21" s="121">
        <f>SUM(AY21,+CA21)</f>
        <v>816997</v>
      </c>
      <c r="DD21" s="121">
        <f>SUM(AZ21,+CB21)</f>
        <v>217519</v>
      </c>
      <c r="DE21" s="121">
        <f>SUM(BA21,+CC21)</f>
        <v>0</v>
      </c>
      <c r="DF21" s="121">
        <f>SUM(BB21,+CD21)</f>
        <v>400</v>
      </c>
      <c r="DG21" s="121">
        <f>SUM(BC21,+CE21)</f>
        <v>800863</v>
      </c>
      <c r="DH21" s="121">
        <f>SUM(BD21,+CF21)</f>
        <v>1725</v>
      </c>
      <c r="DI21" s="121">
        <f>SUM(BE21,+CG21)</f>
        <v>520133</v>
      </c>
      <c r="DJ21" s="121">
        <f>SUM(BF21,+CH21)</f>
        <v>3678510</v>
      </c>
    </row>
    <row r="22" spans="1:114" s="136" customFormat="1" ht="13.5" customHeight="1" x14ac:dyDescent="0.15">
      <c r="A22" s="119" t="s">
        <v>15</v>
      </c>
      <c r="B22" s="120" t="s">
        <v>370</v>
      </c>
      <c r="C22" s="119" t="s">
        <v>371</v>
      </c>
      <c r="D22" s="121">
        <f>SUM(E22,+L22)</f>
        <v>8422226</v>
      </c>
      <c r="E22" s="121">
        <f>SUM(F22:I22,K22)</f>
        <v>448462</v>
      </c>
      <c r="F22" s="121">
        <v>0</v>
      </c>
      <c r="G22" s="121">
        <v>267</v>
      </c>
      <c r="H22" s="121">
        <v>0</v>
      </c>
      <c r="I22" s="121">
        <v>401406</v>
      </c>
      <c r="J22" s="122" t="s">
        <v>548</v>
      </c>
      <c r="K22" s="121">
        <v>46789</v>
      </c>
      <c r="L22" s="121">
        <v>7973764</v>
      </c>
      <c r="M22" s="121">
        <f>SUM(N22,+U22)</f>
        <v>29314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548</v>
      </c>
      <c r="T22" s="121">
        <v>0</v>
      </c>
      <c r="U22" s="121">
        <v>29314</v>
      </c>
      <c r="V22" s="121">
        <f>+SUM(D22,M22)</f>
        <v>8451540</v>
      </c>
      <c r="W22" s="121">
        <f>+SUM(E22,N22)</f>
        <v>448462</v>
      </c>
      <c r="X22" s="121">
        <f>+SUM(F22,O22)</f>
        <v>0</v>
      </c>
      <c r="Y22" s="121">
        <f>+SUM(G22,P22)</f>
        <v>267</v>
      </c>
      <c r="Z22" s="121">
        <f>+SUM(H22,Q22)</f>
        <v>0</v>
      </c>
      <c r="AA22" s="121">
        <f>+SUM(I22,R22)</f>
        <v>401406</v>
      </c>
      <c r="AB22" s="122" t="str">
        <f>IF(+SUM(J22,S22)=0,"-",+SUM(J22,S22))</f>
        <v>-</v>
      </c>
      <c r="AC22" s="121">
        <f>+SUM(K22,T22)</f>
        <v>46789</v>
      </c>
      <c r="AD22" s="121">
        <f>+SUM(L22,U22)</f>
        <v>8003078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185941</v>
      </c>
      <c r="AM22" s="121">
        <f>SUM(AN22,AS22,AW22,AX22,BD22)</f>
        <v>6716766</v>
      </c>
      <c r="AN22" s="121">
        <f>SUM(AO22:AR22)</f>
        <v>2563289</v>
      </c>
      <c r="AO22" s="121">
        <v>243276</v>
      </c>
      <c r="AP22" s="121">
        <v>2320013</v>
      </c>
      <c r="AQ22" s="121">
        <v>0</v>
      </c>
      <c r="AR22" s="121">
        <v>0</v>
      </c>
      <c r="AS22" s="121">
        <f>SUM(AT22:AV22)</f>
        <v>1361885</v>
      </c>
      <c r="AT22" s="121">
        <v>1361885</v>
      </c>
      <c r="AU22" s="121">
        <v>0</v>
      </c>
      <c r="AV22" s="121">
        <v>0</v>
      </c>
      <c r="AW22" s="121">
        <v>0</v>
      </c>
      <c r="AX22" s="121">
        <f>SUM(AY22:BB22)</f>
        <v>2791592</v>
      </c>
      <c r="AY22" s="121">
        <v>2007978</v>
      </c>
      <c r="AZ22" s="121">
        <v>704231</v>
      </c>
      <c r="BA22" s="121">
        <v>0</v>
      </c>
      <c r="BB22" s="121">
        <v>79383</v>
      </c>
      <c r="BC22" s="121">
        <v>1281082</v>
      </c>
      <c r="BD22" s="121">
        <v>0</v>
      </c>
      <c r="BE22" s="121">
        <v>238437</v>
      </c>
      <c r="BF22" s="121">
        <f>SUM(AE22,+AM22,+BE22)</f>
        <v>6955203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15594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15594</v>
      </c>
      <c r="BV22" s="121">
        <v>15594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13720</v>
      </c>
      <c r="CF22" s="121">
        <v>0</v>
      </c>
      <c r="CG22" s="121">
        <v>0</v>
      </c>
      <c r="CH22" s="121">
        <f>SUM(BG22,+BO22,+CG22)</f>
        <v>15594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185941</v>
      </c>
      <c r="CQ22" s="121">
        <f>SUM(AM22,+BO22)</f>
        <v>6732360</v>
      </c>
      <c r="CR22" s="121">
        <f>SUM(AN22,+BP22)</f>
        <v>2563289</v>
      </c>
      <c r="CS22" s="121">
        <f>SUM(AO22,+BQ22)</f>
        <v>243276</v>
      </c>
      <c r="CT22" s="121">
        <f>SUM(AP22,+BR22)</f>
        <v>2320013</v>
      </c>
      <c r="CU22" s="121">
        <f>SUM(AQ22,+BS22)</f>
        <v>0</v>
      </c>
      <c r="CV22" s="121">
        <f>SUM(AR22,+BT22)</f>
        <v>0</v>
      </c>
      <c r="CW22" s="121">
        <f>SUM(AS22,+BU22)</f>
        <v>1377479</v>
      </c>
      <c r="CX22" s="121">
        <f>SUM(AT22,+BV22)</f>
        <v>1377479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2791592</v>
      </c>
      <c r="DC22" s="121">
        <f>SUM(AY22,+CA22)</f>
        <v>2007978</v>
      </c>
      <c r="DD22" s="121">
        <f>SUM(AZ22,+CB22)</f>
        <v>704231</v>
      </c>
      <c r="DE22" s="121">
        <f>SUM(BA22,+CC22)</f>
        <v>0</v>
      </c>
      <c r="DF22" s="121">
        <f>SUM(BB22,+CD22)</f>
        <v>79383</v>
      </c>
      <c r="DG22" s="121">
        <f>SUM(BC22,+CE22)</f>
        <v>1294802</v>
      </c>
      <c r="DH22" s="121">
        <f>SUM(BD22,+CF22)</f>
        <v>0</v>
      </c>
      <c r="DI22" s="121">
        <f>SUM(BE22,+CG22)</f>
        <v>238437</v>
      </c>
      <c r="DJ22" s="121">
        <f>SUM(BF22,+CH22)</f>
        <v>6970797</v>
      </c>
    </row>
    <row r="23" spans="1:114" s="136" customFormat="1" ht="13.5" customHeight="1" x14ac:dyDescent="0.15">
      <c r="A23" s="119" t="s">
        <v>15</v>
      </c>
      <c r="B23" s="120" t="s">
        <v>373</v>
      </c>
      <c r="C23" s="119" t="s">
        <v>374</v>
      </c>
      <c r="D23" s="121">
        <f>SUM(E23,+L23)</f>
        <v>3206402</v>
      </c>
      <c r="E23" s="121">
        <f>SUM(F23:I23,K23)</f>
        <v>464343</v>
      </c>
      <c r="F23" s="121">
        <v>0</v>
      </c>
      <c r="G23" s="121">
        <v>283</v>
      </c>
      <c r="H23" s="121">
        <v>0</v>
      </c>
      <c r="I23" s="121">
        <v>277871</v>
      </c>
      <c r="J23" s="122" t="s">
        <v>548</v>
      </c>
      <c r="K23" s="121">
        <v>186189</v>
      </c>
      <c r="L23" s="121">
        <v>2742059</v>
      </c>
      <c r="M23" s="121">
        <f>SUM(N23,+U23)</f>
        <v>8335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548</v>
      </c>
      <c r="T23" s="121">
        <v>0</v>
      </c>
      <c r="U23" s="121">
        <v>8335</v>
      </c>
      <c r="V23" s="121">
        <f>+SUM(D23,M23)</f>
        <v>3214737</v>
      </c>
      <c r="W23" s="121">
        <f>+SUM(E23,N23)</f>
        <v>464343</v>
      </c>
      <c r="X23" s="121">
        <f>+SUM(F23,O23)</f>
        <v>0</v>
      </c>
      <c r="Y23" s="121">
        <f>+SUM(G23,P23)</f>
        <v>283</v>
      </c>
      <c r="Z23" s="121">
        <f>+SUM(H23,Q23)</f>
        <v>0</v>
      </c>
      <c r="AA23" s="121">
        <f>+SUM(I23,R23)</f>
        <v>277871</v>
      </c>
      <c r="AB23" s="122" t="str">
        <f>IF(+SUM(J23,S23)=0,"-",+SUM(J23,S23))</f>
        <v>-</v>
      </c>
      <c r="AC23" s="121">
        <f>+SUM(K23,T23)</f>
        <v>186189</v>
      </c>
      <c r="AD23" s="121">
        <f>+SUM(L23,U23)</f>
        <v>2750394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112952</v>
      </c>
      <c r="AM23" s="121">
        <f>SUM(AN23,AS23,AW23,AX23,BD23)</f>
        <v>2315243</v>
      </c>
      <c r="AN23" s="121">
        <f>SUM(AO23:AR23)</f>
        <v>909754</v>
      </c>
      <c r="AO23" s="121">
        <v>82027</v>
      </c>
      <c r="AP23" s="121">
        <v>827727</v>
      </c>
      <c r="AQ23" s="121">
        <v>0</v>
      </c>
      <c r="AR23" s="121">
        <v>0</v>
      </c>
      <c r="AS23" s="121">
        <f>SUM(AT23:AV23)</f>
        <v>604201</v>
      </c>
      <c r="AT23" s="121">
        <v>604201</v>
      </c>
      <c r="AU23" s="121">
        <v>0</v>
      </c>
      <c r="AV23" s="121">
        <v>0</v>
      </c>
      <c r="AW23" s="121">
        <v>11193</v>
      </c>
      <c r="AX23" s="121">
        <f>SUM(AY23:BB23)</f>
        <v>790095</v>
      </c>
      <c r="AY23" s="121">
        <v>790095</v>
      </c>
      <c r="AZ23" s="121">
        <v>0</v>
      </c>
      <c r="BA23" s="121">
        <v>0</v>
      </c>
      <c r="BB23" s="121">
        <v>0</v>
      </c>
      <c r="BC23" s="121">
        <v>778207</v>
      </c>
      <c r="BD23" s="121">
        <v>0</v>
      </c>
      <c r="BE23" s="121">
        <v>0</v>
      </c>
      <c r="BF23" s="121">
        <f>SUM(AE23,+AM23,+BE23)</f>
        <v>2315243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8335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112952</v>
      </c>
      <c r="CQ23" s="121">
        <f>SUM(AM23,+BO23)</f>
        <v>2315243</v>
      </c>
      <c r="CR23" s="121">
        <f>SUM(AN23,+BP23)</f>
        <v>909754</v>
      </c>
      <c r="CS23" s="121">
        <f>SUM(AO23,+BQ23)</f>
        <v>82027</v>
      </c>
      <c r="CT23" s="121">
        <f>SUM(AP23,+BR23)</f>
        <v>827727</v>
      </c>
      <c r="CU23" s="121">
        <f>SUM(AQ23,+BS23)</f>
        <v>0</v>
      </c>
      <c r="CV23" s="121">
        <f>SUM(AR23,+BT23)</f>
        <v>0</v>
      </c>
      <c r="CW23" s="121">
        <f>SUM(AS23,+BU23)</f>
        <v>604201</v>
      </c>
      <c r="CX23" s="121">
        <f>SUM(AT23,+BV23)</f>
        <v>604201</v>
      </c>
      <c r="CY23" s="121">
        <f>SUM(AU23,+BW23)</f>
        <v>0</v>
      </c>
      <c r="CZ23" s="121">
        <f>SUM(AV23,+BX23)</f>
        <v>0</v>
      </c>
      <c r="DA23" s="121">
        <f>SUM(AW23,+BY23)</f>
        <v>11193</v>
      </c>
      <c r="DB23" s="121">
        <f>SUM(AX23,+BZ23)</f>
        <v>790095</v>
      </c>
      <c r="DC23" s="121">
        <f>SUM(AY23,+CA23)</f>
        <v>790095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786542</v>
      </c>
      <c r="DH23" s="121">
        <f>SUM(BD23,+CF23)</f>
        <v>0</v>
      </c>
      <c r="DI23" s="121">
        <f>SUM(BE23,+CG23)</f>
        <v>0</v>
      </c>
      <c r="DJ23" s="121">
        <f>SUM(BF23,+CH23)</f>
        <v>2315243</v>
      </c>
    </row>
    <row r="24" spans="1:114" s="136" customFormat="1" ht="13.5" customHeight="1" x14ac:dyDescent="0.15">
      <c r="A24" s="119" t="s">
        <v>15</v>
      </c>
      <c r="B24" s="120" t="s">
        <v>376</v>
      </c>
      <c r="C24" s="119" t="s">
        <v>377</v>
      </c>
      <c r="D24" s="121">
        <f>SUM(E24,+L24)</f>
        <v>4035580</v>
      </c>
      <c r="E24" s="121">
        <f>SUM(F24:I24,K24)</f>
        <v>350529</v>
      </c>
      <c r="F24" s="121">
        <v>0</v>
      </c>
      <c r="G24" s="121">
        <v>0</v>
      </c>
      <c r="H24" s="121">
        <v>0</v>
      </c>
      <c r="I24" s="121">
        <v>240438</v>
      </c>
      <c r="J24" s="122" t="s">
        <v>548</v>
      </c>
      <c r="K24" s="121">
        <v>110091</v>
      </c>
      <c r="L24" s="121">
        <v>3685051</v>
      </c>
      <c r="M24" s="121">
        <f>SUM(N24,+U24)</f>
        <v>9019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548</v>
      </c>
      <c r="T24" s="121">
        <v>0</v>
      </c>
      <c r="U24" s="121">
        <v>9019</v>
      </c>
      <c r="V24" s="121">
        <f>+SUM(D24,M24)</f>
        <v>4044599</v>
      </c>
      <c r="W24" s="121">
        <f>+SUM(E24,N24)</f>
        <v>350529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240438</v>
      </c>
      <c r="AB24" s="122" t="str">
        <f>IF(+SUM(J24,S24)=0,"-",+SUM(J24,S24))</f>
        <v>-</v>
      </c>
      <c r="AC24" s="121">
        <f>+SUM(K24,T24)</f>
        <v>110091</v>
      </c>
      <c r="AD24" s="121">
        <f>+SUM(L24,U24)</f>
        <v>3694070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122235</v>
      </c>
      <c r="AM24" s="121">
        <f>SUM(AN24,AS24,AW24,AX24,BD24)</f>
        <v>2077228</v>
      </c>
      <c r="AN24" s="121">
        <f>SUM(AO24:AR24)</f>
        <v>1243703</v>
      </c>
      <c r="AO24" s="121">
        <v>201042</v>
      </c>
      <c r="AP24" s="121">
        <v>1042661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4454</v>
      </c>
      <c r="AX24" s="121">
        <f>SUM(AY24:BB24)</f>
        <v>829071</v>
      </c>
      <c r="AY24" s="121">
        <v>610556</v>
      </c>
      <c r="AZ24" s="121">
        <v>140540</v>
      </c>
      <c r="BA24" s="121">
        <v>9609</v>
      </c>
      <c r="BB24" s="121">
        <v>68366</v>
      </c>
      <c r="BC24" s="121">
        <v>842163</v>
      </c>
      <c r="BD24" s="121">
        <v>0</v>
      </c>
      <c r="BE24" s="121">
        <v>993954</v>
      </c>
      <c r="BF24" s="121">
        <f>SUM(AE24,+AM24,+BE24)</f>
        <v>3071182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9019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122235</v>
      </c>
      <c r="CQ24" s="121">
        <f>SUM(AM24,+BO24)</f>
        <v>2077228</v>
      </c>
      <c r="CR24" s="121">
        <f>SUM(AN24,+BP24)</f>
        <v>1243703</v>
      </c>
      <c r="CS24" s="121">
        <f>SUM(AO24,+BQ24)</f>
        <v>201042</v>
      </c>
      <c r="CT24" s="121">
        <f>SUM(AP24,+BR24)</f>
        <v>1042661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4454</v>
      </c>
      <c r="DB24" s="121">
        <f>SUM(AX24,+BZ24)</f>
        <v>829071</v>
      </c>
      <c r="DC24" s="121">
        <f>SUM(AY24,+CA24)</f>
        <v>610556</v>
      </c>
      <c r="DD24" s="121">
        <f>SUM(AZ24,+CB24)</f>
        <v>140540</v>
      </c>
      <c r="DE24" s="121">
        <f>SUM(BA24,+CC24)</f>
        <v>9609</v>
      </c>
      <c r="DF24" s="121">
        <f>SUM(BB24,+CD24)</f>
        <v>68366</v>
      </c>
      <c r="DG24" s="121">
        <f>SUM(BC24,+CE24)</f>
        <v>851182</v>
      </c>
      <c r="DH24" s="121">
        <f>SUM(BD24,+CF24)</f>
        <v>0</v>
      </c>
      <c r="DI24" s="121">
        <f>SUM(BE24,+CG24)</f>
        <v>993954</v>
      </c>
      <c r="DJ24" s="121">
        <f>SUM(BF24,+CH24)</f>
        <v>3071182</v>
      </c>
    </row>
    <row r="25" spans="1:114" s="136" customFormat="1" ht="13.5" customHeight="1" x14ac:dyDescent="0.15">
      <c r="A25" s="119" t="s">
        <v>15</v>
      </c>
      <c r="B25" s="120" t="s">
        <v>379</v>
      </c>
      <c r="C25" s="119" t="s">
        <v>380</v>
      </c>
      <c r="D25" s="121">
        <f>SUM(E25,+L25)</f>
        <v>3528660</v>
      </c>
      <c r="E25" s="121">
        <f>SUM(F25:I25,K25)</f>
        <v>188845</v>
      </c>
      <c r="F25" s="121">
        <v>0</v>
      </c>
      <c r="G25" s="121">
        <v>0</v>
      </c>
      <c r="H25" s="121">
        <v>0</v>
      </c>
      <c r="I25" s="121">
        <v>169069</v>
      </c>
      <c r="J25" s="122" t="s">
        <v>548</v>
      </c>
      <c r="K25" s="121">
        <v>19776</v>
      </c>
      <c r="L25" s="121">
        <v>3339815</v>
      </c>
      <c r="M25" s="121">
        <f>SUM(N25,+U25)</f>
        <v>6296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548</v>
      </c>
      <c r="T25" s="121">
        <v>0</v>
      </c>
      <c r="U25" s="121">
        <v>6296</v>
      </c>
      <c r="V25" s="121">
        <f>+SUM(D25,M25)</f>
        <v>3534956</v>
      </c>
      <c r="W25" s="121">
        <f>+SUM(E25,N25)</f>
        <v>188845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169069</v>
      </c>
      <c r="AB25" s="122" t="str">
        <f>IF(+SUM(J25,S25)=0,"-",+SUM(J25,S25))</f>
        <v>-</v>
      </c>
      <c r="AC25" s="121">
        <f>+SUM(K25,T25)</f>
        <v>19776</v>
      </c>
      <c r="AD25" s="121">
        <f>+SUM(L25,U25)</f>
        <v>3346111</v>
      </c>
      <c r="AE25" s="121">
        <f>SUM(AF25,+AK25)</f>
        <v>568807</v>
      </c>
      <c r="AF25" s="121">
        <f>SUM(AG25:AJ25)</f>
        <v>568807</v>
      </c>
      <c r="AG25" s="121">
        <v>0</v>
      </c>
      <c r="AH25" s="121">
        <v>568807</v>
      </c>
      <c r="AI25" s="121">
        <v>0</v>
      </c>
      <c r="AJ25" s="121">
        <v>0</v>
      </c>
      <c r="AK25" s="121">
        <v>0</v>
      </c>
      <c r="AL25" s="121">
        <v>85331</v>
      </c>
      <c r="AM25" s="121">
        <f>SUM(AN25,AS25,AW25,AX25,BD25)</f>
        <v>1812805</v>
      </c>
      <c r="AN25" s="121">
        <f>SUM(AO25:AR25)</f>
        <v>809020</v>
      </c>
      <c r="AO25" s="121">
        <v>321385</v>
      </c>
      <c r="AP25" s="121">
        <v>487635</v>
      </c>
      <c r="AQ25" s="121">
        <v>0</v>
      </c>
      <c r="AR25" s="121">
        <v>0</v>
      </c>
      <c r="AS25" s="121">
        <f>SUM(AT25:AV25)</f>
        <v>746266</v>
      </c>
      <c r="AT25" s="121">
        <v>746266</v>
      </c>
      <c r="AU25" s="121">
        <v>0</v>
      </c>
      <c r="AV25" s="121">
        <v>0</v>
      </c>
      <c r="AW25" s="121">
        <v>0</v>
      </c>
      <c r="AX25" s="121">
        <f>SUM(AY25:BB25)</f>
        <v>256324</v>
      </c>
      <c r="AY25" s="121">
        <v>218289</v>
      </c>
      <c r="AZ25" s="121">
        <v>37473</v>
      </c>
      <c r="BA25" s="121">
        <v>162</v>
      </c>
      <c r="BB25" s="121">
        <v>400</v>
      </c>
      <c r="BC25" s="121">
        <v>587910</v>
      </c>
      <c r="BD25" s="121">
        <v>1195</v>
      </c>
      <c r="BE25" s="121">
        <v>473807</v>
      </c>
      <c r="BF25" s="121">
        <f>SUM(AE25,+AM25,+BE25)</f>
        <v>2855419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6296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568807</v>
      </c>
      <c r="CJ25" s="121">
        <f>SUM(AF25,+BH25)</f>
        <v>568807</v>
      </c>
      <c r="CK25" s="121">
        <f>SUM(AG25,+BI25)</f>
        <v>0</v>
      </c>
      <c r="CL25" s="121">
        <f>SUM(AH25,+BJ25)</f>
        <v>568807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85331</v>
      </c>
      <c r="CQ25" s="121">
        <f>SUM(AM25,+BO25)</f>
        <v>1812805</v>
      </c>
      <c r="CR25" s="121">
        <f>SUM(AN25,+BP25)</f>
        <v>809020</v>
      </c>
      <c r="CS25" s="121">
        <f>SUM(AO25,+BQ25)</f>
        <v>321385</v>
      </c>
      <c r="CT25" s="121">
        <f>SUM(AP25,+BR25)</f>
        <v>487635</v>
      </c>
      <c r="CU25" s="121">
        <f>SUM(AQ25,+BS25)</f>
        <v>0</v>
      </c>
      <c r="CV25" s="121">
        <f>SUM(AR25,+BT25)</f>
        <v>0</v>
      </c>
      <c r="CW25" s="121">
        <f>SUM(AS25,+BU25)</f>
        <v>746266</v>
      </c>
      <c r="CX25" s="121">
        <f>SUM(AT25,+BV25)</f>
        <v>746266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256324</v>
      </c>
      <c r="DC25" s="121">
        <f>SUM(AY25,+CA25)</f>
        <v>218289</v>
      </c>
      <c r="DD25" s="121">
        <f>SUM(AZ25,+CB25)</f>
        <v>37473</v>
      </c>
      <c r="DE25" s="121">
        <f>SUM(BA25,+CC25)</f>
        <v>162</v>
      </c>
      <c r="DF25" s="121">
        <f>SUM(BB25,+CD25)</f>
        <v>400</v>
      </c>
      <c r="DG25" s="121">
        <f>SUM(BC25,+CE25)</f>
        <v>594206</v>
      </c>
      <c r="DH25" s="121">
        <f>SUM(BD25,+CF25)</f>
        <v>1195</v>
      </c>
      <c r="DI25" s="121">
        <f>SUM(BE25,+CG25)</f>
        <v>473807</v>
      </c>
      <c r="DJ25" s="121">
        <f>SUM(BF25,+CH25)</f>
        <v>2855419</v>
      </c>
    </row>
    <row r="26" spans="1:114" s="136" customFormat="1" ht="13.5" customHeight="1" x14ac:dyDescent="0.15">
      <c r="A26" s="119" t="s">
        <v>15</v>
      </c>
      <c r="B26" s="120" t="s">
        <v>382</v>
      </c>
      <c r="C26" s="119" t="s">
        <v>383</v>
      </c>
      <c r="D26" s="121">
        <f>SUM(E26,+L26)</f>
        <v>8525320</v>
      </c>
      <c r="E26" s="121">
        <f>SUM(F26:I26,K26)</f>
        <v>704411</v>
      </c>
      <c r="F26" s="121">
        <v>0</v>
      </c>
      <c r="G26" s="121">
        <v>0</v>
      </c>
      <c r="H26" s="121">
        <v>0</v>
      </c>
      <c r="I26" s="121">
        <v>430537</v>
      </c>
      <c r="J26" s="122" t="s">
        <v>548</v>
      </c>
      <c r="K26" s="121">
        <v>273874</v>
      </c>
      <c r="L26" s="121">
        <v>7820909</v>
      </c>
      <c r="M26" s="121">
        <f>SUM(N26,+U26)</f>
        <v>23901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548</v>
      </c>
      <c r="T26" s="121">
        <v>0</v>
      </c>
      <c r="U26" s="121">
        <v>23901</v>
      </c>
      <c r="V26" s="121">
        <f>+SUM(D26,M26)</f>
        <v>8549221</v>
      </c>
      <c r="W26" s="121">
        <f>+SUM(E26,N26)</f>
        <v>704411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430537</v>
      </c>
      <c r="AB26" s="122" t="str">
        <f>IF(+SUM(J26,S26)=0,"-",+SUM(J26,S26))</f>
        <v>-</v>
      </c>
      <c r="AC26" s="121">
        <f>+SUM(K26,T26)</f>
        <v>273874</v>
      </c>
      <c r="AD26" s="121">
        <f>+SUM(L26,U26)</f>
        <v>7844810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206263</v>
      </c>
      <c r="AM26" s="121">
        <f>SUM(AN26,AS26,AW26,AX26,BD26)</f>
        <v>4640305</v>
      </c>
      <c r="AN26" s="121">
        <f>SUM(AO26:AR26)</f>
        <v>2046521</v>
      </c>
      <c r="AO26" s="121">
        <v>278305</v>
      </c>
      <c r="AP26" s="121">
        <v>1768216</v>
      </c>
      <c r="AQ26" s="121">
        <v>0</v>
      </c>
      <c r="AR26" s="121">
        <v>0</v>
      </c>
      <c r="AS26" s="121">
        <f>SUM(AT26:AV26)</f>
        <v>2305246</v>
      </c>
      <c r="AT26" s="121">
        <v>2305246</v>
      </c>
      <c r="AU26" s="121">
        <v>0</v>
      </c>
      <c r="AV26" s="121">
        <v>0</v>
      </c>
      <c r="AW26" s="121">
        <v>0</v>
      </c>
      <c r="AX26" s="121">
        <f>SUM(AY26:BB26)</f>
        <v>288538</v>
      </c>
      <c r="AY26" s="121">
        <v>288127</v>
      </c>
      <c r="AZ26" s="121">
        <v>11</v>
      </c>
      <c r="BA26" s="121">
        <v>0</v>
      </c>
      <c r="BB26" s="121">
        <v>400</v>
      </c>
      <c r="BC26" s="121">
        <v>1421099</v>
      </c>
      <c r="BD26" s="121">
        <v>0</v>
      </c>
      <c r="BE26" s="121">
        <v>2257653</v>
      </c>
      <c r="BF26" s="121">
        <f>SUM(AE26,+AM26,+BE26)</f>
        <v>6897958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8681</v>
      </c>
      <c r="BP26" s="121">
        <f>SUM(BQ26:BT26)</f>
        <v>4061</v>
      </c>
      <c r="BQ26" s="121">
        <v>0</v>
      </c>
      <c r="BR26" s="121">
        <v>4061</v>
      </c>
      <c r="BS26" s="121">
        <v>0</v>
      </c>
      <c r="BT26" s="121">
        <v>0</v>
      </c>
      <c r="BU26" s="121">
        <f>SUM(BV26:BX26)</f>
        <v>4620</v>
      </c>
      <c r="BV26" s="121">
        <v>4620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15220</v>
      </c>
      <c r="CF26" s="121">
        <v>0</v>
      </c>
      <c r="CG26" s="121">
        <v>0</v>
      </c>
      <c r="CH26" s="121">
        <f>SUM(BG26,+BO26,+CG26)</f>
        <v>8681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206263</v>
      </c>
      <c r="CQ26" s="121">
        <f>SUM(AM26,+BO26)</f>
        <v>4648986</v>
      </c>
      <c r="CR26" s="121">
        <f>SUM(AN26,+BP26)</f>
        <v>2050582</v>
      </c>
      <c r="CS26" s="121">
        <f>SUM(AO26,+BQ26)</f>
        <v>278305</v>
      </c>
      <c r="CT26" s="121">
        <f>SUM(AP26,+BR26)</f>
        <v>1772277</v>
      </c>
      <c r="CU26" s="121">
        <f>SUM(AQ26,+BS26)</f>
        <v>0</v>
      </c>
      <c r="CV26" s="121">
        <f>SUM(AR26,+BT26)</f>
        <v>0</v>
      </c>
      <c r="CW26" s="121">
        <f>SUM(AS26,+BU26)</f>
        <v>2309866</v>
      </c>
      <c r="CX26" s="121">
        <f>SUM(AT26,+BV26)</f>
        <v>2309866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288538</v>
      </c>
      <c r="DC26" s="121">
        <f>SUM(AY26,+CA26)</f>
        <v>288127</v>
      </c>
      <c r="DD26" s="121">
        <f>SUM(AZ26,+CB26)</f>
        <v>11</v>
      </c>
      <c r="DE26" s="121">
        <f>SUM(BA26,+CC26)</f>
        <v>0</v>
      </c>
      <c r="DF26" s="121">
        <f>SUM(BB26,+CD26)</f>
        <v>400</v>
      </c>
      <c r="DG26" s="121">
        <f>SUM(BC26,+CE26)</f>
        <v>1436319</v>
      </c>
      <c r="DH26" s="121">
        <f>SUM(BD26,+CF26)</f>
        <v>0</v>
      </c>
      <c r="DI26" s="121">
        <f>SUM(BE26,+CG26)</f>
        <v>2257653</v>
      </c>
      <c r="DJ26" s="121">
        <f>SUM(BF26,+CH26)</f>
        <v>6906639</v>
      </c>
    </row>
    <row r="27" spans="1:114" s="136" customFormat="1" ht="13.5" customHeight="1" x14ac:dyDescent="0.15">
      <c r="A27" s="119" t="s">
        <v>15</v>
      </c>
      <c r="B27" s="120" t="s">
        <v>385</v>
      </c>
      <c r="C27" s="119" t="s">
        <v>386</v>
      </c>
      <c r="D27" s="121">
        <f>SUM(E27,+L27)</f>
        <v>10299986</v>
      </c>
      <c r="E27" s="121">
        <f>SUM(F27:I27,K27)</f>
        <v>881284</v>
      </c>
      <c r="F27" s="121">
        <v>153400</v>
      </c>
      <c r="G27" s="121">
        <v>265</v>
      </c>
      <c r="H27" s="121">
        <v>0</v>
      </c>
      <c r="I27" s="121">
        <v>414269</v>
      </c>
      <c r="J27" s="122" t="s">
        <v>548</v>
      </c>
      <c r="K27" s="121">
        <v>313350</v>
      </c>
      <c r="L27" s="121">
        <v>9418702</v>
      </c>
      <c r="M27" s="121">
        <f>SUM(N27,+U27)</f>
        <v>36548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548</v>
      </c>
      <c r="T27" s="121">
        <v>0</v>
      </c>
      <c r="U27" s="121">
        <v>36548</v>
      </c>
      <c r="V27" s="121">
        <f>+SUM(D27,M27)</f>
        <v>10336534</v>
      </c>
      <c r="W27" s="121">
        <f>+SUM(E27,N27)</f>
        <v>881284</v>
      </c>
      <c r="X27" s="121">
        <f>+SUM(F27,O27)</f>
        <v>153400</v>
      </c>
      <c r="Y27" s="121">
        <f>+SUM(G27,P27)</f>
        <v>265</v>
      </c>
      <c r="Z27" s="121">
        <f>+SUM(H27,Q27)</f>
        <v>0</v>
      </c>
      <c r="AA27" s="121">
        <f>+SUM(I27,R27)</f>
        <v>414269</v>
      </c>
      <c r="AB27" s="122" t="str">
        <f>IF(+SUM(J27,S27)=0,"-",+SUM(J27,S27))</f>
        <v>-</v>
      </c>
      <c r="AC27" s="121">
        <f>+SUM(K27,T27)</f>
        <v>313350</v>
      </c>
      <c r="AD27" s="121">
        <f>+SUM(L27,U27)</f>
        <v>9455250</v>
      </c>
      <c r="AE27" s="121">
        <f>SUM(AF27,+AK27)</f>
        <v>748107</v>
      </c>
      <c r="AF27" s="121">
        <f>SUM(AG27:AJ27)</f>
        <v>748107</v>
      </c>
      <c r="AG27" s="121">
        <v>0</v>
      </c>
      <c r="AH27" s="121">
        <v>0</v>
      </c>
      <c r="AI27" s="121">
        <v>0</v>
      </c>
      <c r="AJ27" s="121">
        <v>748107</v>
      </c>
      <c r="AK27" s="121">
        <v>0</v>
      </c>
      <c r="AL27" s="121">
        <v>250102</v>
      </c>
      <c r="AM27" s="121">
        <f>SUM(AN27,AS27,AW27,AX27,BD27)</f>
        <v>7121373</v>
      </c>
      <c r="AN27" s="121">
        <f>SUM(AO27:AR27)</f>
        <v>2439018</v>
      </c>
      <c r="AO27" s="121">
        <v>403723</v>
      </c>
      <c r="AP27" s="121">
        <v>2035295</v>
      </c>
      <c r="AQ27" s="121">
        <v>0</v>
      </c>
      <c r="AR27" s="121">
        <v>0</v>
      </c>
      <c r="AS27" s="121">
        <f>SUM(AT27:AV27)</f>
        <v>1339609</v>
      </c>
      <c r="AT27" s="121">
        <v>1339609</v>
      </c>
      <c r="AU27" s="121">
        <v>0</v>
      </c>
      <c r="AV27" s="121">
        <v>0</v>
      </c>
      <c r="AW27" s="121">
        <v>27707</v>
      </c>
      <c r="AX27" s="121">
        <f>SUM(AY27:BB27)</f>
        <v>3312695</v>
      </c>
      <c r="AY27" s="121">
        <v>2480074</v>
      </c>
      <c r="AZ27" s="121">
        <v>562071</v>
      </c>
      <c r="BA27" s="121">
        <v>0</v>
      </c>
      <c r="BB27" s="121">
        <v>270550</v>
      </c>
      <c r="BC27" s="121">
        <v>1723138</v>
      </c>
      <c r="BD27" s="121">
        <v>2344</v>
      </c>
      <c r="BE27" s="121">
        <v>457266</v>
      </c>
      <c r="BF27" s="121">
        <f>SUM(AE27,+AM27,+BE27)</f>
        <v>8326746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18093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18093</v>
      </c>
      <c r="BV27" s="121">
        <v>18093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18455</v>
      </c>
      <c r="CF27" s="121">
        <v>0</v>
      </c>
      <c r="CG27" s="121">
        <v>0</v>
      </c>
      <c r="CH27" s="121">
        <f>SUM(BG27,+BO27,+CG27)</f>
        <v>18093</v>
      </c>
      <c r="CI27" s="121">
        <f>SUM(AE27,+BG27)</f>
        <v>748107</v>
      </c>
      <c r="CJ27" s="121">
        <f>SUM(AF27,+BH27)</f>
        <v>748107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748107</v>
      </c>
      <c r="CO27" s="121">
        <f>SUM(AK27,+BM27)</f>
        <v>0</v>
      </c>
      <c r="CP27" s="121">
        <f>SUM(AL27,+BN27)</f>
        <v>250102</v>
      </c>
      <c r="CQ27" s="121">
        <f>SUM(AM27,+BO27)</f>
        <v>7139466</v>
      </c>
      <c r="CR27" s="121">
        <f>SUM(AN27,+BP27)</f>
        <v>2439018</v>
      </c>
      <c r="CS27" s="121">
        <f>SUM(AO27,+BQ27)</f>
        <v>403723</v>
      </c>
      <c r="CT27" s="121">
        <f>SUM(AP27,+BR27)</f>
        <v>2035295</v>
      </c>
      <c r="CU27" s="121">
        <f>SUM(AQ27,+BS27)</f>
        <v>0</v>
      </c>
      <c r="CV27" s="121">
        <f>SUM(AR27,+BT27)</f>
        <v>0</v>
      </c>
      <c r="CW27" s="121">
        <f>SUM(AS27,+BU27)</f>
        <v>1357702</v>
      </c>
      <c r="CX27" s="121">
        <f>SUM(AT27,+BV27)</f>
        <v>1357702</v>
      </c>
      <c r="CY27" s="121">
        <f>SUM(AU27,+BW27)</f>
        <v>0</v>
      </c>
      <c r="CZ27" s="121">
        <f>SUM(AV27,+BX27)</f>
        <v>0</v>
      </c>
      <c r="DA27" s="121">
        <f>SUM(AW27,+BY27)</f>
        <v>27707</v>
      </c>
      <c r="DB27" s="121">
        <f>SUM(AX27,+BZ27)</f>
        <v>3312695</v>
      </c>
      <c r="DC27" s="121">
        <f>SUM(AY27,+CA27)</f>
        <v>2480074</v>
      </c>
      <c r="DD27" s="121">
        <f>SUM(AZ27,+CB27)</f>
        <v>562071</v>
      </c>
      <c r="DE27" s="121">
        <f>SUM(BA27,+CC27)</f>
        <v>0</v>
      </c>
      <c r="DF27" s="121">
        <f>SUM(BB27,+CD27)</f>
        <v>270550</v>
      </c>
      <c r="DG27" s="121">
        <f>SUM(BC27,+CE27)</f>
        <v>1741593</v>
      </c>
      <c r="DH27" s="121">
        <f>SUM(BD27,+CF27)</f>
        <v>2344</v>
      </c>
      <c r="DI27" s="121">
        <f>SUM(BE27,+CG27)</f>
        <v>457266</v>
      </c>
      <c r="DJ27" s="121">
        <f>SUM(BF27,+CH27)</f>
        <v>8344839</v>
      </c>
    </row>
    <row r="28" spans="1:114" s="136" customFormat="1" ht="13.5" customHeight="1" x14ac:dyDescent="0.15">
      <c r="A28" s="119" t="s">
        <v>15</v>
      </c>
      <c r="B28" s="120" t="s">
        <v>388</v>
      </c>
      <c r="C28" s="119" t="s">
        <v>389</v>
      </c>
      <c r="D28" s="121">
        <f>SUM(E28,+L28)</f>
        <v>6265630</v>
      </c>
      <c r="E28" s="121">
        <f>SUM(F28:I28,K28)</f>
        <v>517324</v>
      </c>
      <c r="F28" s="121">
        <v>0</v>
      </c>
      <c r="G28" s="121">
        <v>2428</v>
      </c>
      <c r="H28" s="121">
        <v>0</v>
      </c>
      <c r="I28" s="121">
        <v>380982</v>
      </c>
      <c r="J28" s="122" t="s">
        <v>548</v>
      </c>
      <c r="K28" s="121">
        <v>133914</v>
      </c>
      <c r="L28" s="121">
        <v>5748306</v>
      </c>
      <c r="M28" s="121">
        <f>SUM(N28,+U28)</f>
        <v>42617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548</v>
      </c>
      <c r="T28" s="121">
        <v>0</v>
      </c>
      <c r="U28" s="121">
        <v>42617</v>
      </c>
      <c r="V28" s="121">
        <f>+SUM(D28,M28)</f>
        <v>6308247</v>
      </c>
      <c r="W28" s="121">
        <f>+SUM(E28,N28)</f>
        <v>517324</v>
      </c>
      <c r="X28" s="121">
        <f>+SUM(F28,O28)</f>
        <v>0</v>
      </c>
      <c r="Y28" s="121">
        <f>+SUM(G28,P28)</f>
        <v>2428</v>
      </c>
      <c r="Z28" s="121">
        <f>+SUM(H28,Q28)</f>
        <v>0</v>
      </c>
      <c r="AA28" s="121">
        <f>+SUM(I28,R28)</f>
        <v>380982</v>
      </c>
      <c r="AB28" s="122" t="str">
        <f>IF(+SUM(J28,S28)=0,"-",+SUM(J28,S28))</f>
        <v>-</v>
      </c>
      <c r="AC28" s="121">
        <f>+SUM(K28,T28)</f>
        <v>133914</v>
      </c>
      <c r="AD28" s="121">
        <f>+SUM(L28,U28)</f>
        <v>5790923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252213</v>
      </c>
      <c r="AM28" s="121">
        <f>SUM(AN28,AS28,AW28,AX28,BD28)</f>
        <v>4275739</v>
      </c>
      <c r="AN28" s="121">
        <f>SUM(AO28:AR28)</f>
        <v>1833462</v>
      </c>
      <c r="AO28" s="121">
        <v>335699</v>
      </c>
      <c r="AP28" s="121">
        <v>1497763</v>
      </c>
      <c r="AQ28" s="121">
        <v>0</v>
      </c>
      <c r="AR28" s="121">
        <v>0</v>
      </c>
      <c r="AS28" s="121">
        <f>SUM(AT28:AV28)</f>
        <v>1234618</v>
      </c>
      <c r="AT28" s="121">
        <v>1234618</v>
      </c>
      <c r="AU28" s="121">
        <v>0</v>
      </c>
      <c r="AV28" s="121">
        <v>0</v>
      </c>
      <c r="AW28" s="121">
        <v>24995</v>
      </c>
      <c r="AX28" s="121">
        <f>SUM(AY28:BB28)</f>
        <v>1182664</v>
      </c>
      <c r="AY28" s="121">
        <v>636259</v>
      </c>
      <c r="AZ28" s="121">
        <v>358592</v>
      </c>
      <c r="BA28" s="121">
        <v>10470</v>
      </c>
      <c r="BB28" s="121">
        <v>177343</v>
      </c>
      <c r="BC28" s="121">
        <v>1737678</v>
      </c>
      <c r="BD28" s="121">
        <v>0</v>
      </c>
      <c r="BE28" s="121">
        <v>0</v>
      </c>
      <c r="BF28" s="121">
        <f>SUM(AE28,+AM28,+BE28)</f>
        <v>4275739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24007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24007</v>
      </c>
      <c r="BV28" s="121">
        <v>24007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18610</v>
      </c>
      <c r="CF28" s="121">
        <v>0</v>
      </c>
      <c r="CG28" s="121">
        <v>0</v>
      </c>
      <c r="CH28" s="121">
        <f>SUM(BG28,+BO28,+CG28)</f>
        <v>24007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252213</v>
      </c>
      <c r="CQ28" s="121">
        <f>SUM(AM28,+BO28)</f>
        <v>4299746</v>
      </c>
      <c r="CR28" s="121">
        <f>SUM(AN28,+BP28)</f>
        <v>1833462</v>
      </c>
      <c r="CS28" s="121">
        <f>SUM(AO28,+BQ28)</f>
        <v>335699</v>
      </c>
      <c r="CT28" s="121">
        <f>SUM(AP28,+BR28)</f>
        <v>1497763</v>
      </c>
      <c r="CU28" s="121">
        <f>SUM(AQ28,+BS28)</f>
        <v>0</v>
      </c>
      <c r="CV28" s="121">
        <f>SUM(AR28,+BT28)</f>
        <v>0</v>
      </c>
      <c r="CW28" s="121">
        <f>SUM(AS28,+BU28)</f>
        <v>1258625</v>
      </c>
      <c r="CX28" s="121">
        <f>SUM(AT28,+BV28)</f>
        <v>1258625</v>
      </c>
      <c r="CY28" s="121">
        <f>SUM(AU28,+BW28)</f>
        <v>0</v>
      </c>
      <c r="CZ28" s="121">
        <f>SUM(AV28,+BX28)</f>
        <v>0</v>
      </c>
      <c r="DA28" s="121">
        <f>SUM(AW28,+BY28)</f>
        <v>24995</v>
      </c>
      <c r="DB28" s="121">
        <f>SUM(AX28,+BZ28)</f>
        <v>1182664</v>
      </c>
      <c r="DC28" s="121">
        <f>SUM(AY28,+CA28)</f>
        <v>636259</v>
      </c>
      <c r="DD28" s="121">
        <f>SUM(AZ28,+CB28)</f>
        <v>358592</v>
      </c>
      <c r="DE28" s="121">
        <f>SUM(BA28,+CC28)</f>
        <v>10470</v>
      </c>
      <c r="DF28" s="121">
        <f>SUM(BB28,+CD28)</f>
        <v>177343</v>
      </c>
      <c r="DG28" s="121">
        <f>SUM(BC28,+CE28)</f>
        <v>1756288</v>
      </c>
      <c r="DH28" s="121">
        <f>SUM(BD28,+CF28)</f>
        <v>0</v>
      </c>
      <c r="DI28" s="121">
        <f>SUM(BE28,+CG28)</f>
        <v>0</v>
      </c>
      <c r="DJ28" s="121">
        <f>SUM(BF28,+CH28)</f>
        <v>4299746</v>
      </c>
    </row>
    <row r="29" spans="1:114" s="136" customFormat="1" ht="13.5" customHeight="1" x14ac:dyDescent="0.15">
      <c r="A29" s="119" t="s">
        <v>15</v>
      </c>
      <c r="B29" s="120" t="s">
        <v>391</v>
      </c>
      <c r="C29" s="119" t="s">
        <v>392</v>
      </c>
      <c r="D29" s="121">
        <f>SUM(E29,+L29)</f>
        <v>5490612</v>
      </c>
      <c r="E29" s="121">
        <f>SUM(F29:I29,K29)</f>
        <v>208951</v>
      </c>
      <c r="F29" s="121">
        <v>0</v>
      </c>
      <c r="G29" s="121">
        <v>0</v>
      </c>
      <c r="H29" s="121">
        <v>0</v>
      </c>
      <c r="I29" s="121">
        <v>208951</v>
      </c>
      <c r="J29" s="122" t="s">
        <v>548</v>
      </c>
      <c r="K29" s="121">
        <v>0</v>
      </c>
      <c r="L29" s="121">
        <v>5281661</v>
      </c>
      <c r="M29" s="121">
        <f>SUM(N29,+U29)</f>
        <v>42142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548</v>
      </c>
      <c r="T29" s="121">
        <v>0</v>
      </c>
      <c r="U29" s="121">
        <v>42142</v>
      </c>
      <c r="V29" s="121">
        <f>+SUM(D29,M29)</f>
        <v>5532754</v>
      </c>
      <c r="W29" s="121">
        <f>+SUM(E29,N29)</f>
        <v>208951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208951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5323803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158762</v>
      </c>
      <c r="AM29" s="121">
        <f>SUM(AN29,AS29,AW29,AX29,BD29)</f>
        <v>4000639</v>
      </c>
      <c r="AN29" s="121">
        <f>SUM(AO29:AR29)</f>
        <v>1435196</v>
      </c>
      <c r="AO29" s="121">
        <v>243983</v>
      </c>
      <c r="AP29" s="121">
        <v>1191213</v>
      </c>
      <c r="AQ29" s="121">
        <v>0</v>
      </c>
      <c r="AR29" s="121">
        <v>0</v>
      </c>
      <c r="AS29" s="121">
        <f>SUM(AT29:AV29)</f>
        <v>1147292</v>
      </c>
      <c r="AT29" s="121">
        <v>1147292</v>
      </c>
      <c r="AU29" s="121">
        <v>0</v>
      </c>
      <c r="AV29" s="121">
        <v>0</v>
      </c>
      <c r="AW29" s="121">
        <v>33859</v>
      </c>
      <c r="AX29" s="121">
        <f>SUM(AY29:BB29)</f>
        <v>1384292</v>
      </c>
      <c r="AY29" s="121">
        <v>1117317</v>
      </c>
      <c r="AZ29" s="121">
        <v>266571</v>
      </c>
      <c r="BA29" s="121">
        <v>4</v>
      </c>
      <c r="BB29" s="121">
        <v>400</v>
      </c>
      <c r="BC29" s="121">
        <v>1093829</v>
      </c>
      <c r="BD29" s="121">
        <v>0</v>
      </c>
      <c r="BE29" s="121">
        <v>237382</v>
      </c>
      <c r="BF29" s="121">
        <f>SUM(AE29,+AM29,+BE29)</f>
        <v>4238021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30427</v>
      </c>
      <c r="BP29" s="121">
        <f>SUM(BQ29:BT29)</f>
        <v>3001</v>
      </c>
      <c r="BQ29" s="121">
        <v>3001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27426</v>
      </c>
      <c r="CA29" s="121">
        <v>27426</v>
      </c>
      <c r="CB29" s="121">
        <v>0</v>
      </c>
      <c r="CC29" s="121">
        <v>0</v>
      </c>
      <c r="CD29" s="121">
        <v>0</v>
      </c>
      <c r="CE29" s="121">
        <v>11715</v>
      </c>
      <c r="CF29" s="121">
        <v>0</v>
      </c>
      <c r="CG29" s="121">
        <v>0</v>
      </c>
      <c r="CH29" s="121">
        <f>SUM(BG29,+BO29,+CG29)</f>
        <v>30427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158762</v>
      </c>
      <c r="CQ29" s="121">
        <f>SUM(AM29,+BO29)</f>
        <v>4031066</v>
      </c>
      <c r="CR29" s="121">
        <f>SUM(AN29,+BP29)</f>
        <v>1438197</v>
      </c>
      <c r="CS29" s="121">
        <f>SUM(AO29,+BQ29)</f>
        <v>246984</v>
      </c>
      <c r="CT29" s="121">
        <f>SUM(AP29,+BR29)</f>
        <v>1191213</v>
      </c>
      <c r="CU29" s="121">
        <f>SUM(AQ29,+BS29)</f>
        <v>0</v>
      </c>
      <c r="CV29" s="121">
        <f>SUM(AR29,+BT29)</f>
        <v>0</v>
      </c>
      <c r="CW29" s="121">
        <f>SUM(AS29,+BU29)</f>
        <v>1147292</v>
      </c>
      <c r="CX29" s="121">
        <f>SUM(AT29,+BV29)</f>
        <v>1147292</v>
      </c>
      <c r="CY29" s="121">
        <f>SUM(AU29,+BW29)</f>
        <v>0</v>
      </c>
      <c r="CZ29" s="121">
        <f>SUM(AV29,+BX29)</f>
        <v>0</v>
      </c>
      <c r="DA29" s="121">
        <f>SUM(AW29,+BY29)</f>
        <v>33859</v>
      </c>
      <c r="DB29" s="121">
        <f>SUM(AX29,+BZ29)</f>
        <v>1411718</v>
      </c>
      <c r="DC29" s="121">
        <f>SUM(AY29,+CA29)</f>
        <v>1144743</v>
      </c>
      <c r="DD29" s="121">
        <f>SUM(AZ29,+CB29)</f>
        <v>266571</v>
      </c>
      <c r="DE29" s="121">
        <f>SUM(BA29,+CC29)</f>
        <v>4</v>
      </c>
      <c r="DF29" s="121">
        <f>SUM(BB29,+CD29)</f>
        <v>400</v>
      </c>
      <c r="DG29" s="121">
        <f>SUM(BC29,+CE29)</f>
        <v>1105544</v>
      </c>
      <c r="DH29" s="121">
        <f>SUM(BD29,+CF29)</f>
        <v>0</v>
      </c>
      <c r="DI29" s="121">
        <f>SUM(BE29,+CG29)</f>
        <v>237382</v>
      </c>
      <c r="DJ29" s="121">
        <f>SUM(BF29,+CH29)</f>
        <v>4268448</v>
      </c>
    </row>
    <row r="30" spans="1:114" s="136" customFormat="1" ht="13.5" customHeight="1" x14ac:dyDescent="0.15">
      <c r="A30" s="119" t="s">
        <v>15</v>
      </c>
      <c r="B30" s="120" t="s">
        <v>394</v>
      </c>
      <c r="C30" s="119" t="s">
        <v>395</v>
      </c>
      <c r="D30" s="121">
        <f>SUM(E30,+L30)</f>
        <v>8072796</v>
      </c>
      <c r="E30" s="121">
        <f>SUM(F30:I30,K30)</f>
        <v>552276</v>
      </c>
      <c r="F30" s="121">
        <v>0</v>
      </c>
      <c r="G30" s="121">
        <v>0</v>
      </c>
      <c r="H30" s="121">
        <v>0</v>
      </c>
      <c r="I30" s="121">
        <v>331571</v>
      </c>
      <c r="J30" s="122" t="s">
        <v>548</v>
      </c>
      <c r="K30" s="121">
        <v>220705</v>
      </c>
      <c r="L30" s="121">
        <v>7520520</v>
      </c>
      <c r="M30" s="121">
        <f>SUM(N30,+U30)</f>
        <v>41415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548</v>
      </c>
      <c r="T30" s="121">
        <v>0</v>
      </c>
      <c r="U30" s="121">
        <v>41415</v>
      </c>
      <c r="V30" s="121">
        <f>+SUM(D30,M30)</f>
        <v>8114211</v>
      </c>
      <c r="W30" s="121">
        <f>+SUM(E30,N30)</f>
        <v>552276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331571</v>
      </c>
      <c r="AB30" s="122" t="str">
        <f>IF(+SUM(J30,S30)=0,"-",+SUM(J30,S30))</f>
        <v>-</v>
      </c>
      <c r="AC30" s="121">
        <f>+SUM(K30,T30)</f>
        <v>220705</v>
      </c>
      <c r="AD30" s="121">
        <f>+SUM(L30,U30)</f>
        <v>7561935</v>
      </c>
      <c r="AE30" s="121">
        <f>SUM(AF30,+AK30)</f>
        <v>3720</v>
      </c>
      <c r="AF30" s="121">
        <f>SUM(AG30:AJ30)</f>
        <v>3720</v>
      </c>
      <c r="AG30" s="121">
        <v>0</v>
      </c>
      <c r="AH30" s="121">
        <v>0</v>
      </c>
      <c r="AI30" s="121">
        <v>0</v>
      </c>
      <c r="AJ30" s="121">
        <v>3720</v>
      </c>
      <c r="AK30" s="121">
        <v>0</v>
      </c>
      <c r="AL30" s="121">
        <v>247511</v>
      </c>
      <c r="AM30" s="121">
        <f>SUM(AN30,AS30,AW30,AX30,BD30)</f>
        <v>5635337</v>
      </c>
      <c r="AN30" s="121">
        <f>SUM(AO30:AR30)</f>
        <v>2144858</v>
      </c>
      <c r="AO30" s="121">
        <v>494254</v>
      </c>
      <c r="AP30" s="121">
        <v>1650604</v>
      </c>
      <c r="AQ30" s="121">
        <v>0</v>
      </c>
      <c r="AR30" s="121">
        <v>0</v>
      </c>
      <c r="AS30" s="121">
        <f>SUM(AT30:AV30)</f>
        <v>1342366</v>
      </c>
      <c r="AT30" s="121">
        <v>1342366</v>
      </c>
      <c r="AU30" s="121">
        <v>0</v>
      </c>
      <c r="AV30" s="121">
        <v>0</v>
      </c>
      <c r="AW30" s="121">
        <v>42352</v>
      </c>
      <c r="AX30" s="121">
        <f>SUM(AY30:BB30)</f>
        <v>2103223</v>
      </c>
      <c r="AY30" s="121">
        <v>1548550</v>
      </c>
      <c r="AZ30" s="121">
        <v>465502</v>
      </c>
      <c r="BA30" s="121">
        <v>0</v>
      </c>
      <c r="BB30" s="121">
        <v>89171</v>
      </c>
      <c r="BC30" s="121">
        <v>1705285</v>
      </c>
      <c r="BD30" s="121">
        <v>2538</v>
      </c>
      <c r="BE30" s="121">
        <v>480943</v>
      </c>
      <c r="BF30" s="121">
        <f>SUM(AE30,+AM30,+BE30)</f>
        <v>6120000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23152</v>
      </c>
      <c r="BP30" s="121">
        <f>SUM(BQ30:BT30)</f>
        <v>8798</v>
      </c>
      <c r="BQ30" s="121">
        <v>8798</v>
      </c>
      <c r="BR30" s="121">
        <v>0</v>
      </c>
      <c r="BS30" s="121">
        <v>0</v>
      </c>
      <c r="BT30" s="121">
        <v>0</v>
      </c>
      <c r="BU30" s="121">
        <f>SUM(BV30:BX30)</f>
        <v>14354</v>
      </c>
      <c r="BV30" s="121">
        <v>14354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18263</v>
      </c>
      <c r="CF30" s="121">
        <v>0</v>
      </c>
      <c r="CG30" s="121">
        <v>0</v>
      </c>
      <c r="CH30" s="121">
        <f>SUM(BG30,+BO30,+CG30)</f>
        <v>23152</v>
      </c>
      <c r="CI30" s="121">
        <f>SUM(AE30,+BG30)</f>
        <v>3720</v>
      </c>
      <c r="CJ30" s="121">
        <f>SUM(AF30,+BH30)</f>
        <v>3720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3720</v>
      </c>
      <c r="CO30" s="121">
        <f>SUM(AK30,+BM30)</f>
        <v>0</v>
      </c>
      <c r="CP30" s="121">
        <f>SUM(AL30,+BN30)</f>
        <v>247511</v>
      </c>
      <c r="CQ30" s="121">
        <f>SUM(AM30,+BO30)</f>
        <v>5658489</v>
      </c>
      <c r="CR30" s="121">
        <f>SUM(AN30,+BP30)</f>
        <v>2153656</v>
      </c>
      <c r="CS30" s="121">
        <f>SUM(AO30,+BQ30)</f>
        <v>503052</v>
      </c>
      <c r="CT30" s="121">
        <f>SUM(AP30,+BR30)</f>
        <v>1650604</v>
      </c>
      <c r="CU30" s="121">
        <f>SUM(AQ30,+BS30)</f>
        <v>0</v>
      </c>
      <c r="CV30" s="121">
        <f>SUM(AR30,+BT30)</f>
        <v>0</v>
      </c>
      <c r="CW30" s="121">
        <f>SUM(AS30,+BU30)</f>
        <v>1356720</v>
      </c>
      <c r="CX30" s="121">
        <f>SUM(AT30,+BV30)</f>
        <v>1356720</v>
      </c>
      <c r="CY30" s="121">
        <f>SUM(AU30,+BW30)</f>
        <v>0</v>
      </c>
      <c r="CZ30" s="121">
        <f>SUM(AV30,+BX30)</f>
        <v>0</v>
      </c>
      <c r="DA30" s="121">
        <f>SUM(AW30,+BY30)</f>
        <v>42352</v>
      </c>
      <c r="DB30" s="121">
        <f>SUM(AX30,+BZ30)</f>
        <v>2103223</v>
      </c>
      <c r="DC30" s="121">
        <f>SUM(AY30,+CA30)</f>
        <v>1548550</v>
      </c>
      <c r="DD30" s="121">
        <f>SUM(AZ30,+CB30)</f>
        <v>465502</v>
      </c>
      <c r="DE30" s="121">
        <f>SUM(BA30,+CC30)</f>
        <v>0</v>
      </c>
      <c r="DF30" s="121">
        <f>SUM(BB30,+CD30)</f>
        <v>89171</v>
      </c>
      <c r="DG30" s="121">
        <f>SUM(BC30,+CE30)</f>
        <v>1723548</v>
      </c>
      <c r="DH30" s="121">
        <f>SUM(BD30,+CF30)</f>
        <v>2538</v>
      </c>
      <c r="DI30" s="121">
        <f>SUM(BE30,+CG30)</f>
        <v>480943</v>
      </c>
      <c r="DJ30" s="121">
        <f>SUM(BF30,+CH30)</f>
        <v>6143152</v>
      </c>
    </row>
    <row r="31" spans="1:114" s="136" customFormat="1" ht="13.5" customHeight="1" x14ac:dyDescent="0.15">
      <c r="A31" s="119" t="s">
        <v>15</v>
      </c>
      <c r="B31" s="120" t="s">
        <v>397</v>
      </c>
      <c r="C31" s="119" t="s">
        <v>398</v>
      </c>
      <c r="D31" s="121">
        <f>SUM(E31,+L31)</f>
        <v>9485011</v>
      </c>
      <c r="E31" s="121">
        <f>SUM(F31:I31,K31)</f>
        <v>3226136</v>
      </c>
      <c r="F31" s="121">
        <v>170088</v>
      </c>
      <c r="G31" s="121">
        <v>294257</v>
      </c>
      <c r="H31" s="121">
        <v>408100</v>
      </c>
      <c r="I31" s="121">
        <v>2106602</v>
      </c>
      <c r="J31" s="122" t="s">
        <v>548</v>
      </c>
      <c r="K31" s="121">
        <v>247089</v>
      </c>
      <c r="L31" s="121">
        <v>6258875</v>
      </c>
      <c r="M31" s="121">
        <f>SUM(N31,+U31)</f>
        <v>281130</v>
      </c>
      <c r="N31" s="121">
        <f>SUM(O31:R31,T31)</f>
        <v>63234</v>
      </c>
      <c r="O31" s="121">
        <v>0</v>
      </c>
      <c r="P31" s="121">
        <v>0</v>
      </c>
      <c r="Q31" s="121">
        <v>5500</v>
      </c>
      <c r="R31" s="121">
        <v>57310</v>
      </c>
      <c r="S31" s="122" t="s">
        <v>548</v>
      </c>
      <c r="T31" s="121">
        <v>424</v>
      </c>
      <c r="U31" s="121">
        <v>217896</v>
      </c>
      <c r="V31" s="121">
        <f>+SUM(D31,M31)</f>
        <v>9766141</v>
      </c>
      <c r="W31" s="121">
        <f>+SUM(E31,N31)</f>
        <v>3289370</v>
      </c>
      <c r="X31" s="121">
        <f>+SUM(F31,O31)</f>
        <v>170088</v>
      </c>
      <c r="Y31" s="121">
        <f>+SUM(G31,P31)</f>
        <v>294257</v>
      </c>
      <c r="Z31" s="121">
        <f>+SUM(H31,Q31)</f>
        <v>413600</v>
      </c>
      <c r="AA31" s="121">
        <f>+SUM(I31,R31)</f>
        <v>2163912</v>
      </c>
      <c r="AB31" s="122" t="str">
        <f>IF(+SUM(J31,S31)=0,"-",+SUM(J31,S31))</f>
        <v>-</v>
      </c>
      <c r="AC31" s="121">
        <f>+SUM(K31,T31)</f>
        <v>247513</v>
      </c>
      <c r="AD31" s="121">
        <f>+SUM(L31,U31)</f>
        <v>6476771</v>
      </c>
      <c r="AE31" s="121">
        <f>SUM(AF31,+AK31)</f>
        <v>640560</v>
      </c>
      <c r="AF31" s="121">
        <f>SUM(AG31:AJ31)</f>
        <v>631963</v>
      </c>
      <c r="AG31" s="121">
        <v>0</v>
      </c>
      <c r="AH31" s="121">
        <v>631963</v>
      </c>
      <c r="AI31" s="121">
        <v>0</v>
      </c>
      <c r="AJ31" s="121">
        <v>0</v>
      </c>
      <c r="AK31" s="121">
        <v>8597</v>
      </c>
      <c r="AL31" s="121">
        <v>9414</v>
      </c>
      <c r="AM31" s="121">
        <f>SUM(AN31,AS31,AW31,AX31,BD31)</f>
        <v>7174465</v>
      </c>
      <c r="AN31" s="121">
        <f>SUM(AO31:AR31)</f>
        <v>2890786</v>
      </c>
      <c r="AO31" s="121">
        <v>1052544</v>
      </c>
      <c r="AP31" s="121">
        <v>1666880</v>
      </c>
      <c r="AQ31" s="121">
        <v>171362</v>
      </c>
      <c r="AR31" s="121">
        <v>0</v>
      </c>
      <c r="AS31" s="121">
        <f>SUM(AT31:AV31)</f>
        <v>1085020</v>
      </c>
      <c r="AT31" s="121">
        <v>264538</v>
      </c>
      <c r="AU31" s="121">
        <v>793156</v>
      </c>
      <c r="AV31" s="121">
        <v>27326</v>
      </c>
      <c r="AW31" s="121">
        <v>41418</v>
      </c>
      <c r="AX31" s="121">
        <f>SUM(AY31:BB31)</f>
        <v>3157241</v>
      </c>
      <c r="AY31" s="121">
        <v>2147677</v>
      </c>
      <c r="AZ31" s="121">
        <v>793951</v>
      </c>
      <c r="BA31" s="121">
        <v>3529</v>
      </c>
      <c r="BB31" s="121">
        <v>212084</v>
      </c>
      <c r="BC31" s="121">
        <v>1582645</v>
      </c>
      <c r="BD31" s="121">
        <v>0</v>
      </c>
      <c r="BE31" s="121">
        <v>77927</v>
      </c>
      <c r="BF31" s="121">
        <f>SUM(AE31,+AM31,+BE31)</f>
        <v>7892952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281130</v>
      </c>
      <c r="BP31" s="121">
        <f>SUM(BQ31:BT31)</f>
        <v>201978</v>
      </c>
      <c r="BQ31" s="121">
        <v>108796</v>
      </c>
      <c r="BR31" s="121">
        <v>85417</v>
      </c>
      <c r="BS31" s="121">
        <v>7765</v>
      </c>
      <c r="BT31" s="121">
        <v>0</v>
      </c>
      <c r="BU31" s="121">
        <f>SUM(BV31:BX31)</f>
        <v>62219</v>
      </c>
      <c r="BV31" s="121">
        <v>9948</v>
      </c>
      <c r="BW31" s="121">
        <v>52271</v>
      </c>
      <c r="BX31" s="121">
        <v>0</v>
      </c>
      <c r="BY31" s="121">
        <v>7366</v>
      </c>
      <c r="BZ31" s="121">
        <f>SUM(CA31:CD31)</f>
        <v>9567</v>
      </c>
      <c r="CA31" s="121">
        <v>1078</v>
      </c>
      <c r="CB31" s="121">
        <v>1817</v>
      </c>
      <c r="CC31" s="121">
        <v>4919</v>
      </c>
      <c r="CD31" s="121">
        <v>1753</v>
      </c>
      <c r="CE31" s="121">
        <v>0</v>
      </c>
      <c r="CF31" s="121">
        <v>0</v>
      </c>
      <c r="CG31" s="121">
        <v>0</v>
      </c>
      <c r="CH31" s="121">
        <f>SUM(BG31,+BO31,+CG31)</f>
        <v>281130</v>
      </c>
      <c r="CI31" s="121">
        <f>SUM(AE31,+BG31)</f>
        <v>640560</v>
      </c>
      <c r="CJ31" s="121">
        <f>SUM(AF31,+BH31)</f>
        <v>631963</v>
      </c>
      <c r="CK31" s="121">
        <f>SUM(AG31,+BI31)</f>
        <v>0</v>
      </c>
      <c r="CL31" s="121">
        <f>SUM(AH31,+BJ31)</f>
        <v>631963</v>
      </c>
      <c r="CM31" s="121">
        <f>SUM(AI31,+BK31)</f>
        <v>0</v>
      </c>
      <c r="CN31" s="121">
        <f>SUM(AJ31,+BL31)</f>
        <v>0</v>
      </c>
      <c r="CO31" s="121">
        <f>SUM(AK31,+BM31)</f>
        <v>8597</v>
      </c>
      <c r="CP31" s="121">
        <f>SUM(AL31,+BN31)</f>
        <v>9414</v>
      </c>
      <c r="CQ31" s="121">
        <f>SUM(AM31,+BO31)</f>
        <v>7455595</v>
      </c>
      <c r="CR31" s="121">
        <f>SUM(AN31,+BP31)</f>
        <v>3092764</v>
      </c>
      <c r="CS31" s="121">
        <f>SUM(AO31,+BQ31)</f>
        <v>1161340</v>
      </c>
      <c r="CT31" s="121">
        <f>SUM(AP31,+BR31)</f>
        <v>1752297</v>
      </c>
      <c r="CU31" s="121">
        <f>SUM(AQ31,+BS31)</f>
        <v>179127</v>
      </c>
      <c r="CV31" s="121">
        <f>SUM(AR31,+BT31)</f>
        <v>0</v>
      </c>
      <c r="CW31" s="121">
        <f>SUM(AS31,+BU31)</f>
        <v>1147239</v>
      </c>
      <c r="CX31" s="121">
        <f>SUM(AT31,+BV31)</f>
        <v>274486</v>
      </c>
      <c r="CY31" s="121">
        <f>SUM(AU31,+BW31)</f>
        <v>845427</v>
      </c>
      <c r="CZ31" s="121">
        <f>SUM(AV31,+BX31)</f>
        <v>27326</v>
      </c>
      <c r="DA31" s="121">
        <f>SUM(AW31,+BY31)</f>
        <v>48784</v>
      </c>
      <c r="DB31" s="121">
        <f>SUM(AX31,+BZ31)</f>
        <v>3166808</v>
      </c>
      <c r="DC31" s="121">
        <f>SUM(AY31,+CA31)</f>
        <v>2148755</v>
      </c>
      <c r="DD31" s="121">
        <f>SUM(AZ31,+CB31)</f>
        <v>795768</v>
      </c>
      <c r="DE31" s="121">
        <f>SUM(BA31,+CC31)</f>
        <v>8448</v>
      </c>
      <c r="DF31" s="121">
        <f>SUM(BB31,+CD31)</f>
        <v>213837</v>
      </c>
      <c r="DG31" s="121">
        <f>SUM(BC31,+CE31)</f>
        <v>1582645</v>
      </c>
      <c r="DH31" s="121">
        <f>SUM(BD31,+CF31)</f>
        <v>0</v>
      </c>
      <c r="DI31" s="121">
        <f>SUM(BE31,+CG31)</f>
        <v>77927</v>
      </c>
      <c r="DJ31" s="121">
        <f>SUM(BF31,+CH31)</f>
        <v>8174082</v>
      </c>
    </row>
    <row r="32" spans="1:114" s="136" customFormat="1" ht="13.5" customHeight="1" x14ac:dyDescent="0.15">
      <c r="A32" s="119" t="s">
        <v>15</v>
      </c>
      <c r="B32" s="120" t="s">
        <v>404</v>
      </c>
      <c r="C32" s="119" t="s">
        <v>405</v>
      </c>
      <c r="D32" s="121">
        <f>SUM(E32,+L32)</f>
        <v>3339016</v>
      </c>
      <c r="E32" s="121">
        <f>SUM(F32:I32,K32)</f>
        <v>625492</v>
      </c>
      <c r="F32" s="121">
        <v>7196</v>
      </c>
      <c r="G32" s="121">
        <v>37700</v>
      </c>
      <c r="H32" s="121">
        <v>23800</v>
      </c>
      <c r="I32" s="121">
        <v>539338</v>
      </c>
      <c r="J32" s="122" t="s">
        <v>548</v>
      </c>
      <c r="K32" s="121">
        <v>17458</v>
      </c>
      <c r="L32" s="121">
        <v>2713524</v>
      </c>
      <c r="M32" s="121">
        <f>SUM(N32,+U32)</f>
        <v>22236</v>
      </c>
      <c r="N32" s="121">
        <f>SUM(O32:R32,T32)</f>
        <v>252</v>
      </c>
      <c r="O32" s="121">
        <v>0</v>
      </c>
      <c r="P32" s="121">
        <v>0</v>
      </c>
      <c r="Q32" s="121">
        <v>0</v>
      </c>
      <c r="R32" s="121">
        <v>252</v>
      </c>
      <c r="S32" s="122" t="s">
        <v>548</v>
      </c>
      <c r="T32" s="121">
        <v>0</v>
      </c>
      <c r="U32" s="121">
        <v>21984</v>
      </c>
      <c r="V32" s="121">
        <f>+SUM(D32,M32)</f>
        <v>3361252</v>
      </c>
      <c r="W32" s="121">
        <f>+SUM(E32,N32)</f>
        <v>625744</v>
      </c>
      <c r="X32" s="121">
        <f>+SUM(F32,O32)</f>
        <v>7196</v>
      </c>
      <c r="Y32" s="121">
        <f>+SUM(G32,P32)</f>
        <v>37700</v>
      </c>
      <c r="Z32" s="121">
        <f>+SUM(H32,Q32)</f>
        <v>23800</v>
      </c>
      <c r="AA32" s="121">
        <f>+SUM(I32,R32)</f>
        <v>539590</v>
      </c>
      <c r="AB32" s="122" t="str">
        <f>IF(+SUM(J32,S32)=0,"-",+SUM(J32,S32))</f>
        <v>-</v>
      </c>
      <c r="AC32" s="121">
        <f>+SUM(K32,T32)</f>
        <v>17458</v>
      </c>
      <c r="AD32" s="121">
        <f>+SUM(L32,U32)</f>
        <v>2735508</v>
      </c>
      <c r="AE32" s="121">
        <f>SUM(AF32,+AK32)</f>
        <v>315094</v>
      </c>
      <c r="AF32" s="121">
        <f>SUM(AG32:AJ32)</f>
        <v>315094</v>
      </c>
      <c r="AG32" s="121">
        <v>0</v>
      </c>
      <c r="AH32" s="121">
        <v>315094</v>
      </c>
      <c r="AI32" s="121">
        <v>0</v>
      </c>
      <c r="AJ32" s="121">
        <v>0</v>
      </c>
      <c r="AK32" s="121">
        <v>0</v>
      </c>
      <c r="AL32" s="121">
        <v>3424</v>
      </c>
      <c r="AM32" s="121">
        <f>SUM(AN32,AS32,AW32,AX32,BD32)</f>
        <v>2589519</v>
      </c>
      <c r="AN32" s="121">
        <f>SUM(AO32:AR32)</f>
        <v>227765</v>
      </c>
      <c r="AO32" s="121">
        <v>213497</v>
      </c>
      <c r="AP32" s="121">
        <v>7328</v>
      </c>
      <c r="AQ32" s="121">
        <v>6940</v>
      </c>
      <c r="AR32" s="121">
        <v>0</v>
      </c>
      <c r="AS32" s="121">
        <f>SUM(AT32:AV32)</f>
        <v>313950</v>
      </c>
      <c r="AT32" s="121">
        <v>16013</v>
      </c>
      <c r="AU32" s="121">
        <v>297701</v>
      </c>
      <c r="AV32" s="121">
        <v>236</v>
      </c>
      <c r="AW32" s="121">
        <v>0</v>
      </c>
      <c r="AX32" s="121">
        <f>SUM(AY32:BB32)</f>
        <v>2047804</v>
      </c>
      <c r="AY32" s="121">
        <v>1412465</v>
      </c>
      <c r="AZ32" s="121">
        <v>635339</v>
      </c>
      <c r="BA32" s="121">
        <v>0</v>
      </c>
      <c r="BB32" s="121">
        <v>0</v>
      </c>
      <c r="BC32" s="121">
        <v>394744</v>
      </c>
      <c r="BD32" s="121">
        <v>0</v>
      </c>
      <c r="BE32" s="121">
        <v>36235</v>
      </c>
      <c r="BF32" s="121">
        <f>SUM(AE32,+AM32,+BE32)</f>
        <v>2940848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22236</v>
      </c>
      <c r="BP32" s="121">
        <f>SUM(BQ32:BT32)</f>
        <v>4769</v>
      </c>
      <c r="BQ32" s="121">
        <v>4769</v>
      </c>
      <c r="BR32" s="121">
        <v>0</v>
      </c>
      <c r="BS32" s="121">
        <v>0</v>
      </c>
      <c r="BT32" s="121">
        <v>0</v>
      </c>
      <c r="BU32" s="121">
        <f>SUM(BV32:BX32)</f>
        <v>4352</v>
      </c>
      <c r="BV32" s="121">
        <v>0</v>
      </c>
      <c r="BW32" s="121">
        <v>4352</v>
      </c>
      <c r="BX32" s="121">
        <v>0</v>
      </c>
      <c r="BY32" s="121">
        <v>0</v>
      </c>
      <c r="BZ32" s="121">
        <f>SUM(CA32:CD32)</f>
        <v>13115</v>
      </c>
      <c r="CA32" s="121">
        <v>13115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f>SUM(BG32,+BO32,+CG32)</f>
        <v>22236</v>
      </c>
      <c r="CI32" s="121">
        <f>SUM(AE32,+BG32)</f>
        <v>315094</v>
      </c>
      <c r="CJ32" s="121">
        <f>SUM(AF32,+BH32)</f>
        <v>315094</v>
      </c>
      <c r="CK32" s="121">
        <f>SUM(AG32,+BI32)</f>
        <v>0</v>
      </c>
      <c r="CL32" s="121">
        <f>SUM(AH32,+BJ32)</f>
        <v>315094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3424</v>
      </c>
      <c r="CQ32" s="121">
        <f>SUM(AM32,+BO32)</f>
        <v>2611755</v>
      </c>
      <c r="CR32" s="121">
        <f>SUM(AN32,+BP32)</f>
        <v>232534</v>
      </c>
      <c r="CS32" s="121">
        <f>SUM(AO32,+BQ32)</f>
        <v>218266</v>
      </c>
      <c r="CT32" s="121">
        <f>SUM(AP32,+BR32)</f>
        <v>7328</v>
      </c>
      <c r="CU32" s="121">
        <f>SUM(AQ32,+BS32)</f>
        <v>6940</v>
      </c>
      <c r="CV32" s="121">
        <f>SUM(AR32,+BT32)</f>
        <v>0</v>
      </c>
      <c r="CW32" s="121">
        <f>SUM(AS32,+BU32)</f>
        <v>318302</v>
      </c>
      <c r="CX32" s="121">
        <f>SUM(AT32,+BV32)</f>
        <v>16013</v>
      </c>
      <c r="CY32" s="121">
        <f>SUM(AU32,+BW32)</f>
        <v>302053</v>
      </c>
      <c r="CZ32" s="121">
        <f>SUM(AV32,+BX32)</f>
        <v>236</v>
      </c>
      <c r="DA32" s="121">
        <f>SUM(AW32,+BY32)</f>
        <v>0</v>
      </c>
      <c r="DB32" s="121">
        <f>SUM(AX32,+BZ32)</f>
        <v>2060919</v>
      </c>
      <c r="DC32" s="121">
        <f>SUM(AY32,+CA32)</f>
        <v>1425580</v>
      </c>
      <c r="DD32" s="121">
        <f>SUM(AZ32,+CB32)</f>
        <v>635339</v>
      </c>
      <c r="DE32" s="121">
        <f>SUM(BA32,+CC32)</f>
        <v>0</v>
      </c>
      <c r="DF32" s="121">
        <f>SUM(BB32,+CD32)</f>
        <v>0</v>
      </c>
      <c r="DG32" s="121">
        <f>SUM(BC32,+CE32)</f>
        <v>394744</v>
      </c>
      <c r="DH32" s="121">
        <f>SUM(BD32,+CF32)</f>
        <v>0</v>
      </c>
      <c r="DI32" s="121">
        <f>SUM(BE32,+CG32)</f>
        <v>36235</v>
      </c>
      <c r="DJ32" s="121">
        <f>SUM(BF32,+CH32)</f>
        <v>2963084</v>
      </c>
    </row>
    <row r="33" spans="1:114" s="136" customFormat="1" ht="13.5" customHeight="1" x14ac:dyDescent="0.15">
      <c r="A33" s="119" t="s">
        <v>15</v>
      </c>
      <c r="B33" s="120" t="s">
        <v>407</v>
      </c>
      <c r="C33" s="119" t="s">
        <v>408</v>
      </c>
      <c r="D33" s="121">
        <f>SUM(E33,+L33)</f>
        <v>2592784</v>
      </c>
      <c r="E33" s="121">
        <f>SUM(F33:I33,K33)</f>
        <v>785531</v>
      </c>
      <c r="F33" s="121">
        <v>0</v>
      </c>
      <c r="G33" s="121">
        <v>60000</v>
      </c>
      <c r="H33" s="121">
        <v>0</v>
      </c>
      <c r="I33" s="121">
        <v>591721</v>
      </c>
      <c r="J33" s="122" t="s">
        <v>548</v>
      </c>
      <c r="K33" s="121">
        <v>133810</v>
      </c>
      <c r="L33" s="121">
        <v>1807253</v>
      </c>
      <c r="M33" s="121">
        <f>SUM(N33,+U33)</f>
        <v>30015</v>
      </c>
      <c r="N33" s="121">
        <f>SUM(O33:R33,T33)</f>
        <v>4030</v>
      </c>
      <c r="O33" s="121">
        <v>0</v>
      </c>
      <c r="P33" s="121">
        <v>0</v>
      </c>
      <c r="Q33" s="121">
        <v>0</v>
      </c>
      <c r="R33" s="121">
        <v>4030</v>
      </c>
      <c r="S33" s="122" t="s">
        <v>548</v>
      </c>
      <c r="T33" s="121">
        <v>0</v>
      </c>
      <c r="U33" s="121">
        <v>25985</v>
      </c>
      <c r="V33" s="121">
        <f>+SUM(D33,M33)</f>
        <v>2622799</v>
      </c>
      <c r="W33" s="121">
        <f>+SUM(E33,N33)</f>
        <v>789561</v>
      </c>
      <c r="X33" s="121">
        <f>+SUM(F33,O33)</f>
        <v>0</v>
      </c>
      <c r="Y33" s="121">
        <f>+SUM(G33,P33)</f>
        <v>60000</v>
      </c>
      <c r="Z33" s="121">
        <f>+SUM(H33,Q33)</f>
        <v>0</v>
      </c>
      <c r="AA33" s="121">
        <f>+SUM(I33,R33)</f>
        <v>595751</v>
      </c>
      <c r="AB33" s="122" t="str">
        <f>IF(+SUM(J33,S33)=0,"-",+SUM(J33,S33))</f>
        <v>-</v>
      </c>
      <c r="AC33" s="121">
        <f>+SUM(K33,T33)</f>
        <v>133810</v>
      </c>
      <c r="AD33" s="121">
        <f>+SUM(L33,U33)</f>
        <v>1833238</v>
      </c>
      <c r="AE33" s="121">
        <f>SUM(AF33,+AK33)</f>
        <v>64416</v>
      </c>
      <c r="AF33" s="121">
        <f>SUM(AG33:AJ33)</f>
        <v>64416</v>
      </c>
      <c r="AG33" s="121">
        <v>0</v>
      </c>
      <c r="AH33" s="121">
        <v>64416</v>
      </c>
      <c r="AI33" s="121">
        <v>0</v>
      </c>
      <c r="AJ33" s="121">
        <v>0</v>
      </c>
      <c r="AK33" s="121">
        <v>0</v>
      </c>
      <c r="AL33" s="121">
        <v>2514</v>
      </c>
      <c r="AM33" s="121">
        <f>SUM(AN33,AS33,AW33,AX33,BD33)</f>
        <v>2076738</v>
      </c>
      <c r="AN33" s="121">
        <f>SUM(AO33:AR33)</f>
        <v>252427</v>
      </c>
      <c r="AO33" s="121">
        <v>243412</v>
      </c>
      <c r="AP33" s="121">
        <v>0</v>
      </c>
      <c r="AQ33" s="121">
        <v>9015</v>
      </c>
      <c r="AR33" s="121">
        <v>0</v>
      </c>
      <c r="AS33" s="121">
        <f>SUM(AT33:AV33)</f>
        <v>115609</v>
      </c>
      <c r="AT33" s="121">
        <v>1556</v>
      </c>
      <c r="AU33" s="121">
        <v>114053</v>
      </c>
      <c r="AV33" s="121">
        <v>0</v>
      </c>
      <c r="AW33" s="121">
        <v>0</v>
      </c>
      <c r="AX33" s="121">
        <f>SUM(AY33:BB33)</f>
        <v>1708702</v>
      </c>
      <c r="AY33" s="121">
        <v>1708702</v>
      </c>
      <c r="AZ33" s="121">
        <v>0</v>
      </c>
      <c r="BA33" s="121">
        <v>0</v>
      </c>
      <c r="BB33" s="121">
        <v>0</v>
      </c>
      <c r="BC33" s="121">
        <v>291675</v>
      </c>
      <c r="BD33" s="121">
        <v>0</v>
      </c>
      <c r="BE33" s="121">
        <v>157441</v>
      </c>
      <c r="BF33" s="121">
        <f>SUM(AE33,+AM33,+BE33)</f>
        <v>2298595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19418</v>
      </c>
      <c r="BP33" s="121">
        <f>SUM(BQ33:BT33)</f>
        <v>8467</v>
      </c>
      <c r="BQ33" s="121">
        <v>8467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10951</v>
      </c>
      <c r="CA33" s="121">
        <v>10951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10597</v>
      </c>
      <c r="CH33" s="121">
        <f>SUM(BG33,+BO33,+CG33)</f>
        <v>30015</v>
      </c>
      <c r="CI33" s="121">
        <f>SUM(AE33,+BG33)</f>
        <v>64416</v>
      </c>
      <c r="CJ33" s="121">
        <f>SUM(AF33,+BH33)</f>
        <v>64416</v>
      </c>
      <c r="CK33" s="121">
        <f>SUM(AG33,+BI33)</f>
        <v>0</v>
      </c>
      <c r="CL33" s="121">
        <f>SUM(AH33,+BJ33)</f>
        <v>64416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2514</v>
      </c>
      <c r="CQ33" s="121">
        <f>SUM(AM33,+BO33)</f>
        <v>2096156</v>
      </c>
      <c r="CR33" s="121">
        <f>SUM(AN33,+BP33)</f>
        <v>260894</v>
      </c>
      <c r="CS33" s="121">
        <f>SUM(AO33,+BQ33)</f>
        <v>251879</v>
      </c>
      <c r="CT33" s="121">
        <f>SUM(AP33,+BR33)</f>
        <v>0</v>
      </c>
      <c r="CU33" s="121">
        <f>SUM(AQ33,+BS33)</f>
        <v>9015</v>
      </c>
      <c r="CV33" s="121">
        <f>SUM(AR33,+BT33)</f>
        <v>0</v>
      </c>
      <c r="CW33" s="121">
        <f>SUM(AS33,+BU33)</f>
        <v>115609</v>
      </c>
      <c r="CX33" s="121">
        <f>SUM(AT33,+BV33)</f>
        <v>1556</v>
      </c>
      <c r="CY33" s="121">
        <f>SUM(AU33,+BW33)</f>
        <v>114053</v>
      </c>
      <c r="CZ33" s="121">
        <f>SUM(AV33,+BX33)</f>
        <v>0</v>
      </c>
      <c r="DA33" s="121">
        <f>SUM(AW33,+BY33)</f>
        <v>0</v>
      </c>
      <c r="DB33" s="121">
        <f>SUM(AX33,+BZ33)</f>
        <v>1719653</v>
      </c>
      <c r="DC33" s="121">
        <f>SUM(AY33,+CA33)</f>
        <v>1719653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291675</v>
      </c>
      <c r="DH33" s="121">
        <f>SUM(BD33,+CF33)</f>
        <v>0</v>
      </c>
      <c r="DI33" s="121">
        <f>SUM(BE33,+CG33)</f>
        <v>168038</v>
      </c>
      <c r="DJ33" s="121">
        <f>SUM(BF33,+CH33)</f>
        <v>2328610</v>
      </c>
    </row>
    <row r="34" spans="1:114" s="136" customFormat="1" ht="13.5" customHeight="1" x14ac:dyDescent="0.15">
      <c r="A34" s="119" t="s">
        <v>15</v>
      </c>
      <c r="B34" s="120" t="s">
        <v>410</v>
      </c>
      <c r="C34" s="119" t="s">
        <v>411</v>
      </c>
      <c r="D34" s="121">
        <f>SUM(E34,+L34)</f>
        <v>1888202</v>
      </c>
      <c r="E34" s="121">
        <f>SUM(F34:I34,K34)</f>
        <v>484510</v>
      </c>
      <c r="F34" s="121">
        <v>0</v>
      </c>
      <c r="G34" s="121">
        <v>122562</v>
      </c>
      <c r="H34" s="121">
        <v>0</v>
      </c>
      <c r="I34" s="121">
        <v>335288</v>
      </c>
      <c r="J34" s="122" t="s">
        <v>548</v>
      </c>
      <c r="K34" s="121">
        <v>26660</v>
      </c>
      <c r="L34" s="121">
        <v>1403692</v>
      </c>
      <c r="M34" s="121">
        <f>SUM(N34,+U34)</f>
        <v>11039</v>
      </c>
      <c r="N34" s="121">
        <f>SUM(O34:R34,T34)</f>
        <v>8366</v>
      </c>
      <c r="O34" s="121">
        <v>0</v>
      </c>
      <c r="P34" s="121">
        <v>0</v>
      </c>
      <c r="Q34" s="121">
        <v>0</v>
      </c>
      <c r="R34" s="121">
        <v>8366</v>
      </c>
      <c r="S34" s="122" t="s">
        <v>548</v>
      </c>
      <c r="T34" s="121">
        <v>0</v>
      </c>
      <c r="U34" s="121">
        <v>2673</v>
      </c>
      <c r="V34" s="121">
        <f>+SUM(D34,M34)</f>
        <v>1899241</v>
      </c>
      <c r="W34" s="121">
        <f>+SUM(E34,N34)</f>
        <v>492876</v>
      </c>
      <c r="X34" s="121">
        <f>+SUM(F34,O34)</f>
        <v>0</v>
      </c>
      <c r="Y34" s="121">
        <f>+SUM(G34,P34)</f>
        <v>122562</v>
      </c>
      <c r="Z34" s="121">
        <f>+SUM(H34,Q34)</f>
        <v>0</v>
      </c>
      <c r="AA34" s="121">
        <f>+SUM(I34,R34)</f>
        <v>343654</v>
      </c>
      <c r="AB34" s="122" t="str">
        <f>IF(+SUM(J34,S34)=0,"-",+SUM(J34,S34))</f>
        <v>-</v>
      </c>
      <c r="AC34" s="121">
        <f>+SUM(K34,T34)</f>
        <v>26660</v>
      </c>
      <c r="AD34" s="121">
        <f>+SUM(L34,U34)</f>
        <v>1406365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5161</v>
      </c>
      <c r="AM34" s="121">
        <f>SUM(AN34,AS34,AW34,AX34,BD34)</f>
        <v>1088749</v>
      </c>
      <c r="AN34" s="121">
        <f>SUM(AO34:AR34)</f>
        <v>134824</v>
      </c>
      <c r="AO34" s="121">
        <v>89241</v>
      </c>
      <c r="AP34" s="121">
        <v>45583</v>
      </c>
      <c r="AQ34" s="121">
        <v>0</v>
      </c>
      <c r="AR34" s="121">
        <v>0</v>
      </c>
      <c r="AS34" s="121">
        <f>SUM(AT34:AV34)</f>
        <v>1447</v>
      </c>
      <c r="AT34" s="121">
        <v>581</v>
      </c>
      <c r="AU34" s="121">
        <v>866</v>
      </c>
      <c r="AV34" s="121">
        <v>0</v>
      </c>
      <c r="AW34" s="121">
        <v>0</v>
      </c>
      <c r="AX34" s="121">
        <f>SUM(AY34:BB34)</f>
        <v>952478</v>
      </c>
      <c r="AY34" s="121">
        <v>952478</v>
      </c>
      <c r="AZ34" s="121">
        <v>0</v>
      </c>
      <c r="BA34" s="121">
        <v>0</v>
      </c>
      <c r="BB34" s="121">
        <v>0</v>
      </c>
      <c r="BC34" s="121">
        <v>658255</v>
      </c>
      <c r="BD34" s="121">
        <v>0</v>
      </c>
      <c r="BE34" s="121">
        <v>136037</v>
      </c>
      <c r="BF34" s="121">
        <f>SUM(AE34,+AM34,+BE34)</f>
        <v>1224786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10395</v>
      </c>
      <c r="BP34" s="121">
        <f>SUM(BQ34:BT34)</f>
        <v>2100</v>
      </c>
      <c r="BQ34" s="121">
        <v>2100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8295</v>
      </c>
      <c r="CA34" s="121">
        <v>8295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644</v>
      </c>
      <c r="CH34" s="121">
        <f>SUM(BG34,+BO34,+CG34)</f>
        <v>11039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5161</v>
      </c>
      <c r="CQ34" s="121">
        <f>SUM(AM34,+BO34)</f>
        <v>1099144</v>
      </c>
      <c r="CR34" s="121">
        <f>SUM(AN34,+BP34)</f>
        <v>136924</v>
      </c>
      <c r="CS34" s="121">
        <f>SUM(AO34,+BQ34)</f>
        <v>91341</v>
      </c>
      <c r="CT34" s="121">
        <f>SUM(AP34,+BR34)</f>
        <v>45583</v>
      </c>
      <c r="CU34" s="121">
        <f>SUM(AQ34,+BS34)</f>
        <v>0</v>
      </c>
      <c r="CV34" s="121">
        <f>SUM(AR34,+BT34)</f>
        <v>0</v>
      </c>
      <c r="CW34" s="121">
        <f>SUM(AS34,+BU34)</f>
        <v>1447</v>
      </c>
      <c r="CX34" s="121">
        <f>SUM(AT34,+BV34)</f>
        <v>581</v>
      </c>
      <c r="CY34" s="121">
        <f>SUM(AU34,+BW34)</f>
        <v>866</v>
      </c>
      <c r="CZ34" s="121">
        <f>SUM(AV34,+BX34)</f>
        <v>0</v>
      </c>
      <c r="DA34" s="121">
        <f>SUM(AW34,+BY34)</f>
        <v>0</v>
      </c>
      <c r="DB34" s="121">
        <f>SUM(AX34,+BZ34)</f>
        <v>960773</v>
      </c>
      <c r="DC34" s="121">
        <f>SUM(AY34,+CA34)</f>
        <v>960773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658255</v>
      </c>
      <c r="DH34" s="121">
        <f>SUM(BD34,+CF34)</f>
        <v>0</v>
      </c>
      <c r="DI34" s="121">
        <f>SUM(BE34,+CG34)</f>
        <v>136681</v>
      </c>
      <c r="DJ34" s="121">
        <f>SUM(BF34,+CH34)</f>
        <v>1235825</v>
      </c>
    </row>
    <row r="35" spans="1:114" s="136" customFormat="1" ht="13.5" customHeight="1" x14ac:dyDescent="0.15">
      <c r="A35" s="119" t="s">
        <v>15</v>
      </c>
      <c r="B35" s="120" t="s">
        <v>415</v>
      </c>
      <c r="C35" s="119" t="s">
        <v>416</v>
      </c>
      <c r="D35" s="121">
        <f>SUM(E35,+L35)</f>
        <v>2279083</v>
      </c>
      <c r="E35" s="121">
        <f>SUM(F35:I35,K35)</f>
        <v>470637</v>
      </c>
      <c r="F35" s="121">
        <v>0</v>
      </c>
      <c r="G35" s="121">
        <v>0</v>
      </c>
      <c r="H35" s="121">
        <v>0</v>
      </c>
      <c r="I35" s="121">
        <v>469759</v>
      </c>
      <c r="J35" s="122" t="s">
        <v>548</v>
      </c>
      <c r="K35" s="121">
        <v>878</v>
      </c>
      <c r="L35" s="121">
        <v>1808446</v>
      </c>
      <c r="M35" s="121">
        <f>SUM(N35,+U35)</f>
        <v>178281</v>
      </c>
      <c r="N35" s="121">
        <f>SUM(O35:R35,T35)</f>
        <v>47930</v>
      </c>
      <c r="O35" s="121">
        <v>12142</v>
      </c>
      <c r="P35" s="121">
        <v>5212</v>
      </c>
      <c r="Q35" s="121">
        <v>0</v>
      </c>
      <c r="R35" s="121">
        <v>12800</v>
      </c>
      <c r="S35" s="122" t="s">
        <v>548</v>
      </c>
      <c r="T35" s="121">
        <v>17776</v>
      </c>
      <c r="U35" s="121">
        <v>130351</v>
      </c>
      <c r="V35" s="121">
        <f>+SUM(D35,M35)</f>
        <v>2457364</v>
      </c>
      <c r="W35" s="121">
        <f>+SUM(E35,N35)</f>
        <v>518567</v>
      </c>
      <c r="X35" s="121">
        <f>+SUM(F35,O35)</f>
        <v>12142</v>
      </c>
      <c r="Y35" s="121">
        <f>+SUM(G35,P35)</f>
        <v>5212</v>
      </c>
      <c r="Z35" s="121">
        <f>+SUM(H35,Q35)</f>
        <v>0</v>
      </c>
      <c r="AA35" s="121">
        <f>+SUM(I35,R35)</f>
        <v>482559</v>
      </c>
      <c r="AB35" s="122" t="str">
        <f>IF(+SUM(J35,S35)=0,"-",+SUM(J35,S35))</f>
        <v>-</v>
      </c>
      <c r="AC35" s="121">
        <f>+SUM(K35,T35)</f>
        <v>18654</v>
      </c>
      <c r="AD35" s="121">
        <f>+SUM(L35,U35)</f>
        <v>1938797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2272</v>
      </c>
      <c r="AM35" s="121">
        <f>SUM(AN35,AS35,AW35,AX35,BD35)</f>
        <v>1491384</v>
      </c>
      <c r="AN35" s="121">
        <f>SUM(AO35:AR35)</f>
        <v>208160</v>
      </c>
      <c r="AO35" s="121">
        <v>94697</v>
      </c>
      <c r="AP35" s="121">
        <v>92189</v>
      </c>
      <c r="AQ35" s="121">
        <v>21274</v>
      </c>
      <c r="AR35" s="121">
        <v>0</v>
      </c>
      <c r="AS35" s="121">
        <f>SUM(AT35:AV35)</f>
        <v>52128</v>
      </c>
      <c r="AT35" s="121">
        <v>4403</v>
      </c>
      <c r="AU35" s="121">
        <v>47725</v>
      </c>
      <c r="AV35" s="121">
        <v>0</v>
      </c>
      <c r="AW35" s="121">
        <v>0</v>
      </c>
      <c r="AX35" s="121">
        <f>SUM(AY35:BB35)</f>
        <v>1230383</v>
      </c>
      <c r="AY35" s="121">
        <v>901961</v>
      </c>
      <c r="AZ35" s="121">
        <v>215169</v>
      </c>
      <c r="BA35" s="121">
        <v>0</v>
      </c>
      <c r="BB35" s="121">
        <v>113253</v>
      </c>
      <c r="BC35" s="121">
        <v>731879</v>
      </c>
      <c r="BD35" s="121">
        <v>713</v>
      </c>
      <c r="BE35" s="121">
        <v>53548</v>
      </c>
      <c r="BF35" s="121">
        <f>SUM(AE35,+AM35,+BE35)</f>
        <v>1544932</v>
      </c>
      <c r="BG35" s="121">
        <f>SUM(BH35,+BM35)</f>
        <v>16869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16869</v>
      </c>
      <c r="BN35" s="121">
        <v>0</v>
      </c>
      <c r="BO35" s="121">
        <f>SUM(BP35,BU35,BY35,BZ35,CF35)</f>
        <v>143621</v>
      </c>
      <c r="BP35" s="121">
        <f>SUM(BQ35:BT35)</f>
        <v>21376</v>
      </c>
      <c r="BQ35" s="121">
        <v>21376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122245</v>
      </c>
      <c r="CA35" s="121">
        <v>57076</v>
      </c>
      <c r="CB35" s="121">
        <v>65169</v>
      </c>
      <c r="CC35" s="121">
        <v>0</v>
      </c>
      <c r="CD35" s="121">
        <v>0</v>
      </c>
      <c r="CE35" s="121">
        <v>0</v>
      </c>
      <c r="CF35" s="121">
        <v>0</v>
      </c>
      <c r="CG35" s="121">
        <v>17791</v>
      </c>
      <c r="CH35" s="121">
        <f>SUM(BG35,+BO35,+CG35)</f>
        <v>178281</v>
      </c>
      <c r="CI35" s="121">
        <f>SUM(AE35,+BG35)</f>
        <v>16869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16869</v>
      </c>
      <c r="CP35" s="121">
        <f>SUM(AL35,+BN35)</f>
        <v>2272</v>
      </c>
      <c r="CQ35" s="121">
        <f>SUM(AM35,+BO35)</f>
        <v>1635005</v>
      </c>
      <c r="CR35" s="121">
        <f>SUM(AN35,+BP35)</f>
        <v>229536</v>
      </c>
      <c r="CS35" s="121">
        <f>SUM(AO35,+BQ35)</f>
        <v>116073</v>
      </c>
      <c r="CT35" s="121">
        <f>SUM(AP35,+BR35)</f>
        <v>92189</v>
      </c>
      <c r="CU35" s="121">
        <f>SUM(AQ35,+BS35)</f>
        <v>21274</v>
      </c>
      <c r="CV35" s="121">
        <f>SUM(AR35,+BT35)</f>
        <v>0</v>
      </c>
      <c r="CW35" s="121">
        <f>SUM(AS35,+BU35)</f>
        <v>52128</v>
      </c>
      <c r="CX35" s="121">
        <f>SUM(AT35,+BV35)</f>
        <v>4403</v>
      </c>
      <c r="CY35" s="121">
        <f>SUM(AU35,+BW35)</f>
        <v>47725</v>
      </c>
      <c r="CZ35" s="121">
        <f>SUM(AV35,+BX35)</f>
        <v>0</v>
      </c>
      <c r="DA35" s="121">
        <f>SUM(AW35,+BY35)</f>
        <v>0</v>
      </c>
      <c r="DB35" s="121">
        <f>SUM(AX35,+BZ35)</f>
        <v>1352628</v>
      </c>
      <c r="DC35" s="121">
        <f>SUM(AY35,+CA35)</f>
        <v>959037</v>
      </c>
      <c r="DD35" s="121">
        <f>SUM(AZ35,+CB35)</f>
        <v>280338</v>
      </c>
      <c r="DE35" s="121">
        <f>SUM(BA35,+CC35)</f>
        <v>0</v>
      </c>
      <c r="DF35" s="121">
        <f>SUM(BB35,+CD35)</f>
        <v>113253</v>
      </c>
      <c r="DG35" s="121">
        <f>SUM(BC35,+CE35)</f>
        <v>731879</v>
      </c>
      <c r="DH35" s="121">
        <f>SUM(BD35,+CF35)</f>
        <v>713</v>
      </c>
      <c r="DI35" s="121">
        <f>SUM(BE35,+CG35)</f>
        <v>71339</v>
      </c>
      <c r="DJ35" s="121">
        <f>SUM(BF35,+CH35)</f>
        <v>1723213</v>
      </c>
    </row>
    <row r="36" spans="1:114" s="136" customFormat="1" ht="13.5" customHeight="1" x14ac:dyDescent="0.15">
      <c r="A36" s="119" t="s">
        <v>15</v>
      </c>
      <c r="B36" s="120" t="s">
        <v>420</v>
      </c>
      <c r="C36" s="119" t="s">
        <v>421</v>
      </c>
      <c r="D36" s="121">
        <f>SUM(E36,+L36)</f>
        <v>3721091</v>
      </c>
      <c r="E36" s="121">
        <f>SUM(F36:I36,K36)</f>
        <v>1250112</v>
      </c>
      <c r="F36" s="121">
        <v>0</v>
      </c>
      <c r="G36" s="121">
        <v>227552</v>
      </c>
      <c r="H36" s="121">
        <v>0</v>
      </c>
      <c r="I36" s="121">
        <v>925652</v>
      </c>
      <c r="J36" s="122" t="s">
        <v>548</v>
      </c>
      <c r="K36" s="121">
        <v>96908</v>
      </c>
      <c r="L36" s="121">
        <v>2470979</v>
      </c>
      <c r="M36" s="121">
        <f>SUM(N36,+U36)</f>
        <v>22559</v>
      </c>
      <c r="N36" s="121">
        <f>SUM(O36:R36,T36)</f>
        <v>8264</v>
      </c>
      <c r="O36" s="121">
        <v>0</v>
      </c>
      <c r="P36" s="121">
        <v>0</v>
      </c>
      <c r="Q36" s="121">
        <v>0</v>
      </c>
      <c r="R36" s="121">
        <v>8264</v>
      </c>
      <c r="S36" s="122" t="s">
        <v>548</v>
      </c>
      <c r="T36" s="121">
        <v>0</v>
      </c>
      <c r="U36" s="121">
        <v>14295</v>
      </c>
      <c r="V36" s="121">
        <f>+SUM(D36,M36)</f>
        <v>3743650</v>
      </c>
      <c r="W36" s="121">
        <f>+SUM(E36,N36)</f>
        <v>1258376</v>
      </c>
      <c r="X36" s="121">
        <f>+SUM(F36,O36)</f>
        <v>0</v>
      </c>
      <c r="Y36" s="121">
        <f>+SUM(G36,P36)</f>
        <v>227552</v>
      </c>
      <c r="Z36" s="121">
        <f>+SUM(H36,Q36)</f>
        <v>0</v>
      </c>
      <c r="AA36" s="121">
        <f>+SUM(I36,R36)</f>
        <v>933916</v>
      </c>
      <c r="AB36" s="122" t="str">
        <f>IF(+SUM(J36,S36)=0,"-",+SUM(J36,S36))</f>
        <v>-</v>
      </c>
      <c r="AC36" s="121">
        <f>+SUM(K36,T36)</f>
        <v>96908</v>
      </c>
      <c r="AD36" s="121">
        <f>+SUM(L36,U36)</f>
        <v>2485274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52258</v>
      </c>
      <c r="AM36" s="121">
        <f>SUM(AN36,AS36,AW36,AX36,BD36)</f>
        <v>2355126</v>
      </c>
      <c r="AN36" s="121">
        <f>SUM(AO36:AR36)</f>
        <v>270725</v>
      </c>
      <c r="AO36" s="121">
        <v>256102</v>
      </c>
      <c r="AP36" s="121">
        <v>0</v>
      </c>
      <c r="AQ36" s="121">
        <v>14623</v>
      </c>
      <c r="AR36" s="121">
        <v>0</v>
      </c>
      <c r="AS36" s="121">
        <f>SUM(AT36:AV36)</f>
        <v>95547</v>
      </c>
      <c r="AT36" s="121">
        <v>0</v>
      </c>
      <c r="AU36" s="121">
        <v>95547</v>
      </c>
      <c r="AV36" s="121">
        <v>0</v>
      </c>
      <c r="AW36" s="121">
        <v>0</v>
      </c>
      <c r="AX36" s="121">
        <f>SUM(AY36:BB36)</f>
        <v>1988854</v>
      </c>
      <c r="AY36" s="121">
        <v>1343107</v>
      </c>
      <c r="AZ36" s="121">
        <v>378446</v>
      </c>
      <c r="BA36" s="121">
        <v>30711</v>
      </c>
      <c r="BB36" s="121">
        <v>236590</v>
      </c>
      <c r="BC36" s="121">
        <v>1175392</v>
      </c>
      <c r="BD36" s="121">
        <v>0</v>
      </c>
      <c r="BE36" s="121">
        <v>138315</v>
      </c>
      <c r="BF36" s="121">
        <f>SUM(AE36,+AM36,+BE36)</f>
        <v>2493441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13473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13473</v>
      </c>
      <c r="CA36" s="121">
        <v>12442</v>
      </c>
      <c r="CB36" s="121">
        <v>0</v>
      </c>
      <c r="CC36" s="121">
        <v>0</v>
      </c>
      <c r="CD36" s="121">
        <v>1031</v>
      </c>
      <c r="CE36" s="121">
        <v>0</v>
      </c>
      <c r="CF36" s="121">
        <v>0</v>
      </c>
      <c r="CG36" s="121">
        <v>9086</v>
      </c>
      <c r="CH36" s="121">
        <f>SUM(BG36,+BO36,+CG36)</f>
        <v>22559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52258</v>
      </c>
      <c r="CQ36" s="121">
        <f>SUM(AM36,+BO36)</f>
        <v>2368599</v>
      </c>
      <c r="CR36" s="121">
        <f>SUM(AN36,+BP36)</f>
        <v>270725</v>
      </c>
      <c r="CS36" s="121">
        <f>SUM(AO36,+BQ36)</f>
        <v>256102</v>
      </c>
      <c r="CT36" s="121">
        <f>SUM(AP36,+BR36)</f>
        <v>0</v>
      </c>
      <c r="CU36" s="121">
        <f>SUM(AQ36,+BS36)</f>
        <v>14623</v>
      </c>
      <c r="CV36" s="121">
        <f>SUM(AR36,+BT36)</f>
        <v>0</v>
      </c>
      <c r="CW36" s="121">
        <f>SUM(AS36,+BU36)</f>
        <v>95547</v>
      </c>
      <c r="CX36" s="121">
        <f>SUM(AT36,+BV36)</f>
        <v>0</v>
      </c>
      <c r="CY36" s="121">
        <f>SUM(AU36,+BW36)</f>
        <v>95547</v>
      </c>
      <c r="CZ36" s="121">
        <f>SUM(AV36,+BX36)</f>
        <v>0</v>
      </c>
      <c r="DA36" s="121">
        <f>SUM(AW36,+BY36)</f>
        <v>0</v>
      </c>
      <c r="DB36" s="121">
        <f>SUM(AX36,+BZ36)</f>
        <v>2002327</v>
      </c>
      <c r="DC36" s="121">
        <f>SUM(AY36,+CA36)</f>
        <v>1355549</v>
      </c>
      <c r="DD36" s="121">
        <f>SUM(AZ36,+CB36)</f>
        <v>378446</v>
      </c>
      <c r="DE36" s="121">
        <f>SUM(BA36,+CC36)</f>
        <v>30711</v>
      </c>
      <c r="DF36" s="121">
        <f>SUM(BB36,+CD36)</f>
        <v>237621</v>
      </c>
      <c r="DG36" s="121">
        <f>SUM(BC36,+CE36)</f>
        <v>1175392</v>
      </c>
      <c r="DH36" s="121">
        <f>SUM(BD36,+CF36)</f>
        <v>0</v>
      </c>
      <c r="DI36" s="121">
        <f>SUM(BE36,+CG36)</f>
        <v>147401</v>
      </c>
      <c r="DJ36" s="121">
        <f>SUM(BF36,+CH36)</f>
        <v>2516000</v>
      </c>
    </row>
    <row r="37" spans="1:114" s="136" customFormat="1" ht="13.5" customHeight="1" x14ac:dyDescent="0.15">
      <c r="A37" s="119" t="s">
        <v>15</v>
      </c>
      <c r="B37" s="120" t="s">
        <v>426</v>
      </c>
      <c r="C37" s="119" t="s">
        <v>427</v>
      </c>
      <c r="D37" s="121">
        <f>SUM(E37,+L37)</f>
        <v>2010172</v>
      </c>
      <c r="E37" s="121">
        <f>SUM(F37:I37,K37)</f>
        <v>456798</v>
      </c>
      <c r="F37" s="121">
        <v>0</v>
      </c>
      <c r="G37" s="121">
        <v>0</v>
      </c>
      <c r="H37" s="121">
        <v>0</v>
      </c>
      <c r="I37" s="121">
        <v>367982</v>
      </c>
      <c r="J37" s="122" t="s">
        <v>548</v>
      </c>
      <c r="K37" s="121">
        <v>88816</v>
      </c>
      <c r="L37" s="121">
        <v>1553374</v>
      </c>
      <c r="M37" s="121">
        <f>SUM(N37,+U37)</f>
        <v>290887</v>
      </c>
      <c r="N37" s="121">
        <f>SUM(O37:R37,T37)</f>
        <v>6517</v>
      </c>
      <c r="O37" s="121">
        <v>0</v>
      </c>
      <c r="P37" s="121">
        <v>0</v>
      </c>
      <c r="Q37" s="121">
        <v>0</v>
      </c>
      <c r="R37" s="121">
        <v>6517</v>
      </c>
      <c r="S37" s="122" t="s">
        <v>548</v>
      </c>
      <c r="T37" s="121">
        <v>0</v>
      </c>
      <c r="U37" s="121">
        <v>284370</v>
      </c>
      <c r="V37" s="121">
        <f>+SUM(D37,M37)</f>
        <v>2301059</v>
      </c>
      <c r="W37" s="121">
        <f>+SUM(E37,N37)</f>
        <v>463315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374499</v>
      </c>
      <c r="AB37" s="122" t="str">
        <f>IF(+SUM(J37,S37)=0,"-",+SUM(J37,S37))</f>
        <v>-</v>
      </c>
      <c r="AC37" s="121">
        <f>+SUM(K37,T37)</f>
        <v>88816</v>
      </c>
      <c r="AD37" s="121">
        <f>+SUM(L37,U37)</f>
        <v>1837744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1846</v>
      </c>
      <c r="AM37" s="121">
        <f>SUM(AN37,AS37,AW37,AX37,BD37)</f>
        <v>1725858</v>
      </c>
      <c r="AN37" s="121">
        <f>SUM(AO37:AR37)</f>
        <v>247455</v>
      </c>
      <c r="AO37" s="121">
        <v>125554</v>
      </c>
      <c r="AP37" s="121">
        <v>64031</v>
      </c>
      <c r="AQ37" s="121">
        <v>57870</v>
      </c>
      <c r="AR37" s="121">
        <v>0</v>
      </c>
      <c r="AS37" s="121">
        <f>SUM(AT37:AV37)</f>
        <v>238746</v>
      </c>
      <c r="AT37" s="121">
        <v>2562</v>
      </c>
      <c r="AU37" s="121">
        <v>185658</v>
      </c>
      <c r="AV37" s="121">
        <v>50526</v>
      </c>
      <c r="AW37" s="121">
        <v>16829</v>
      </c>
      <c r="AX37" s="121">
        <f>SUM(AY37:BB37)</f>
        <v>1222828</v>
      </c>
      <c r="AY37" s="121">
        <v>639765</v>
      </c>
      <c r="AZ37" s="121">
        <v>433706</v>
      </c>
      <c r="BA37" s="121">
        <v>123410</v>
      </c>
      <c r="BB37" s="121">
        <v>25947</v>
      </c>
      <c r="BC37" s="121">
        <v>215828</v>
      </c>
      <c r="BD37" s="121">
        <v>0</v>
      </c>
      <c r="BE37" s="121">
        <v>66640</v>
      </c>
      <c r="BF37" s="121">
        <f>SUM(AE37,+AM37,+BE37)</f>
        <v>1792498</v>
      </c>
      <c r="BG37" s="121">
        <f>SUM(BH37,+BM37)</f>
        <v>154240</v>
      </c>
      <c r="BH37" s="121">
        <f>SUM(BI37:BL37)</f>
        <v>154240</v>
      </c>
      <c r="BI37" s="121">
        <v>0</v>
      </c>
      <c r="BJ37" s="121">
        <v>0</v>
      </c>
      <c r="BK37" s="121">
        <v>0</v>
      </c>
      <c r="BL37" s="121">
        <v>154240</v>
      </c>
      <c r="BM37" s="121">
        <v>0</v>
      </c>
      <c r="BN37" s="121">
        <v>0</v>
      </c>
      <c r="BO37" s="121">
        <f>SUM(BP37,BU37,BY37,BZ37,CF37)</f>
        <v>135804</v>
      </c>
      <c r="BP37" s="121">
        <f>SUM(BQ37:BT37)</f>
        <v>6855</v>
      </c>
      <c r="BQ37" s="121">
        <v>0</v>
      </c>
      <c r="BR37" s="121">
        <v>6855</v>
      </c>
      <c r="BS37" s="121">
        <v>0</v>
      </c>
      <c r="BT37" s="121">
        <v>0</v>
      </c>
      <c r="BU37" s="121">
        <f>SUM(BV37:BX37)</f>
        <v>128949</v>
      </c>
      <c r="BV37" s="121">
        <v>35225</v>
      </c>
      <c r="BW37" s="121">
        <v>93724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843</v>
      </c>
      <c r="CH37" s="121">
        <f>SUM(BG37,+BO37,+CG37)</f>
        <v>290887</v>
      </c>
      <c r="CI37" s="121">
        <f>SUM(AE37,+BG37)</f>
        <v>154240</v>
      </c>
      <c r="CJ37" s="121">
        <f>SUM(AF37,+BH37)</f>
        <v>154240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154240</v>
      </c>
      <c r="CO37" s="121">
        <f>SUM(AK37,+BM37)</f>
        <v>0</v>
      </c>
      <c r="CP37" s="121">
        <f>SUM(AL37,+BN37)</f>
        <v>1846</v>
      </c>
      <c r="CQ37" s="121">
        <f>SUM(AM37,+BO37)</f>
        <v>1861662</v>
      </c>
      <c r="CR37" s="121">
        <f>SUM(AN37,+BP37)</f>
        <v>254310</v>
      </c>
      <c r="CS37" s="121">
        <f>SUM(AO37,+BQ37)</f>
        <v>125554</v>
      </c>
      <c r="CT37" s="121">
        <f>SUM(AP37,+BR37)</f>
        <v>70886</v>
      </c>
      <c r="CU37" s="121">
        <f>SUM(AQ37,+BS37)</f>
        <v>57870</v>
      </c>
      <c r="CV37" s="121">
        <f>SUM(AR37,+BT37)</f>
        <v>0</v>
      </c>
      <c r="CW37" s="121">
        <f>SUM(AS37,+BU37)</f>
        <v>367695</v>
      </c>
      <c r="CX37" s="121">
        <f>SUM(AT37,+BV37)</f>
        <v>37787</v>
      </c>
      <c r="CY37" s="121">
        <f>SUM(AU37,+BW37)</f>
        <v>279382</v>
      </c>
      <c r="CZ37" s="121">
        <f>SUM(AV37,+BX37)</f>
        <v>50526</v>
      </c>
      <c r="DA37" s="121">
        <f>SUM(AW37,+BY37)</f>
        <v>16829</v>
      </c>
      <c r="DB37" s="121">
        <f>SUM(AX37,+BZ37)</f>
        <v>1222828</v>
      </c>
      <c r="DC37" s="121">
        <f>SUM(AY37,+CA37)</f>
        <v>639765</v>
      </c>
      <c r="DD37" s="121">
        <f>SUM(AZ37,+CB37)</f>
        <v>433706</v>
      </c>
      <c r="DE37" s="121">
        <f>SUM(BA37,+CC37)</f>
        <v>123410</v>
      </c>
      <c r="DF37" s="121">
        <f>SUM(BB37,+CD37)</f>
        <v>25947</v>
      </c>
      <c r="DG37" s="121">
        <f>SUM(BC37,+CE37)</f>
        <v>215828</v>
      </c>
      <c r="DH37" s="121">
        <f>SUM(BD37,+CF37)</f>
        <v>0</v>
      </c>
      <c r="DI37" s="121">
        <f>SUM(BE37,+CG37)</f>
        <v>67483</v>
      </c>
      <c r="DJ37" s="121">
        <f>SUM(BF37,+CH37)</f>
        <v>2083385</v>
      </c>
    </row>
    <row r="38" spans="1:114" s="136" customFormat="1" ht="13.5" customHeight="1" x14ac:dyDescent="0.15">
      <c r="A38" s="119" t="s">
        <v>15</v>
      </c>
      <c r="B38" s="120" t="s">
        <v>429</v>
      </c>
      <c r="C38" s="119" t="s">
        <v>430</v>
      </c>
      <c r="D38" s="121">
        <f>SUM(E38,+L38)</f>
        <v>3057281</v>
      </c>
      <c r="E38" s="121">
        <f>SUM(F38:I38,K38)</f>
        <v>1275171</v>
      </c>
      <c r="F38" s="121">
        <v>39041</v>
      </c>
      <c r="G38" s="121">
        <v>227313</v>
      </c>
      <c r="H38" s="121">
        <v>493000</v>
      </c>
      <c r="I38" s="121">
        <v>515677</v>
      </c>
      <c r="J38" s="122" t="s">
        <v>548</v>
      </c>
      <c r="K38" s="121">
        <v>140</v>
      </c>
      <c r="L38" s="121">
        <v>1782110</v>
      </c>
      <c r="M38" s="121">
        <f>SUM(N38,+U38)</f>
        <v>25046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548</v>
      </c>
      <c r="T38" s="121">
        <v>0</v>
      </c>
      <c r="U38" s="121">
        <v>25046</v>
      </c>
      <c r="V38" s="121">
        <f>+SUM(D38,M38)</f>
        <v>3082327</v>
      </c>
      <c r="W38" s="121">
        <f>+SUM(E38,N38)</f>
        <v>1275171</v>
      </c>
      <c r="X38" s="121">
        <f>+SUM(F38,O38)</f>
        <v>39041</v>
      </c>
      <c r="Y38" s="121">
        <f>+SUM(G38,P38)</f>
        <v>227313</v>
      </c>
      <c r="Z38" s="121">
        <f>+SUM(H38,Q38)</f>
        <v>493000</v>
      </c>
      <c r="AA38" s="121">
        <f>+SUM(I38,R38)</f>
        <v>515677</v>
      </c>
      <c r="AB38" s="122" t="str">
        <f>IF(+SUM(J38,S38)=0,"-",+SUM(J38,S38))</f>
        <v>-</v>
      </c>
      <c r="AC38" s="121">
        <f>+SUM(K38,T38)</f>
        <v>140</v>
      </c>
      <c r="AD38" s="121">
        <f>+SUM(L38,U38)</f>
        <v>1807156</v>
      </c>
      <c r="AE38" s="121">
        <f>SUM(AF38,+AK38)</f>
        <v>539479</v>
      </c>
      <c r="AF38" s="121">
        <f>SUM(AG38:AJ38)</f>
        <v>534522</v>
      </c>
      <c r="AG38" s="121">
        <v>0</v>
      </c>
      <c r="AH38" s="121">
        <v>0</v>
      </c>
      <c r="AI38" s="121">
        <v>0</v>
      </c>
      <c r="AJ38" s="121">
        <v>534522</v>
      </c>
      <c r="AK38" s="121">
        <v>4957</v>
      </c>
      <c r="AL38" s="121">
        <v>5876</v>
      </c>
      <c r="AM38" s="121">
        <f>SUM(AN38,AS38,AW38,AX38,BD38)</f>
        <v>1769495</v>
      </c>
      <c r="AN38" s="121">
        <f>SUM(AO38:AR38)</f>
        <v>297306</v>
      </c>
      <c r="AO38" s="121">
        <v>173218</v>
      </c>
      <c r="AP38" s="121">
        <v>124088</v>
      </c>
      <c r="AQ38" s="121">
        <v>0</v>
      </c>
      <c r="AR38" s="121">
        <v>0</v>
      </c>
      <c r="AS38" s="121">
        <f>SUM(AT38:AV38)</f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f>SUM(AY38:BB38)</f>
        <v>1472189</v>
      </c>
      <c r="AY38" s="121">
        <v>1381718</v>
      </c>
      <c r="AZ38" s="121">
        <v>0</v>
      </c>
      <c r="BA38" s="121">
        <v>0</v>
      </c>
      <c r="BB38" s="121">
        <v>90471</v>
      </c>
      <c r="BC38" s="121">
        <v>742431</v>
      </c>
      <c r="BD38" s="121">
        <v>0</v>
      </c>
      <c r="BE38" s="121">
        <v>0</v>
      </c>
      <c r="BF38" s="121">
        <f>SUM(AE38,+AM38,+BE38)</f>
        <v>2308974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25046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25046</v>
      </c>
      <c r="CA38" s="121">
        <v>22730</v>
      </c>
      <c r="CB38" s="121">
        <v>0</v>
      </c>
      <c r="CC38" s="121">
        <v>0</v>
      </c>
      <c r="CD38" s="121">
        <v>2316</v>
      </c>
      <c r="CE38" s="121">
        <v>0</v>
      </c>
      <c r="CF38" s="121">
        <v>0</v>
      </c>
      <c r="CG38" s="121">
        <v>0</v>
      </c>
      <c r="CH38" s="121">
        <f>SUM(BG38,+BO38,+CG38)</f>
        <v>25046</v>
      </c>
      <c r="CI38" s="121">
        <f>SUM(AE38,+BG38)</f>
        <v>539479</v>
      </c>
      <c r="CJ38" s="121">
        <f>SUM(AF38,+BH38)</f>
        <v>534522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534522</v>
      </c>
      <c r="CO38" s="121">
        <f>SUM(AK38,+BM38)</f>
        <v>4957</v>
      </c>
      <c r="CP38" s="121">
        <f>SUM(AL38,+BN38)</f>
        <v>5876</v>
      </c>
      <c r="CQ38" s="121">
        <f>SUM(AM38,+BO38)</f>
        <v>1794541</v>
      </c>
      <c r="CR38" s="121">
        <f>SUM(AN38,+BP38)</f>
        <v>297306</v>
      </c>
      <c r="CS38" s="121">
        <f>SUM(AO38,+BQ38)</f>
        <v>173218</v>
      </c>
      <c r="CT38" s="121">
        <f>SUM(AP38,+BR38)</f>
        <v>124088</v>
      </c>
      <c r="CU38" s="121">
        <f>SUM(AQ38,+BS38)</f>
        <v>0</v>
      </c>
      <c r="CV38" s="121">
        <f>SUM(AR38,+BT38)</f>
        <v>0</v>
      </c>
      <c r="CW38" s="121">
        <f>SUM(AS38,+BU38)</f>
        <v>0</v>
      </c>
      <c r="CX38" s="121">
        <f>SUM(AT38,+BV38)</f>
        <v>0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1497235</v>
      </c>
      <c r="DC38" s="121">
        <f>SUM(AY38,+CA38)</f>
        <v>1404448</v>
      </c>
      <c r="DD38" s="121">
        <f>SUM(AZ38,+CB38)</f>
        <v>0</v>
      </c>
      <c r="DE38" s="121">
        <f>SUM(BA38,+CC38)</f>
        <v>0</v>
      </c>
      <c r="DF38" s="121">
        <f>SUM(BB38,+CD38)</f>
        <v>92787</v>
      </c>
      <c r="DG38" s="121">
        <f>SUM(BC38,+CE38)</f>
        <v>742431</v>
      </c>
      <c r="DH38" s="121">
        <f>SUM(BD38,+CF38)</f>
        <v>0</v>
      </c>
      <c r="DI38" s="121">
        <f>SUM(BE38,+CG38)</f>
        <v>0</v>
      </c>
      <c r="DJ38" s="121">
        <f>SUM(BF38,+CH38)</f>
        <v>2334020</v>
      </c>
    </row>
    <row r="39" spans="1:114" s="136" customFormat="1" ht="13.5" customHeight="1" x14ac:dyDescent="0.15">
      <c r="A39" s="119" t="s">
        <v>15</v>
      </c>
      <c r="B39" s="120" t="s">
        <v>432</v>
      </c>
      <c r="C39" s="119" t="s">
        <v>433</v>
      </c>
      <c r="D39" s="121">
        <f>SUM(E39,+L39)</f>
        <v>6704497</v>
      </c>
      <c r="E39" s="121">
        <f>SUM(F39:I39,K39)</f>
        <v>2411975</v>
      </c>
      <c r="F39" s="121">
        <v>3051</v>
      </c>
      <c r="G39" s="121">
        <v>96</v>
      </c>
      <c r="H39" s="121">
        <v>11300</v>
      </c>
      <c r="I39" s="121">
        <v>1624696</v>
      </c>
      <c r="J39" s="122" t="s">
        <v>548</v>
      </c>
      <c r="K39" s="121">
        <v>772832</v>
      </c>
      <c r="L39" s="121">
        <v>4292522</v>
      </c>
      <c r="M39" s="121">
        <f>SUM(N39,+U39)</f>
        <v>305953</v>
      </c>
      <c r="N39" s="121">
        <f>SUM(O39:R39,T39)</f>
        <v>126790</v>
      </c>
      <c r="O39" s="121">
        <v>0</v>
      </c>
      <c r="P39" s="121">
        <v>0</v>
      </c>
      <c r="Q39" s="121">
        <v>111300</v>
      </c>
      <c r="R39" s="121">
        <v>15490</v>
      </c>
      <c r="S39" s="122" t="s">
        <v>548</v>
      </c>
      <c r="T39" s="121">
        <v>0</v>
      </c>
      <c r="U39" s="121">
        <v>179163</v>
      </c>
      <c r="V39" s="121">
        <f>+SUM(D39,M39)</f>
        <v>7010450</v>
      </c>
      <c r="W39" s="121">
        <f>+SUM(E39,N39)</f>
        <v>2538765</v>
      </c>
      <c r="X39" s="121">
        <f>+SUM(F39,O39)</f>
        <v>3051</v>
      </c>
      <c r="Y39" s="121">
        <f>+SUM(G39,P39)</f>
        <v>96</v>
      </c>
      <c r="Z39" s="121">
        <f>+SUM(H39,Q39)</f>
        <v>122600</v>
      </c>
      <c r="AA39" s="121">
        <f>+SUM(I39,R39)</f>
        <v>1640186</v>
      </c>
      <c r="AB39" s="122" t="str">
        <f>IF(+SUM(J39,S39)=0,"-",+SUM(J39,S39))</f>
        <v>-</v>
      </c>
      <c r="AC39" s="121">
        <f>+SUM(K39,T39)</f>
        <v>772832</v>
      </c>
      <c r="AD39" s="121">
        <f>+SUM(L39,U39)</f>
        <v>4471685</v>
      </c>
      <c r="AE39" s="121">
        <f>SUM(AF39,+AK39)</f>
        <v>391248</v>
      </c>
      <c r="AF39" s="121">
        <f>SUM(AG39:AJ39)</f>
        <v>373482</v>
      </c>
      <c r="AG39" s="121">
        <v>0</v>
      </c>
      <c r="AH39" s="121">
        <v>372191</v>
      </c>
      <c r="AI39" s="121">
        <v>0</v>
      </c>
      <c r="AJ39" s="121">
        <v>1291</v>
      </c>
      <c r="AK39" s="121">
        <v>17766</v>
      </c>
      <c r="AL39" s="121">
        <v>6175</v>
      </c>
      <c r="AM39" s="121">
        <f>SUM(AN39,AS39,AW39,AX39,BD39)</f>
        <v>5059884</v>
      </c>
      <c r="AN39" s="121">
        <f>SUM(AO39:AR39)</f>
        <v>1599682</v>
      </c>
      <c r="AO39" s="121">
        <v>363196</v>
      </c>
      <c r="AP39" s="121">
        <v>780586</v>
      </c>
      <c r="AQ39" s="121">
        <v>455900</v>
      </c>
      <c r="AR39" s="121">
        <v>0</v>
      </c>
      <c r="AS39" s="121">
        <f>SUM(AT39:AV39)</f>
        <v>789673</v>
      </c>
      <c r="AT39" s="121">
        <v>49365</v>
      </c>
      <c r="AU39" s="121">
        <v>740308</v>
      </c>
      <c r="AV39" s="121">
        <v>0</v>
      </c>
      <c r="AW39" s="121">
        <v>15541</v>
      </c>
      <c r="AX39" s="121">
        <f>SUM(AY39:BB39)</f>
        <v>2651024</v>
      </c>
      <c r="AY39" s="121">
        <v>1387110</v>
      </c>
      <c r="AZ39" s="121">
        <v>1104020</v>
      </c>
      <c r="BA39" s="121">
        <v>159894</v>
      </c>
      <c r="BB39" s="121">
        <v>0</v>
      </c>
      <c r="BC39" s="121">
        <v>789862</v>
      </c>
      <c r="BD39" s="121">
        <v>3964</v>
      </c>
      <c r="BE39" s="121">
        <v>457328</v>
      </c>
      <c r="BF39" s="121">
        <f>SUM(AE39,+AM39,+BE39)</f>
        <v>5908460</v>
      </c>
      <c r="BG39" s="121">
        <f>SUM(BH39,+BM39)</f>
        <v>213951</v>
      </c>
      <c r="BH39" s="121">
        <f>SUM(BI39:BL39)</f>
        <v>213951</v>
      </c>
      <c r="BI39" s="121">
        <v>0</v>
      </c>
      <c r="BJ39" s="121">
        <v>213951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91966</v>
      </c>
      <c r="BP39" s="121">
        <f>SUM(BQ39:BT39)</f>
        <v>13202</v>
      </c>
      <c r="BQ39" s="121">
        <v>13202</v>
      </c>
      <c r="BR39" s="121">
        <v>0</v>
      </c>
      <c r="BS39" s="121">
        <v>0</v>
      </c>
      <c r="BT39" s="121">
        <v>0</v>
      </c>
      <c r="BU39" s="121">
        <f>SUM(BV39:BX39)</f>
        <v>8757</v>
      </c>
      <c r="BV39" s="121">
        <v>0</v>
      </c>
      <c r="BW39" s="121">
        <v>8757</v>
      </c>
      <c r="BX39" s="121">
        <v>0</v>
      </c>
      <c r="BY39" s="121">
        <v>0</v>
      </c>
      <c r="BZ39" s="121">
        <f>SUM(CA39:CD39)</f>
        <v>70007</v>
      </c>
      <c r="CA39" s="121">
        <v>65707</v>
      </c>
      <c r="CB39" s="121">
        <v>4300</v>
      </c>
      <c r="CC39" s="121">
        <v>0</v>
      </c>
      <c r="CD39" s="121">
        <v>0</v>
      </c>
      <c r="CE39" s="121">
        <v>0</v>
      </c>
      <c r="CF39" s="121">
        <v>0</v>
      </c>
      <c r="CG39" s="121">
        <v>36</v>
      </c>
      <c r="CH39" s="121">
        <f>SUM(BG39,+BO39,+CG39)</f>
        <v>305953</v>
      </c>
      <c r="CI39" s="121">
        <f>SUM(AE39,+BG39)</f>
        <v>605199</v>
      </c>
      <c r="CJ39" s="121">
        <f>SUM(AF39,+BH39)</f>
        <v>587433</v>
      </c>
      <c r="CK39" s="121">
        <f>SUM(AG39,+BI39)</f>
        <v>0</v>
      </c>
      <c r="CL39" s="121">
        <f>SUM(AH39,+BJ39)</f>
        <v>586142</v>
      </c>
      <c r="CM39" s="121">
        <f>SUM(AI39,+BK39)</f>
        <v>0</v>
      </c>
      <c r="CN39" s="121">
        <f>SUM(AJ39,+BL39)</f>
        <v>1291</v>
      </c>
      <c r="CO39" s="121">
        <f>SUM(AK39,+BM39)</f>
        <v>17766</v>
      </c>
      <c r="CP39" s="121">
        <f>SUM(AL39,+BN39)</f>
        <v>6175</v>
      </c>
      <c r="CQ39" s="121">
        <f>SUM(AM39,+BO39)</f>
        <v>5151850</v>
      </c>
      <c r="CR39" s="121">
        <f>SUM(AN39,+BP39)</f>
        <v>1612884</v>
      </c>
      <c r="CS39" s="121">
        <f>SUM(AO39,+BQ39)</f>
        <v>376398</v>
      </c>
      <c r="CT39" s="121">
        <f>SUM(AP39,+BR39)</f>
        <v>780586</v>
      </c>
      <c r="CU39" s="121">
        <f>SUM(AQ39,+BS39)</f>
        <v>455900</v>
      </c>
      <c r="CV39" s="121">
        <f>SUM(AR39,+BT39)</f>
        <v>0</v>
      </c>
      <c r="CW39" s="121">
        <f>SUM(AS39,+BU39)</f>
        <v>798430</v>
      </c>
      <c r="CX39" s="121">
        <f>SUM(AT39,+BV39)</f>
        <v>49365</v>
      </c>
      <c r="CY39" s="121">
        <f>SUM(AU39,+BW39)</f>
        <v>749065</v>
      </c>
      <c r="CZ39" s="121">
        <f>SUM(AV39,+BX39)</f>
        <v>0</v>
      </c>
      <c r="DA39" s="121">
        <f>SUM(AW39,+BY39)</f>
        <v>15541</v>
      </c>
      <c r="DB39" s="121">
        <f>SUM(AX39,+BZ39)</f>
        <v>2721031</v>
      </c>
      <c r="DC39" s="121">
        <f>SUM(AY39,+CA39)</f>
        <v>1452817</v>
      </c>
      <c r="DD39" s="121">
        <f>SUM(AZ39,+CB39)</f>
        <v>1108320</v>
      </c>
      <c r="DE39" s="121">
        <f>SUM(BA39,+CC39)</f>
        <v>159894</v>
      </c>
      <c r="DF39" s="121">
        <f>SUM(BB39,+CD39)</f>
        <v>0</v>
      </c>
      <c r="DG39" s="121">
        <f>SUM(BC39,+CE39)</f>
        <v>789862</v>
      </c>
      <c r="DH39" s="121">
        <f>SUM(BD39,+CF39)</f>
        <v>3964</v>
      </c>
      <c r="DI39" s="121">
        <f>SUM(BE39,+CG39)</f>
        <v>457364</v>
      </c>
      <c r="DJ39" s="121">
        <f>SUM(BF39,+CH39)</f>
        <v>6214413</v>
      </c>
    </row>
    <row r="40" spans="1:114" s="136" customFormat="1" ht="13.5" customHeight="1" x14ac:dyDescent="0.15">
      <c r="A40" s="119" t="s">
        <v>15</v>
      </c>
      <c r="B40" s="120" t="s">
        <v>435</v>
      </c>
      <c r="C40" s="119" t="s">
        <v>436</v>
      </c>
      <c r="D40" s="121">
        <f>SUM(E40,+L40)</f>
        <v>3261199</v>
      </c>
      <c r="E40" s="121">
        <f>SUM(F40:I40,K40)</f>
        <v>1083196</v>
      </c>
      <c r="F40" s="121">
        <v>0</v>
      </c>
      <c r="G40" s="121">
        <v>317555</v>
      </c>
      <c r="H40" s="121">
        <v>0</v>
      </c>
      <c r="I40" s="121">
        <v>363953</v>
      </c>
      <c r="J40" s="122" t="s">
        <v>548</v>
      </c>
      <c r="K40" s="121">
        <v>401688</v>
      </c>
      <c r="L40" s="121">
        <v>2178003</v>
      </c>
      <c r="M40" s="121">
        <f>SUM(N40,+U40)</f>
        <v>16221</v>
      </c>
      <c r="N40" s="121">
        <f>SUM(O40:R40,T40)</f>
        <v>4698</v>
      </c>
      <c r="O40" s="121">
        <v>0</v>
      </c>
      <c r="P40" s="121">
        <v>0</v>
      </c>
      <c r="Q40" s="121">
        <v>0</v>
      </c>
      <c r="R40" s="121">
        <v>4698</v>
      </c>
      <c r="S40" s="122" t="s">
        <v>548</v>
      </c>
      <c r="T40" s="121">
        <v>0</v>
      </c>
      <c r="U40" s="121">
        <v>11523</v>
      </c>
      <c r="V40" s="121">
        <f>+SUM(D40,M40)</f>
        <v>3277420</v>
      </c>
      <c r="W40" s="121">
        <f>+SUM(E40,N40)</f>
        <v>1087894</v>
      </c>
      <c r="X40" s="121">
        <f>+SUM(F40,O40)</f>
        <v>0</v>
      </c>
      <c r="Y40" s="121">
        <f>+SUM(G40,P40)</f>
        <v>317555</v>
      </c>
      <c r="Z40" s="121">
        <f>+SUM(H40,Q40)</f>
        <v>0</v>
      </c>
      <c r="AA40" s="121">
        <f>+SUM(I40,R40)</f>
        <v>368651</v>
      </c>
      <c r="AB40" s="122" t="str">
        <f>IF(+SUM(J40,S40)=0,"-",+SUM(J40,S40))</f>
        <v>-</v>
      </c>
      <c r="AC40" s="121">
        <f>+SUM(K40,T40)</f>
        <v>401688</v>
      </c>
      <c r="AD40" s="121">
        <f>+SUM(L40,U40)</f>
        <v>2189526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41113</v>
      </c>
      <c r="AM40" s="121">
        <f>SUM(AN40,AS40,AW40,AX40,BD40)</f>
        <v>2207131</v>
      </c>
      <c r="AN40" s="121">
        <f>SUM(AO40:AR40)</f>
        <v>288195</v>
      </c>
      <c r="AO40" s="121">
        <v>219381</v>
      </c>
      <c r="AP40" s="121">
        <v>68814</v>
      </c>
      <c r="AQ40" s="121">
        <v>0</v>
      </c>
      <c r="AR40" s="121">
        <v>0</v>
      </c>
      <c r="AS40" s="121">
        <f>SUM(AT40:AV40)</f>
        <v>82411</v>
      </c>
      <c r="AT40" s="121">
        <v>24716</v>
      </c>
      <c r="AU40" s="121">
        <v>57695</v>
      </c>
      <c r="AV40" s="121">
        <v>0</v>
      </c>
      <c r="AW40" s="121">
        <v>0</v>
      </c>
      <c r="AX40" s="121">
        <f>SUM(AY40:BB40)</f>
        <v>1836525</v>
      </c>
      <c r="AY40" s="121">
        <v>711916</v>
      </c>
      <c r="AZ40" s="121">
        <v>989969</v>
      </c>
      <c r="BA40" s="121">
        <v>1946</v>
      </c>
      <c r="BB40" s="121">
        <v>132694</v>
      </c>
      <c r="BC40" s="121">
        <v>528141</v>
      </c>
      <c r="BD40" s="121">
        <v>0</v>
      </c>
      <c r="BE40" s="121">
        <v>484814</v>
      </c>
      <c r="BF40" s="121">
        <f>SUM(AE40,+AM40,+BE40)</f>
        <v>2691945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9367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9367</v>
      </c>
      <c r="CA40" s="121">
        <v>9367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6854</v>
      </c>
      <c r="CH40" s="121">
        <f>SUM(BG40,+BO40,+CG40)</f>
        <v>16221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41113</v>
      </c>
      <c r="CQ40" s="121">
        <f>SUM(AM40,+BO40)</f>
        <v>2216498</v>
      </c>
      <c r="CR40" s="121">
        <f>SUM(AN40,+BP40)</f>
        <v>288195</v>
      </c>
      <c r="CS40" s="121">
        <f>SUM(AO40,+BQ40)</f>
        <v>219381</v>
      </c>
      <c r="CT40" s="121">
        <f>SUM(AP40,+BR40)</f>
        <v>68814</v>
      </c>
      <c r="CU40" s="121">
        <f>SUM(AQ40,+BS40)</f>
        <v>0</v>
      </c>
      <c r="CV40" s="121">
        <f>SUM(AR40,+BT40)</f>
        <v>0</v>
      </c>
      <c r="CW40" s="121">
        <f>SUM(AS40,+BU40)</f>
        <v>82411</v>
      </c>
      <c r="CX40" s="121">
        <f>SUM(AT40,+BV40)</f>
        <v>24716</v>
      </c>
      <c r="CY40" s="121">
        <f>SUM(AU40,+BW40)</f>
        <v>57695</v>
      </c>
      <c r="CZ40" s="121">
        <f>SUM(AV40,+BX40)</f>
        <v>0</v>
      </c>
      <c r="DA40" s="121">
        <f>SUM(AW40,+BY40)</f>
        <v>0</v>
      </c>
      <c r="DB40" s="121">
        <f>SUM(AX40,+BZ40)</f>
        <v>1845892</v>
      </c>
      <c r="DC40" s="121">
        <f>SUM(AY40,+CA40)</f>
        <v>721283</v>
      </c>
      <c r="DD40" s="121">
        <f>SUM(AZ40,+CB40)</f>
        <v>989969</v>
      </c>
      <c r="DE40" s="121">
        <f>SUM(BA40,+CC40)</f>
        <v>1946</v>
      </c>
      <c r="DF40" s="121">
        <f>SUM(BB40,+CD40)</f>
        <v>132694</v>
      </c>
      <c r="DG40" s="121">
        <f>SUM(BC40,+CE40)</f>
        <v>528141</v>
      </c>
      <c r="DH40" s="121">
        <f>SUM(BD40,+CF40)</f>
        <v>0</v>
      </c>
      <c r="DI40" s="121">
        <f>SUM(BE40,+CG40)</f>
        <v>491668</v>
      </c>
      <c r="DJ40" s="121">
        <f>SUM(BF40,+CH40)</f>
        <v>2708166</v>
      </c>
    </row>
    <row r="41" spans="1:114" s="136" customFormat="1" ht="13.5" customHeight="1" x14ac:dyDescent="0.15">
      <c r="A41" s="119" t="s">
        <v>15</v>
      </c>
      <c r="B41" s="120" t="s">
        <v>440</v>
      </c>
      <c r="C41" s="119" t="s">
        <v>441</v>
      </c>
      <c r="D41" s="121">
        <f>SUM(E41,+L41)</f>
        <v>2579388</v>
      </c>
      <c r="E41" s="121">
        <f>SUM(F41:I41,K41)</f>
        <v>731015</v>
      </c>
      <c r="F41" s="121">
        <v>7010</v>
      </c>
      <c r="G41" s="121">
        <v>412100</v>
      </c>
      <c r="H41" s="121">
        <v>0</v>
      </c>
      <c r="I41" s="121">
        <v>137911</v>
      </c>
      <c r="J41" s="122" t="s">
        <v>548</v>
      </c>
      <c r="K41" s="121">
        <v>173994</v>
      </c>
      <c r="L41" s="121">
        <v>1848373</v>
      </c>
      <c r="M41" s="121">
        <f>SUM(N41,+U41)</f>
        <v>59525</v>
      </c>
      <c r="N41" s="121">
        <f>SUM(O41:R41,T41)</f>
        <v>12465</v>
      </c>
      <c r="O41" s="121">
        <v>0</v>
      </c>
      <c r="P41" s="121">
        <v>0</v>
      </c>
      <c r="Q41" s="121">
        <v>0</v>
      </c>
      <c r="R41" s="121">
        <v>12465</v>
      </c>
      <c r="S41" s="122" t="s">
        <v>548</v>
      </c>
      <c r="T41" s="121">
        <v>0</v>
      </c>
      <c r="U41" s="121">
        <v>47060</v>
      </c>
      <c r="V41" s="121">
        <f>+SUM(D41,M41)</f>
        <v>2638913</v>
      </c>
      <c r="W41" s="121">
        <f>+SUM(E41,N41)</f>
        <v>743480</v>
      </c>
      <c r="X41" s="121">
        <f>+SUM(F41,O41)</f>
        <v>7010</v>
      </c>
      <c r="Y41" s="121">
        <f>+SUM(G41,P41)</f>
        <v>412100</v>
      </c>
      <c r="Z41" s="121">
        <f>+SUM(H41,Q41)</f>
        <v>0</v>
      </c>
      <c r="AA41" s="121">
        <f>+SUM(I41,R41)</f>
        <v>150376</v>
      </c>
      <c r="AB41" s="122" t="str">
        <f>IF(+SUM(J41,S41)=0,"-",+SUM(J41,S41))</f>
        <v>-</v>
      </c>
      <c r="AC41" s="121">
        <f>+SUM(K41,T41)</f>
        <v>173994</v>
      </c>
      <c r="AD41" s="121">
        <f>+SUM(L41,U41)</f>
        <v>1895433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3330</v>
      </c>
      <c r="AM41" s="121">
        <f>SUM(AN41,AS41,AW41,AX41,BD41)</f>
        <v>1394408</v>
      </c>
      <c r="AN41" s="121">
        <f>SUM(AO41:AR41)</f>
        <v>104497</v>
      </c>
      <c r="AO41" s="121">
        <v>104497</v>
      </c>
      <c r="AP41" s="121">
        <v>0</v>
      </c>
      <c r="AQ41" s="121">
        <v>0</v>
      </c>
      <c r="AR41" s="121">
        <v>0</v>
      </c>
      <c r="AS41" s="121">
        <f>SUM(AT41:AV41)</f>
        <v>15595</v>
      </c>
      <c r="AT41" s="121">
        <v>9210</v>
      </c>
      <c r="AU41" s="121">
        <v>6385</v>
      </c>
      <c r="AV41" s="121">
        <v>0</v>
      </c>
      <c r="AW41" s="121">
        <v>0</v>
      </c>
      <c r="AX41" s="121">
        <f>SUM(AY41:BB41)</f>
        <v>1274316</v>
      </c>
      <c r="AY41" s="121">
        <v>1070234</v>
      </c>
      <c r="AZ41" s="121">
        <v>156490</v>
      </c>
      <c r="BA41" s="121">
        <v>0</v>
      </c>
      <c r="BB41" s="121">
        <v>47592</v>
      </c>
      <c r="BC41" s="121">
        <v>1162763</v>
      </c>
      <c r="BD41" s="121">
        <v>0</v>
      </c>
      <c r="BE41" s="121">
        <v>18887</v>
      </c>
      <c r="BF41" s="121">
        <f>SUM(AE41,+AM41,+BE41)</f>
        <v>1413295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59525</v>
      </c>
      <c r="BP41" s="121">
        <f>SUM(BQ41:BT41)</f>
        <v>4019</v>
      </c>
      <c r="BQ41" s="121">
        <v>4019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55506</v>
      </c>
      <c r="CA41" s="121">
        <v>28158</v>
      </c>
      <c r="CB41" s="121">
        <v>0</v>
      </c>
      <c r="CC41" s="121">
        <v>0</v>
      </c>
      <c r="CD41" s="121">
        <v>27348</v>
      </c>
      <c r="CE41" s="121">
        <v>0</v>
      </c>
      <c r="CF41" s="121">
        <v>0</v>
      </c>
      <c r="CG41" s="121">
        <v>0</v>
      </c>
      <c r="CH41" s="121">
        <f>SUM(BG41,+BO41,+CG41)</f>
        <v>59525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3330</v>
      </c>
      <c r="CQ41" s="121">
        <f>SUM(AM41,+BO41)</f>
        <v>1453933</v>
      </c>
      <c r="CR41" s="121">
        <f>SUM(AN41,+BP41)</f>
        <v>108516</v>
      </c>
      <c r="CS41" s="121">
        <f>SUM(AO41,+BQ41)</f>
        <v>108516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15595</v>
      </c>
      <c r="CX41" s="121">
        <f>SUM(AT41,+BV41)</f>
        <v>9210</v>
      </c>
      <c r="CY41" s="121">
        <f>SUM(AU41,+BW41)</f>
        <v>6385</v>
      </c>
      <c r="CZ41" s="121">
        <f>SUM(AV41,+BX41)</f>
        <v>0</v>
      </c>
      <c r="DA41" s="121">
        <f>SUM(AW41,+BY41)</f>
        <v>0</v>
      </c>
      <c r="DB41" s="121">
        <f>SUM(AX41,+BZ41)</f>
        <v>1329822</v>
      </c>
      <c r="DC41" s="121">
        <f>SUM(AY41,+CA41)</f>
        <v>1098392</v>
      </c>
      <c r="DD41" s="121">
        <f>SUM(AZ41,+CB41)</f>
        <v>156490</v>
      </c>
      <c r="DE41" s="121">
        <f>SUM(BA41,+CC41)</f>
        <v>0</v>
      </c>
      <c r="DF41" s="121">
        <f>SUM(BB41,+CD41)</f>
        <v>74940</v>
      </c>
      <c r="DG41" s="121">
        <f>SUM(BC41,+CE41)</f>
        <v>1162763</v>
      </c>
      <c r="DH41" s="121">
        <f>SUM(BD41,+CF41)</f>
        <v>0</v>
      </c>
      <c r="DI41" s="121">
        <f>SUM(BE41,+CG41)</f>
        <v>18887</v>
      </c>
      <c r="DJ41" s="121">
        <f>SUM(BF41,+CH41)</f>
        <v>1472820</v>
      </c>
    </row>
    <row r="42" spans="1:114" s="136" customFormat="1" ht="13.5" customHeight="1" x14ac:dyDescent="0.15">
      <c r="A42" s="119" t="s">
        <v>15</v>
      </c>
      <c r="B42" s="120" t="s">
        <v>445</v>
      </c>
      <c r="C42" s="119" t="s">
        <v>446</v>
      </c>
      <c r="D42" s="121">
        <f>SUM(E42,+L42)</f>
        <v>2740477</v>
      </c>
      <c r="E42" s="121">
        <f>SUM(F42:I42,K42)</f>
        <v>1302220</v>
      </c>
      <c r="F42" s="121">
        <v>7512</v>
      </c>
      <c r="G42" s="121">
        <v>0</v>
      </c>
      <c r="H42" s="121">
        <v>0</v>
      </c>
      <c r="I42" s="121">
        <v>617884</v>
      </c>
      <c r="J42" s="122" t="s">
        <v>548</v>
      </c>
      <c r="K42" s="121">
        <v>676824</v>
      </c>
      <c r="L42" s="121">
        <v>1438257</v>
      </c>
      <c r="M42" s="121">
        <f>SUM(N42,+U42)</f>
        <v>93173</v>
      </c>
      <c r="N42" s="121">
        <f>SUM(O42:R42,T42)</f>
        <v>12274</v>
      </c>
      <c r="O42" s="121">
        <v>0</v>
      </c>
      <c r="P42" s="121">
        <v>0</v>
      </c>
      <c r="Q42" s="121">
        <v>0</v>
      </c>
      <c r="R42" s="121">
        <v>12274</v>
      </c>
      <c r="S42" s="122" t="s">
        <v>548</v>
      </c>
      <c r="T42" s="121">
        <v>0</v>
      </c>
      <c r="U42" s="121">
        <v>80899</v>
      </c>
      <c r="V42" s="121">
        <f>+SUM(D42,M42)</f>
        <v>2833650</v>
      </c>
      <c r="W42" s="121">
        <f>+SUM(E42,N42)</f>
        <v>1314494</v>
      </c>
      <c r="X42" s="121">
        <f>+SUM(F42,O42)</f>
        <v>7512</v>
      </c>
      <c r="Y42" s="121">
        <f>+SUM(G42,P42)</f>
        <v>0</v>
      </c>
      <c r="Z42" s="121">
        <f>+SUM(H42,Q42)</f>
        <v>0</v>
      </c>
      <c r="AA42" s="121">
        <f>+SUM(I42,R42)</f>
        <v>630158</v>
      </c>
      <c r="AB42" s="122" t="str">
        <f>IF(+SUM(J42,S42)=0,"-",+SUM(J42,S42))</f>
        <v>-</v>
      </c>
      <c r="AC42" s="121">
        <f>+SUM(K42,T42)</f>
        <v>676824</v>
      </c>
      <c r="AD42" s="121">
        <f>+SUM(L42,U42)</f>
        <v>1519156</v>
      </c>
      <c r="AE42" s="121">
        <f>SUM(AF42,+AK42)</f>
        <v>167099</v>
      </c>
      <c r="AF42" s="121">
        <f>SUM(AG42:AJ42)</f>
        <v>160522</v>
      </c>
      <c r="AG42" s="121">
        <v>138112</v>
      </c>
      <c r="AH42" s="121">
        <v>22410</v>
      </c>
      <c r="AI42" s="121">
        <v>0</v>
      </c>
      <c r="AJ42" s="121">
        <v>0</v>
      </c>
      <c r="AK42" s="121">
        <v>6577</v>
      </c>
      <c r="AL42" s="121">
        <v>42664</v>
      </c>
      <c r="AM42" s="121">
        <f>SUM(AN42,AS42,AW42,AX42,BD42)</f>
        <v>1846992</v>
      </c>
      <c r="AN42" s="121">
        <f>SUM(AO42:AR42)</f>
        <v>187143</v>
      </c>
      <c r="AO42" s="121">
        <v>136104</v>
      </c>
      <c r="AP42" s="121">
        <v>0</v>
      </c>
      <c r="AQ42" s="121">
        <v>51039</v>
      </c>
      <c r="AR42" s="121">
        <v>0</v>
      </c>
      <c r="AS42" s="121">
        <f>SUM(AT42:AV42)</f>
        <v>410277</v>
      </c>
      <c r="AT42" s="121">
        <v>0</v>
      </c>
      <c r="AU42" s="121">
        <v>410277</v>
      </c>
      <c r="AV42" s="121">
        <v>0</v>
      </c>
      <c r="AW42" s="121">
        <v>0</v>
      </c>
      <c r="AX42" s="121">
        <f>SUM(AY42:BB42)</f>
        <v>1237371</v>
      </c>
      <c r="AY42" s="121">
        <v>956553</v>
      </c>
      <c r="AZ42" s="121">
        <v>280818</v>
      </c>
      <c r="BA42" s="121">
        <v>0</v>
      </c>
      <c r="BB42" s="121">
        <v>0</v>
      </c>
      <c r="BC42" s="121">
        <v>404112</v>
      </c>
      <c r="BD42" s="121">
        <v>12201</v>
      </c>
      <c r="BE42" s="121">
        <v>279610</v>
      </c>
      <c r="BF42" s="121">
        <f>SUM(AE42,+AM42,+BE42)</f>
        <v>2293701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93168</v>
      </c>
      <c r="BP42" s="121">
        <f>SUM(BQ42:BT42)</f>
        <v>34027</v>
      </c>
      <c r="BQ42" s="121">
        <v>8507</v>
      </c>
      <c r="BR42" s="121">
        <v>0</v>
      </c>
      <c r="BS42" s="121">
        <v>25520</v>
      </c>
      <c r="BT42" s="121">
        <v>0</v>
      </c>
      <c r="BU42" s="121">
        <f>SUM(BV42:BX42)</f>
        <v>26645</v>
      </c>
      <c r="BV42" s="121">
        <v>0</v>
      </c>
      <c r="BW42" s="121">
        <v>26645</v>
      </c>
      <c r="BX42" s="121">
        <v>0</v>
      </c>
      <c r="BY42" s="121">
        <v>0</v>
      </c>
      <c r="BZ42" s="121">
        <f>SUM(CA42:CD42)</f>
        <v>32496</v>
      </c>
      <c r="CA42" s="121">
        <v>30511</v>
      </c>
      <c r="CB42" s="121">
        <v>1985</v>
      </c>
      <c r="CC42" s="121">
        <v>0</v>
      </c>
      <c r="CD42" s="121">
        <v>0</v>
      </c>
      <c r="CE42" s="121">
        <v>0</v>
      </c>
      <c r="CF42" s="121">
        <v>0</v>
      </c>
      <c r="CG42" s="121">
        <v>5</v>
      </c>
      <c r="CH42" s="121">
        <f>SUM(BG42,+BO42,+CG42)</f>
        <v>93173</v>
      </c>
      <c r="CI42" s="121">
        <f>SUM(AE42,+BG42)</f>
        <v>167099</v>
      </c>
      <c r="CJ42" s="121">
        <f>SUM(AF42,+BH42)</f>
        <v>160522</v>
      </c>
      <c r="CK42" s="121">
        <f>SUM(AG42,+BI42)</f>
        <v>138112</v>
      </c>
      <c r="CL42" s="121">
        <f>SUM(AH42,+BJ42)</f>
        <v>22410</v>
      </c>
      <c r="CM42" s="121">
        <f>SUM(AI42,+BK42)</f>
        <v>0</v>
      </c>
      <c r="CN42" s="121">
        <f>SUM(AJ42,+BL42)</f>
        <v>0</v>
      </c>
      <c r="CO42" s="121">
        <f>SUM(AK42,+BM42)</f>
        <v>6577</v>
      </c>
      <c r="CP42" s="121">
        <f>SUM(AL42,+BN42)</f>
        <v>42664</v>
      </c>
      <c r="CQ42" s="121">
        <f>SUM(AM42,+BO42)</f>
        <v>1940160</v>
      </c>
      <c r="CR42" s="121">
        <f>SUM(AN42,+BP42)</f>
        <v>221170</v>
      </c>
      <c r="CS42" s="121">
        <f>SUM(AO42,+BQ42)</f>
        <v>144611</v>
      </c>
      <c r="CT42" s="121">
        <f>SUM(AP42,+BR42)</f>
        <v>0</v>
      </c>
      <c r="CU42" s="121">
        <f>SUM(AQ42,+BS42)</f>
        <v>76559</v>
      </c>
      <c r="CV42" s="121">
        <f>SUM(AR42,+BT42)</f>
        <v>0</v>
      </c>
      <c r="CW42" s="121">
        <f>SUM(AS42,+BU42)</f>
        <v>436922</v>
      </c>
      <c r="CX42" s="121">
        <f>SUM(AT42,+BV42)</f>
        <v>0</v>
      </c>
      <c r="CY42" s="121">
        <f>SUM(AU42,+BW42)</f>
        <v>436922</v>
      </c>
      <c r="CZ42" s="121">
        <f>SUM(AV42,+BX42)</f>
        <v>0</v>
      </c>
      <c r="DA42" s="121">
        <f>SUM(AW42,+BY42)</f>
        <v>0</v>
      </c>
      <c r="DB42" s="121">
        <f>SUM(AX42,+BZ42)</f>
        <v>1269867</v>
      </c>
      <c r="DC42" s="121">
        <f>SUM(AY42,+CA42)</f>
        <v>987064</v>
      </c>
      <c r="DD42" s="121">
        <f>SUM(AZ42,+CB42)</f>
        <v>282803</v>
      </c>
      <c r="DE42" s="121">
        <f>SUM(BA42,+CC42)</f>
        <v>0</v>
      </c>
      <c r="DF42" s="121">
        <f>SUM(BB42,+CD42)</f>
        <v>0</v>
      </c>
      <c r="DG42" s="121">
        <f>SUM(BC42,+CE42)</f>
        <v>404112</v>
      </c>
      <c r="DH42" s="121">
        <f>SUM(BD42,+CF42)</f>
        <v>12201</v>
      </c>
      <c r="DI42" s="121">
        <f>SUM(BE42,+CG42)</f>
        <v>279615</v>
      </c>
      <c r="DJ42" s="121">
        <f>SUM(BF42,+CH42)</f>
        <v>2386874</v>
      </c>
    </row>
    <row r="43" spans="1:114" s="136" customFormat="1" ht="13.5" customHeight="1" x14ac:dyDescent="0.15">
      <c r="A43" s="119" t="s">
        <v>15</v>
      </c>
      <c r="B43" s="120" t="s">
        <v>448</v>
      </c>
      <c r="C43" s="119" t="s">
        <v>449</v>
      </c>
      <c r="D43" s="121">
        <f>SUM(E43,+L43)</f>
        <v>2184479</v>
      </c>
      <c r="E43" s="121">
        <f>SUM(F43:I43,K43)</f>
        <v>207682</v>
      </c>
      <c r="F43" s="121">
        <v>804</v>
      </c>
      <c r="G43" s="121">
        <v>92000</v>
      </c>
      <c r="H43" s="121">
        <v>0</v>
      </c>
      <c r="I43" s="121">
        <v>113393</v>
      </c>
      <c r="J43" s="122" t="s">
        <v>548</v>
      </c>
      <c r="K43" s="121">
        <v>1485</v>
      </c>
      <c r="L43" s="121">
        <v>1976797</v>
      </c>
      <c r="M43" s="121">
        <f>SUM(N43,+U43)</f>
        <v>34362</v>
      </c>
      <c r="N43" s="121">
        <f>SUM(O43:R43,T43)</f>
        <v>11492</v>
      </c>
      <c r="O43" s="121">
        <v>0</v>
      </c>
      <c r="P43" s="121">
        <v>4100</v>
      </c>
      <c r="Q43" s="121">
        <v>0</v>
      </c>
      <c r="R43" s="121">
        <v>7392</v>
      </c>
      <c r="S43" s="122" t="s">
        <v>548</v>
      </c>
      <c r="T43" s="121">
        <v>0</v>
      </c>
      <c r="U43" s="121">
        <v>22870</v>
      </c>
      <c r="V43" s="121">
        <f>+SUM(D43,M43)</f>
        <v>2218841</v>
      </c>
      <c r="W43" s="121">
        <f>+SUM(E43,N43)</f>
        <v>219174</v>
      </c>
      <c r="X43" s="121">
        <f>+SUM(F43,O43)</f>
        <v>804</v>
      </c>
      <c r="Y43" s="121">
        <f>+SUM(G43,P43)</f>
        <v>96100</v>
      </c>
      <c r="Z43" s="121">
        <f>+SUM(H43,Q43)</f>
        <v>0</v>
      </c>
      <c r="AA43" s="121">
        <f>+SUM(I43,R43)</f>
        <v>120785</v>
      </c>
      <c r="AB43" s="122" t="str">
        <f>IF(+SUM(J43,S43)=0,"-",+SUM(J43,S43))</f>
        <v>-</v>
      </c>
      <c r="AC43" s="121">
        <f>+SUM(K43,T43)</f>
        <v>1485</v>
      </c>
      <c r="AD43" s="121">
        <f>+SUM(L43,U43)</f>
        <v>1999667</v>
      </c>
      <c r="AE43" s="121">
        <f>SUM(AF43,+AK43)</f>
        <v>4126</v>
      </c>
      <c r="AF43" s="121">
        <f>SUM(AG43:AJ43)</f>
        <v>4126</v>
      </c>
      <c r="AG43" s="121">
        <v>0</v>
      </c>
      <c r="AH43" s="121">
        <v>0</v>
      </c>
      <c r="AI43" s="121">
        <v>0</v>
      </c>
      <c r="AJ43" s="121">
        <v>4126</v>
      </c>
      <c r="AK43" s="121">
        <v>0</v>
      </c>
      <c r="AL43" s="121">
        <v>2500</v>
      </c>
      <c r="AM43" s="121">
        <f>SUM(AN43,AS43,AW43,AX43,BD43)</f>
        <v>1887091</v>
      </c>
      <c r="AN43" s="121">
        <f>SUM(AO43:AR43)</f>
        <v>254547</v>
      </c>
      <c r="AO43" s="121">
        <v>168853</v>
      </c>
      <c r="AP43" s="121">
        <v>0</v>
      </c>
      <c r="AQ43" s="121">
        <v>85694</v>
      </c>
      <c r="AR43" s="121">
        <v>0</v>
      </c>
      <c r="AS43" s="121">
        <f>SUM(AT43:AV43)</f>
        <v>364028</v>
      </c>
      <c r="AT43" s="121">
        <v>14518</v>
      </c>
      <c r="AU43" s="121">
        <v>349430</v>
      </c>
      <c r="AV43" s="121">
        <v>80</v>
      </c>
      <c r="AW43" s="121">
        <v>0</v>
      </c>
      <c r="AX43" s="121">
        <f>SUM(AY43:BB43)</f>
        <v>1268516</v>
      </c>
      <c r="AY43" s="121">
        <v>674749</v>
      </c>
      <c r="AZ43" s="121">
        <v>593767</v>
      </c>
      <c r="BA43" s="121">
        <v>0</v>
      </c>
      <c r="BB43" s="121">
        <v>0</v>
      </c>
      <c r="BC43" s="121">
        <v>290762</v>
      </c>
      <c r="BD43" s="121">
        <v>0</v>
      </c>
      <c r="BE43" s="121">
        <v>0</v>
      </c>
      <c r="BF43" s="121">
        <f>SUM(AE43,+AM43,+BE43)</f>
        <v>1891217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34362</v>
      </c>
      <c r="BP43" s="121">
        <f>SUM(BQ43:BT43)</f>
        <v>7854</v>
      </c>
      <c r="BQ43" s="121">
        <v>7854</v>
      </c>
      <c r="BR43" s="121">
        <v>0</v>
      </c>
      <c r="BS43" s="121">
        <v>0</v>
      </c>
      <c r="BT43" s="121">
        <v>0</v>
      </c>
      <c r="BU43" s="121">
        <f>SUM(BV43:BX43)</f>
        <v>6630</v>
      </c>
      <c r="BV43" s="121">
        <v>0</v>
      </c>
      <c r="BW43" s="121">
        <v>6630</v>
      </c>
      <c r="BX43" s="121">
        <v>0</v>
      </c>
      <c r="BY43" s="121">
        <v>0</v>
      </c>
      <c r="BZ43" s="121">
        <f>SUM(CA43:CD43)</f>
        <v>19878</v>
      </c>
      <c r="CA43" s="121">
        <v>3047</v>
      </c>
      <c r="CB43" s="121">
        <v>16831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f>SUM(BG43,+BO43,+CG43)</f>
        <v>34362</v>
      </c>
      <c r="CI43" s="121">
        <f>SUM(AE43,+BG43)</f>
        <v>4126</v>
      </c>
      <c r="CJ43" s="121">
        <f>SUM(AF43,+BH43)</f>
        <v>4126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4126</v>
      </c>
      <c r="CO43" s="121">
        <f>SUM(AK43,+BM43)</f>
        <v>0</v>
      </c>
      <c r="CP43" s="121">
        <f>SUM(AL43,+BN43)</f>
        <v>2500</v>
      </c>
      <c r="CQ43" s="121">
        <f>SUM(AM43,+BO43)</f>
        <v>1921453</v>
      </c>
      <c r="CR43" s="121">
        <f>SUM(AN43,+BP43)</f>
        <v>262401</v>
      </c>
      <c r="CS43" s="121">
        <f>SUM(AO43,+BQ43)</f>
        <v>176707</v>
      </c>
      <c r="CT43" s="121">
        <f>SUM(AP43,+BR43)</f>
        <v>0</v>
      </c>
      <c r="CU43" s="121">
        <f>SUM(AQ43,+BS43)</f>
        <v>85694</v>
      </c>
      <c r="CV43" s="121">
        <f>SUM(AR43,+BT43)</f>
        <v>0</v>
      </c>
      <c r="CW43" s="121">
        <f>SUM(AS43,+BU43)</f>
        <v>370658</v>
      </c>
      <c r="CX43" s="121">
        <f>SUM(AT43,+BV43)</f>
        <v>14518</v>
      </c>
      <c r="CY43" s="121">
        <f>SUM(AU43,+BW43)</f>
        <v>356060</v>
      </c>
      <c r="CZ43" s="121">
        <f>SUM(AV43,+BX43)</f>
        <v>80</v>
      </c>
      <c r="DA43" s="121">
        <f>SUM(AW43,+BY43)</f>
        <v>0</v>
      </c>
      <c r="DB43" s="121">
        <f>SUM(AX43,+BZ43)</f>
        <v>1288394</v>
      </c>
      <c r="DC43" s="121">
        <f>SUM(AY43,+CA43)</f>
        <v>677796</v>
      </c>
      <c r="DD43" s="121">
        <f>SUM(AZ43,+CB43)</f>
        <v>610598</v>
      </c>
      <c r="DE43" s="121">
        <f>SUM(BA43,+CC43)</f>
        <v>0</v>
      </c>
      <c r="DF43" s="121">
        <f>SUM(BB43,+CD43)</f>
        <v>0</v>
      </c>
      <c r="DG43" s="121">
        <f>SUM(BC43,+CE43)</f>
        <v>290762</v>
      </c>
      <c r="DH43" s="121">
        <f>SUM(BD43,+CF43)</f>
        <v>0</v>
      </c>
      <c r="DI43" s="121">
        <f>SUM(BE43,+CG43)</f>
        <v>0</v>
      </c>
      <c r="DJ43" s="121">
        <f>SUM(BF43,+CH43)</f>
        <v>1925579</v>
      </c>
    </row>
    <row r="44" spans="1:114" s="136" customFormat="1" ht="13.5" customHeight="1" x14ac:dyDescent="0.15">
      <c r="A44" s="119" t="s">
        <v>15</v>
      </c>
      <c r="B44" s="120" t="s">
        <v>451</v>
      </c>
      <c r="C44" s="119" t="s">
        <v>452</v>
      </c>
      <c r="D44" s="121">
        <f>SUM(E44,+L44)</f>
        <v>2758287</v>
      </c>
      <c r="E44" s="121">
        <f>SUM(F44:I44,K44)</f>
        <v>327601</v>
      </c>
      <c r="F44" s="121">
        <v>0</v>
      </c>
      <c r="G44" s="121">
        <v>0</v>
      </c>
      <c r="H44" s="121">
        <v>0</v>
      </c>
      <c r="I44" s="121">
        <v>327441</v>
      </c>
      <c r="J44" s="122" t="s">
        <v>548</v>
      </c>
      <c r="K44" s="121">
        <v>160</v>
      </c>
      <c r="L44" s="121">
        <v>2430686</v>
      </c>
      <c r="M44" s="121">
        <f>SUM(N44,+U44)</f>
        <v>45708</v>
      </c>
      <c r="N44" s="121">
        <f>SUM(O44:R44,T44)</f>
        <v>5560</v>
      </c>
      <c r="O44" s="121">
        <v>0</v>
      </c>
      <c r="P44" s="121">
        <v>0</v>
      </c>
      <c r="Q44" s="121">
        <v>0</v>
      </c>
      <c r="R44" s="121">
        <v>5560</v>
      </c>
      <c r="S44" s="122" t="s">
        <v>548</v>
      </c>
      <c r="T44" s="121">
        <v>0</v>
      </c>
      <c r="U44" s="121">
        <v>40148</v>
      </c>
      <c r="V44" s="121">
        <f>+SUM(D44,M44)</f>
        <v>2803995</v>
      </c>
      <c r="W44" s="121">
        <f>+SUM(E44,N44)</f>
        <v>333161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333001</v>
      </c>
      <c r="AB44" s="122" t="str">
        <f>IF(+SUM(J44,S44)=0,"-",+SUM(J44,S44))</f>
        <v>-</v>
      </c>
      <c r="AC44" s="121">
        <f>+SUM(K44,T44)</f>
        <v>160</v>
      </c>
      <c r="AD44" s="121">
        <f>+SUM(L44,U44)</f>
        <v>2470834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39688</v>
      </c>
      <c r="AM44" s="121">
        <f>SUM(AN44,AS44,AW44,AX44,BD44)</f>
        <v>2020869</v>
      </c>
      <c r="AN44" s="121">
        <f>SUM(AO44:AR44)</f>
        <v>371371</v>
      </c>
      <c r="AO44" s="121">
        <v>278528</v>
      </c>
      <c r="AP44" s="121">
        <v>59082</v>
      </c>
      <c r="AQ44" s="121">
        <v>33761</v>
      </c>
      <c r="AR44" s="121">
        <v>0</v>
      </c>
      <c r="AS44" s="121">
        <f>SUM(AT44:AV44)</f>
        <v>367226</v>
      </c>
      <c r="AT44" s="121">
        <v>4555</v>
      </c>
      <c r="AU44" s="121">
        <v>362671</v>
      </c>
      <c r="AV44" s="121">
        <v>0</v>
      </c>
      <c r="AW44" s="121">
        <v>11127</v>
      </c>
      <c r="AX44" s="121">
        <f>SUM(AY44:BB44)</f>
        <v>1271145</v>
      </c>
      <c r="AY44" s="121">
        <v>680659</v>
      </c>
      <c r="AZ44" s="121">
        <v>437343</v>
      </c>
      <c r="BA44" s="121">
        <v>73031</v>
      </c>
      <c r="BB44" s="121">
        <v>80112</v>
      </c>
      <c r="BC44" s="121">
        <v>573304</v>
      </c>
      <c r="BD44" s="121">
        <v>0</v>
      </c>
      <c r="BE44" s="121">
        <v>124426</v>
      </c>
      <c r="BF44" s="121">
        <f>SUM(AE44,+AM44,+BE44)</f>
        <v>2145295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45599</v>
      </c>
      <c r="BP44" s="121">
        <f>SUM(BQ44:BT44)</f>
        <v>25320</v>
      </c>
      <c r="BQ44" s="121">
        <v>8440</v>
      </c>
      <c r="BR44" s="121">
        <v>16880</v>
      </c>
      <c r="BS44" s="121">
        <v>0</v>
      </c>
      <c r="BT44" s="121">
        <v>0</v>
      </c>
      <c r="BU44" s="121">
        <f>SUM(BV44:BX44)</f>
        <v>14517</v>
      </c>
      <c r="BV44" s="121">
        <v>582</v>
      </c>
      <c r="BW44" s="121">
        <v>13935</v>
      </c>
      <c r="BX44" s="121">
        <v>0</v>
      </c>
      <c r="BY44" s="121">
        <v>0</v>
      </c>
      <c r="BZ44" s="121">
        <f>SUM(CA44:CD44)</f>
        <v>5762</v>
      </c>
      <c r="CA44" s="121">
        <v>0</v>
      </c>
      <c r="CB44" s="121">
        <v>5762</v>
      </c>
      <c r="CC44" s="121">
        <v>0</v>
      </c>
      <c r="CD44" s="121">
        <v>0</v>
      </c>
      <c r="CE44" s="121">
        <v>0</v>
      </c>
      <c r="CF44" s="121">
        <v>0</v>
      </c>
      <c r="CG44" s="121">
        <v>109</v>
      </c>
      <c r="CH44" s="121">
        <f>SUM(BG44,+BO44,+CG44)</f>
        <v>45708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39688</v>
      </c>
      <c r="CQ44" s="121">
        <f>SUM(AM44,+BO44)</f>
        <v>2066468</v>
      </c>
      <c r="CR44" s="121">
        <f>SUM(AN44,+BP44)</f>
        <v>396691</v>
      </c>
      <c r="CS44" s="121">
        <f>SUM(AO44,+BQ44)</f>
        <v>286968</v>
      </c>
      <c r="CT44" s="121">
        <f>SUM(AP44,+BR44)</f>
        <v>75962</v>
      </c>
      <c r="CU44" s="121">
        <f>SUM(AQ44,+BS44)</f>
        <v>33761</v>
      </c>
      <c r="CV44" s="121">
        <f>SUM(AR44,+BT44)</f>
        <v>0</v>
      </c>
      <c r="CW44" s="121">
        <f>SUM(AS44,+BU44)</f>
        <v>381743</v>
      </c>
      <c r="CX44" s="121">
        <f>SUM(AT44,+BV44)</f>
        <v>5137</v>
      </c>
      <c r="CY44" s="121">
        <f>SUM(AU44,+BW44)</f>
        <v>376606</v>
      </c>
      <c r="CZ44" s="121">
        <f>SUM(AV44,+BX44)</f>
        <v>0</v>
      </c>
      <c r="DA44" s="121">
        <f>SUM(AW44,+BY44)</f>
        <v>11127</v>
      </c>
      <c r="DB44" s="121">
        <f>SUM(AX44,+BZ44)</f>
        <v>1276907</v>
      </c>
      <c r="DC44" s="121">
        <f>SUM(AY44,+CA44)</f>
        <v>680659</v>
      </c>
      <c r="DD44" s="121">
        <f>SUM(AZ44,+CB44)</f>
        <v>443105</v>
      </c>
      <c r="DE44" s="121">
        <f>SUM(BA44,+CC44)</f>
        <v>73031</v>
      </c>
      <c r="DF44" s="121">
        <f>SUM(BB44,+CD44)</f>
        <v>80112</v>
      </c>
      <c r="DG44" s="121">
        <f>SUM(BC44,+CE44)</f>
        <v>573304</v>
      </c>
      <c r="DH44" s="121">
        <f>SUM(BD44,+CF44)</f>
        <v>0</v>
      </c>
      <c r="DI44" s="121">
        <f>SUM(BE44,+CG44)</f>
        <v>124535</v>
      </c>
      <c r="DJ44" s="121">
        <f>SUM(BF44,+CH44)</f>
        <v>2191003</v>
      </c>
    </row>
    <row r="45" spans="1:114" s="136" customFormat="1" ht="13.5" customHeight="1" x14ac:dyDescent="0.15">
      <c r="A45" s="119" t="s">
        <v>15</v>
      </c>
      <c r="B45" s="120" t="s">
        <v>454</v>
      </c>
      <c r="C45" s="119" t="s">
        <v>455</v>
      </c>
      <c r="D45" s="121">
        <f>SUM(E45,+L45)</f>
        <v>1024353</v>
      </c>
      <c r="E45" s="121">
        <f>SUM(F45:I45,K45)</f>
        <v>265128</v>
      </c>
      <c r="F45" s="121">
        <v>0</v>
      </c>
      <c r="G45" s="121">
        <v>89000</v>
      </c>
      <c r="H45" s="121">
        <v>0</v>
      </c>
      <c r="I45" s="121">
        <v>142605</v>
      </c>
      <c r="J45" s="122" t="s">
        <v>548</v>
      </c>
      <c r="K45" s="121">
        <v>33523</v>
      </c>
      <c r="L45" s="121">
        <v>759225</v>
      </c>
      <c r="M45" s="121">
        <f>SUM(N45,+U45)</f>
        <v>17479</v>
      </c>
      <c r="N45" s="121">
        <f>SUM(O45:R45,T45)</f>
        <v>1223</v>
      </c>
      <c r="O45" s="121">
        <v>0</v>
      </c>
      <c r="P45" s="121">
        <v>0</v>
      </c>
      <c r="Q45" s="121">
        <v>0</v>
      </c>
      <c r="R45" s="121">
        <v>1223</v>
      </c>
      <c r="S45" s="122" t="s">
        <v>548</v>
      </c>
      <c r="T45" s="121">
        <v>0</v>
      </c>
      <c r="U45" s="121">
        <v>16256</v>
      </c>
      <c r="V45" s="121">
        <f>+SUM(D45,M45)</f>
        <v>1041832</v>
      </c>
      <c r="W45" s="121">
        <f>+SUM(E45,N45)</f>
        <v>266351</v>
      </c>
      <c r="X45" s="121">
        <f>+SUM(F45,O45)</f>
        <v>0</v>
      </c>
      <c r="Y45" s="121">
        <f>+SUM(G45,P45)</f>
        <v>89000</v>
      </c>
      <c r="Z45" s="121">
        <f>+SUM(H45,Q45)</f>
        <v>0</v>
      </c>
      <c r="AA45" s="121">
        <f>+SUM(I45,R45)</f>
        <v>143828</v>
      </c>
      <c r="AB45" s="122" t="str">
        <f>IF(+SUM(J45,S45)=0,"-",+SUM(J45,S45))</f>
        <v>-</v>
      </c>
      <c r="AC45" s="121">
        <f>+SUM(K45,T45)</f>
        <v>33523</v>
      </c>
      <c r="AD45" s="121">
        <f>+SUM(L45,U45)</f>
        <v>775481</v>
      </c>
      <c r="AE45" s="121">
        <f>SUM(AF45,+AK45)</f>
        <v>416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416</v>
      </c>
      <c r="AL45" s="121">
        <v>16767</v>
      </c>
      <c r="AM45" s="121">
        <f>SUM(AN45,AS45,AW45,AX45,BD45)</f>
        <v>627283</v>
      </c>
      <c r="AN45" s="121">
        <f>SUM(AO45:AR45)</f>
        <v>113310</v>
      </c>
      <c r="AO45" s="121">
        <v>103103</v>
      </c>
      <c r="AP45" s="121">
        <v>0</v>
      </c>
      <c r="AQ45" s="121">
        <v>10207</v>
      </c>
      <c r="AR45" s="121">
        <v>0</v>
      </c>
      <c r="AS45" s="121">
        <f>SUM(AT45:AV45)</f>
        <v>31431</v>
      </c>
      <c r="AT45" s="121">
        <v>0</v>
      </c>
      <c r="AU45" s="121">
        <v>31431</v>
      </c>
      <c r="AV45" s="121">
        <v>0</v>
      </c>
      <c r="AW45" s="121">
        <v>0</v>
      </c>
      <c r="AX45" s="121">
        <f>SUM(AY45:BB45)</f>
        <v>481203</v>
      </c>
      <c r="AY45" s="121">
        <v>359536</v>
      </c>
      <c r="AZ45" s="121">
        <v>112726</v>
      </c>
      <c r="BA45" s="121">
        <v>2806</v>
      </c>
      <c r="BB45" s="121">
        <v>6135</v>
      </c>
      <c r="BC45" s="121">
        <v>355302</v>
      </c>
      <c r="BD45" s="121">
        <v>1339</v>
      </c>
      <c r="BE45" s="121">
        <v>24585</v>
      </c>
      <c r="BF45" s="121">
        <f>SUM(AE45,+AM45,+BE45)</f>
        <v>652284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16680</v>
      </c>
      <c r="BP45" s="121">
        <f>SUM(BQ45:BT45)</f>
        <v>4356</v>
      </c>
      <c r="BQ45" s="121">
        <v>4356</v>
      </c>
      <c r="BR45" s="121">
        <v>0</v>
      </c>
      <c r="BS45" s="121">
        <v>0</v>
      </c>
      <c r="BT45" s="121">
        <v>0</v>
      </c>
      <c r="BU45" s="121">
        <f>SUM(BV45:BX45)</f>
        <v>1955</v>
      </c>
      <c r="BV45" s="121">
        <v>0</v>
      </c>
      <c r="BW45" s="121">
        <v>1955</v>
      </c>
      <c r="BX45" s="121">
        <v>0</v>
      </c>
      <c r="BY45" s="121">
        <v>0</v>
      </c>
      <c r="BZ45" s="121">
        <f>SUM(CA45:CD45)</f>
        <v>10369</v>
      </c>
      <c r="CA45" s="121">
        <v>8035</v>
      </c>
      <c r="CB45" s="121">
        <v>0</v>
      </c>
      <c r="CC45" s="121">
        <v>0</v>
      </c>
      <c r="CD45" s="121">
        <v>2334</v>
      </c>
      <c r="CE45" s="121">
        <v>0</v>
      </c>
      <c r="CF45" s="121">
        <v>0</v>
      </c>
      <c r="CG45" s="121">
        <v>799</v>
      </c>
      <c r="CH45" s="121">
        <f>SUM(BG45,+BO45,+CG45)</f>
        <v>17479</v>
      </c>
      <c r="CI45" s="121">
        <f>SUM(AE45,+BG45)</f>
        <v>416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416</v>
      </c>
      <c r="CP45" s="121">
        <f>SUM(AL45,+BN45)</f>
        <v>16767</v>
      </c>
      <c r="CQ45" s="121">
        <f>SUM(AM45,+BO45)</f>
        <v>643963</v>
      </c>
      <c r="CR45" s="121">
        <f>SUM(AN45,+BP45)</f>
        <v>117666</v>
      </c>
      <c r="CS45" s="121">
        <f>SUM(AO45,+BQ45)</f>
        <v>107459</v>
      </c>
      <c r="CT45" s="121">
        <f>SUM(AP45,+BR45)</f>
        <v>0</v>
      </c>
      <c r="CU45" s="121">
        <f>SUM(AQ45,+BS45)</f>
        <v>10207</v>
      </c>
      <c r="CV45" s="121">
        <f>SUM(AR45,+BT45)</f>
        <v>0</v>
      </c>
      <c r="CW45" s="121">
        <f>SUM(AS45,+BU45)</f>
        <v>33386</v>
      </c>
      <c r="CX45" s="121">
        <f>SUM(AT45,+BV45)</f>
        <v>0</v>
      </c>
      <c r="CY45" s="121">
        <f>SUM(AU45,+BW45)</f>
        <v>33386</v>
      </c>
      <c r="CZ45" s="121">
        <f>SUM(AV45,+BX45)</f>
        <v>0</v>
      </c>
      <c r="DA45" s="121">
        <f>SUM(AW45,+BY45)</f>
        <v>0</v>
      </c>
      <c r="DB45" s="121">
        <f>SUM(AX45,+BZ45)</f>
        <v>491572</v>
      </c>
      <c r="DC45" s="121">
        <f>SUM(AY45,+CA45)</f>
        <v>367571</v>
      </c>
      <c r="DD45" s="121">
        <f>SUM(AZ45,+CB45)</f>
        <v>112726</v>
      </c>
      <c r="DE45" s="121">
        <f>SUM(BA45,+CC45)</f>
        <v>2806</v>
      </c>
      <c r="DF45" s="121">
        <f>SUM(BB45,+CD45)</f>
        <v>8469</v>
      </c>
      <c r="DG45" s="121">
        <f>SUM(BC45,+CE45)</f>
        <v>355302</v>
      </c>
      <c r="DH45" s="121">
        <f>SUM(BD45,+CF45)</f>
        <v>1339</v>
      </c>
      <c r="DI45" s="121">
        <f>SUM(BE45,+CG45)</f>
        <v>25384</v>
      </c>
      <c r="DJ45" s="121">
        <f>SUM(BF45,+CH45)</f>
        <v>669763</v>
      </c>
    </row>
    <row r="46" spans="1:114" s="136" customFormat="1" ht="13.5" customHeight="1" x14ac:dyDescent="0.15">
      <c r="A46" s="119" t="s">
        <v>15</v>
      </c>
      <c r="B46" s="120" t="s">
        <v>457</v>
      </c>
      <c r="C46" s="119" t="s">
        <v>458</v>
      </c>
      <c r="D46" s="121">
        <f>SUM(E46,+L46)</f>
        <v>958859</v>
      </c>
      <c r="E46" s="121">
        <f>SUM(F46:I46,K46)</f>
        <v>472899</v>
      </c>
      <c r="F46" s="121">
        <v>0</v>
      </c>
      <c r="G46" s="121">
        <v>249441</v>
      </c>
      <c r="H46" s="121">
        <v>0</v>
      </c>
      <c r="I46" s="121">
        <v>166550</v>
      </c>
      <c r="J46" s="122" t="s">
        <v>548</v>
      </c>
      <c r="K46" s="121">
        <v>56908</v>
      </c>
      <c r="L46" s="121">
        <v>485960</v>
      </c>
      <c r="M46" s="121">
        <f>SUM(N46,+U46)</f>
        <v>21604</v>
      </c>
      <c r="N46" s="121">
        <f>SUM(O46:R46,T46)</f>
        <v>3247</v>
      </c>
      <c r="O46" s="121">
        <v>0</v>
      </c>
      <c r="P46" s="121">
        <v>0</v>
      </c>
      <c r="Q46" s="121">
        <v>0</v>
      </c>
      <c r="R46" s="121">
        <v>3247</v>
      </c>
      <c r="S46" s="122" t="s">
        <v>548</v>
      </c>
      <c r="T46" s="121">
        <v>0</v>
      </c>
      <c r="U46" s="121">
        <v>18357</v>
      </c>
      <c r="V46" s="121">
        <f>+SUM(D46,M46)</f>
        <v>980463</v>
      </c>
      <c r="W46" s="121">
        <f>+SUM(E46,N46)</f>
        <v>476146</v>
      </c>
      <c r="X46" s="121">
        <f>+SUM(F46,O46)</f>
        <v>0</v>
      </c>
      <c r="Y46" s="121">
        <f>+SUM(G46,P46)</f>
        <v>249441</v>
      </c>
      <c r="Z46" s="121">
        <f>+SUM(H46,Q46)</f>
        <v>0</v>
      </c>
      <c r="AA46" s="121">
        <f>+SUM(I46,R46)</f>
        <v>169797</v>
      </c>
      <c r="AB46" s="122" t="str">
        <f>IF(+SUM(J46,S46)=0,"-",+SUM(J46,S46))</f>
        <v>-</v>
      </c>
      <c r="AC46" s="121">
        <f>+SUM(K46,T46)</f>
        <v>56908</v>
      </c>
      <c r="AD46" s="121">
        <f>+SUM(L46,U46)</f>
        <v>504317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949</v>
      </c>
      <c r="AM46" s="121">
        <f>SUM(AN46,AS46,AW46,AX46,BD46)</f>
        <v>613302</v>
      </c>
      <c r="AN46" s="121">
        <f>SUM(AO46:AR46)</f>
        <v>67611</v>
      </c>
      <c r="AO46" s="121">
        <v>60850</v>
      </c>
      <c r="AP46" s="121">
        <v>0</v>
      </c>
      <c r="AQ46" s="121">
        <v>6761</v>
      </c>
      <c r="AR46" s="121">
        <v>0</v>
      </c>
      <c r="AS46" s="121">
        <f>SUM(AT46:AV46)</f>
        <v>58481</v>
      </c>
      <c r="AT46" s="121">
        <v>0</v>
      </c>
      <c r="AU46" s="121">
        <v>58481</v>
      </c>
      <c r="AV46" s="121">
        <v>0</v>
      </c>
      <c r="AW46" s="121">
        <v>0</v>
      </c>
      <c r="AX46" s="121">
        <f>SUM(AY46:BB46)</f>
        <v>487210</v>
      </c>
      <c r="AY46" s="121">
        <v>326359</v>
      </c>
      <c r="AZ46" s="121">
        <v>115993</v>
      </c>
      <c r="BA46" s="121">
        <v>0</v>
      </c>
      <c r="BB46" s="121">
        <v>44858</v>
      </c>
      <c r="BC46" s="121">
        <v>316736</v>
      </c>
      <c r="BD46" s="121">
        <v>0</v>
      </c>
      <c r="BE46" s="121">
        <v>27872</v>
      </c>
      <c r="BF46" s="121">
        <f>SUM(AE46,+AM46,+BE46)</f>
        <v>641174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21600</v>
      </c>
      <c r="BP46" s="121">
        <f>SUM(BQ46:BT46)</f>
        <v>6761</v>
      </c>
      <c r="BQ46" s="121">
        <v>6761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14839</v>
      </c>
      <c r="CA46" s="121">
        <v>11184</v>
      </c>
      <c r="CB46" s="121">
        <v>3184</v>
      </c>
      <c r="CC46" s="121">
        <v>0</v>
      </c>
      <c r="CD46" s="121">
        <v>471</v>
      </c>
      <c r="CE46" s="121">
        <v>0</v>
      </c>
      <c r="CF46" s="121">
        <v>0</v>
      </c>
      <c r="CG46" s="121">
        <v>4</v>
      </c>
      <c r="CH46" s="121">
        <f>SUM(BG46,+BO46,+CG46)</f>
        <v>21604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949</v>
      </c>
      <c r="CQ46" s="121">
        <f>SUM(AM46,+BO46)</f>
        <v>634902</v>
      </c>
      <c r="CR46" s="121">
        <f>SUM(AN46,+BP46)</f>
        <v>74372</v>
      </c>
      <c r="CS46" s="121">
        <f>SUM(AO46,+BQ46)</f>
        <v>67611</v>
      </c>
      <c r="CT46" s="121">
        <f>SUM(AP46,+BR46)</f>
        <v>0</v>
      </c>
      <c r="CU46" s="121">
        <f>SUM(AQ46,+BS46)</f>
        <v>6761</v>
      </c>
      <c r="CV46" s="121">
        <f>SUM(AR46,+BT46)</f>
        <v>0</v>
      </c>
      <c r="CW46" s="121">
        <f>SUM(AS46,+BU46)</f>
        <v>58481</v>
      </c>
      <c r="CX46" s="121">
        <f>SUM(AT46,+BV46)</f>
        <v>0</v>
      </c>
      <c r="CY46" s="121">
        <f>SUM(AU46,+BW46)</f>
        <v>58481</v>
      </c>
      <c r="CZ46" s="121">
        <f>SUM(AV46,+BX46)</f>
        <v>0</v>
      </c>
      <c r="DA46" s="121">
        <f>SUM(AW46,+BY46)</f>
        <v>0</v>
      </c>
      <c r="DB46" s="121">
        <f>SUM(AX46,+BZ46)</f>
        <v>502049</v>
      </c>
      <c r="DC46" s="121">
        <f>SUM(AY46,+CA46)</f>
        <v>337543</v>
      </c>
      <c r="DD46" s="121">
        <f>SUM(AZ46,+CB46)</f>
        <v>119177</v>
      </c>
      <c r="DE46" s="121">
        <f>SUM(BA46,+CC46)</f>
        <v>0</v>
      </c>
      <c r="DF46" s="121">
        <f>SUM(BB46,+CD46)</f>
        <v>45329</v>
      </c>
      <c r="DG46" s="121">
        <f>SUM(BC46,+CE46)</f>
        <v>316736</v>
      </c>
      <c r="DH46" s="121">
        <f>SUM(BD46,+CF46)</f>
        <v>0</v>
      </c>
      <c r="DI46" s="121">
        <f>SUM(BE46,+CG46)</f>
        <v>27876</v>
      </c>
      <c r="DJ46" s="121">
        <f>SUM(BF46,+CH46)</f>
        <v>662778</v>
      </c>
    </row>
    <row r="47" spans="1:114" s="136" customFormat="1" ht="13.5" customHeight="1" x14ac:dyDescent="0.15">
      <c r="A47" s="119" t="s">
        <v>15</v>
      </c>
      <c r="B47" s="120" t="s">
        <v>460</v>
      </c>
      <c r="C47" s="119" t="s">
        <v>461</v>
      </c>
      <c r="D47" s="121">
        <f>SUM(E47,+L47)</f>
        <v>1120095</v>
      </c>
      <c r="E47" s="121">
        <f>SUM(F47:I47,K47)</f>
        <v>457290</v>
      </c>
      <c r="F47" s="121">
        <v>0</v>
      </c>
      <c r="G47" s="121">
        <v>130000</v>
      </c>
      <c r="H47" s="121">
        <v>0</v>
      </c>
      <c r="I47" s="121">
        <v>0</v>
      </c>
      <c r="J47" s="122" t="s">
        <v>548</v>
      </c>
      <c r="K47" s="121">
        <v>327290</v>
      </c>
      <c r="L47" s="121">
        <v>662805</v>
      </c>
      <c r="M47" s="121">
        <f>SUM(N47,+U47)</f>
        <v>15366</v>
      </c>
      <c r="N47" s="121">
        <f>SUM(O47:R47,T47)</f>
        <v>933</v>
      </c>
      <c r="O47" s="121">
        <v>0</v>
      </c>
      <c r="P47" s="121">
        <v>0</v>
      </c>
      <c r="Q47" s="121">
        <v>0</v>
      </c>
      <c r="R47" s="121">
        <v>0</v>
      </c>
      <c r="S47" s="122" t="s">
        <v>548</v>
      </c>
      <c r="T47" s="121">
        <v>933</v>
      </c>
      <c r="U47" s="121">
        <v>14433</v>
      </c>
      <c r="V47" s="121">
        <f>+SUM(D47,M47)</f>
        <v>1135461</v>
      </c>
      <c r="W47" s="121">
        <f>+SUM(E47,N47)</f>
        <v>458223</v>
      </c>
      <c r="X47" s="121">
        <f>+SUM(F47,O47)</f>
        <v>0</v>
      </c>
      <c r="Y47" s="121">
        <f>+SUM(G47,P47)</f>
        <v>130000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328223</v>
      </c>
      <c r="AD47" s="121">
        <f>+SUM(L47,U47)</f>
        <v>677238</v>
      </c>
      <c r="AE47" s="121">
        <f>SUM(AF47,+AK47)</f>
        <v>50028</v>
      </c>
      <c r="AF47" s="121">
        <f>SUM(AG47:AJ47)</f>
        <v>50028</v>
      </c>
      <c r="AG47" s="121">
        <v>0</v>
      </c>
      <c r="AH47" s="121">
        <v>0</v>
      </c>
      <c r="AI47" s="121">
        <v>0</v>
      </c>
      <c r="AJ47" s="121">
        <v>50028</v>
      </c>
      <c r="AK47" s="121">
        <v>0</v>
      </c>
      <c r="AL47" s="121">
        <v>13274</v>
      </c>
      <c r="AM47" s="121">
        <f>SUM(AN47,AS47,AW47,AX47,BD47)</f>
        <v>562595</v>
      </c>
      <c r="AN47" s="121">
        <f>SUM(AO47:AR47)</f>
        <v>55817</v>
      </c>
      <c r="AO47" s="121">
        <v>55817</v>
      </c>
      <c r="AP47" s="121">
        <v>0</v>
      </c>
      <c r="AQ47" s="121">
        <v>0</v>
      </c>
      <c r="AR47" s="121">
        <v>0</v>
      </c>
      <c r="AS47" s="121">
        <f>SUM(AT47:AV47)</f>
        <v>23800</v>
      </c>
      <c r="AT47" s="121">
        <v>221</v>
      </c>
      <c r="AU47" s="121">
        <v>23579</v>
      </c>
      <c r="AV47" s="121">
        <v>0</v>
      </c>
      <c r="AW47" s="121">
        <v>0</v>
      </c>
      <c r="AX47" s="121">
        <f>SUM(AY47:BB47)</f>
        <v>482978</v>
      </c>
      <c r="AY47" s="121">
        <v>446837</v>
      </c>
      <c r="AZ47" s="121">
        <v>36141</v>
      </c>
      <c r="BA47" s="121">
        <v>0</v>
      </c>
      <c r="BB47" s="121">
        <v>0</v>
      </c>
      <c r="BC47" s="121">
        <v>381460</v>
      </c>
      <c r="BD47" s="121">
        <v>0</v>
      </c>
      <c r="BE47" s="121">
        <v>112738</v>
      </c>
      <c r="BF47" s="121">
        <f>SUM(AE47,+AM47,+BE47)</f>
        <v>725361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146</v>
      </c>
      <c r="BO47" s="121">
        <f>SUM(BP47,BU47,BY47,BZ47,CF47)</f>
        <v>11473</v>
      </c>
      <c r="BP47" s="121">
        <f>SUM(BQ47:BT47)</f>
        <v>7974</v>
      </c>
      <c r="BQ47" s="121">
        <v>7974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3499</v>
      </c>
      <c r="CA47" s="121">
        <v>3499</v>
      </c>
      <c r="CB47" s="121">
        <v>0</v>
      </c>
      <c r="CC47" s="121">
        <v>0</v>
      </c>
      <c r="CD47" s="121">
        <v>0</v>
      </c>
      <c r="CE47" s="121">
        <v>3746</v>
      </c>
      <c r="CF47" s="121">
        <v>0</v>
      </c>
      <c r="CG47" s="121">
        <v>1</v>
      </c>
      <c r="CH47" s="121">
        <f>SUM(BG47,+BO47,+CG47)</f>
        <v>11474</v>
      </c>
      <c r="CI47" s="121">
        <f>SUM(AE47,+BG47)</f>
        <v>50028</v>
      </c>
      <c r="CJ47" s="121">
        <f>SUM(AF47,+BH47)</f>
        <v>50028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50028</v>
      </c>
      <c r="CO47" s="121">
        <f>SUM(AK47,+BM47)</f>
        <v>0</v>
      </c>
      <c r="CP47" s="121">
        <f>SUM(AL47,+BN47)</f>
        <v>13420</v>
      </c>
      <c r="CQ47" s="121">
        <f>SUM(AM47,+BO47)</f>
        <v>574068</v>
      </c>
      <c r="CR47" s="121">
        <f>SUM(AN47,+BP47)</f>
        <v>63791</v>
      </c>
      <c r="CS47" s="121">
        <f>SUM(AO47,+BQ47)</f>
        <v>63791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23800</v>
      </c>
      <c r="CX47" s="121">
        <f>SUM(AT47,+BV47)</f>
        <v>221</v>
      </c>
      <c r="CY47" s="121">
        <f>SUM(AU47,+BW47)</f>
        <v>23579</v>
      </c>
      <c r="CZ47" s="121">
        <f>SUM(AV47,+BX47)</f>
        <v>0</v>
      </c>
      <c r="DA47" s="121">
        <f>SUM(AW47,+BY47)</f>
        <v>0</v>
      </c>
      <c r="DB47" s="121">
        <f>SUM(AX47,+BZ47)</f>
        <v>486477</v>
      </c>
      <c r="DC47" s="121">
        <f>SUM(AY47,+CA47)</f>
        <v>450336</v>
      </c>
      <c r="DD47" s="121">
        <f>SUM(AZ47,+CB47)</f>
        <v>36141</v>
      </c>
      <c r="DE47" s="121">
        <f>SUM(BA47,+CC47)</f>
        <v>0</v>
      </c>
      <c r="DF47" s="121">
        <f>SUM(BB47,+CD47)</f>
        <v>0</v>
      </c>
      <c r="DG47" s="121">
        <f>SUM(BC47,+CE47)</f>
        <v>385206</v>
      </c>
      <c r="DH47" s="121">
        <f>SUM(BD47,+CF47)</f>
        <v>0</v>
      </c>
      <c r="DI47" s="121">
        <f>SUM(BE47,+CG47)</f>
        <v>112739</v>
      </c>
      <c r="DJ47" s="121">
        <f>SUM(BF47,+CH47)</f>
        <v>736835</v>
      </c>
    </row>
    <row r="48" spans="1:114" s="136" customFormat="1" ht="13.5" customHeight="1" x14ac:dyDescent="0.15">
      <c r="A48" s="119" t="s">
        <v>15</v>
      </c>
      <c r="B48" s="120" t="s">
        <v>463</v>
      </c>
      <c r="C48" s="119" t="s">
        <v>464</v>
      </c>
      <c r="D48" s="121">
        <f>SUM(E48,+L48)</f>
        <v>1415232</v>
      </c>
      <c r="E48" s="121">
        <f>SUM(F48:I48,K48)</f>
        <v>653133</v>
      </c>
      <c r="F48" s="121">
        <v>0</v>
      </c>
      <c r="G48" s="121">
        <v>319556</v>
      </c>
      <c r="H48" s="121">
        <v>0</v>
      </c>
      <c r="I48" s="121">
        <v>292701</v>
      </c>
      <c r="J48" s="122" t="s">
        <v>548</v>
      </c>
      <c r="K48" s="121">
        <v>40876</v>
      </c>
      <c r="L48" s="121">
        <v>762099</v>
      </c>
      <c r="M48" s="121">
        <f>SUM(N48,+U48)</f>
        <v>55703</v>
      </c>
      <c r="N48" s="121">
        <f>SUM(O48:R48,T48)</f>
        <v>13026</v>
      </c>
      <c r="O48" s="121">
        <v>0</v>
      </c>
      <c r="P48" s="121">
        <v>11310</v>
      </c>
      <c r="Q48" s="121">
        <v>0</v>
      </c>
      <c r="R48" s="121">
        <v>1716</v>
      </c>
      <c r="S48" s="122" t="s">
        <v>548</v>
      </c>
      <c r="T48" s="121">
        <v>0</v>
      </c>
      <c r="U48" s="121">
        <v>42677</v>
      </c>
      <c r="V48" s="121">
        <f>+SUM(D48,M48)</f>
        <v>1470935</v>
      </c>
      <c r="W48" s="121">
        <f>+SUM(E48,N48)</f>
        <v>666159</v>
      </c>
      <c r="X48" s="121">
        <f>+SUM(F48,O48)</f>
        <v>0</v>
      </c>
      <c r="Y48" s="121">
        <f>+SUM(G48,P48)</f>
        <v>330866</v>
      </c>
      <c r="Z48" s="121">
        <f>+SUM(H48,Q48)</f>
        <v>0</v>
      </c>
      <c r="AA48" s="121">
        <f>+SUM(I48,R48)</f>
        <v>294417</v>
      </c>
      <c r="AB48" s="122" t="str">
        <f>IF(+SUM(J48,S48)=0,"-",+SUM(J48,S48))</f>
        <v>-</v>
      </c>
      <c r="AC48" s="121">
        <f>+SUM(K48,T48)</f>
        <v>40876</v>
      </c>
      <c r="AD48" s="121">
        <f>+SUM(L48,U48)</f>
        <v>804776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1529</v>
      </c>
      <c r="AM48" s="121">
        <f>SUM(AN48,AS48,AW48,AX48,BD48)</f>
        <v>711014</v>
      </c>
      <c r="AN48" s="121">
        <f>SUM(AO48:AR48)</f>
        <v>62926</v>
      </c>
      <c r="AO48" s="121">
        <v>62926</v>
      </c>
      <c r="AP48" s="121">
        <v>0</v>
      </c>
      <c r="AQ48" s="121">
        <v>0</v>
      </c>
      <c r="AR48" s="121">
        <v>0</v>
      </c>
      <c r="AS48" s="121">
        <f>SUM(AT48:AV48)</f>
        <v>14105</v>
      </c>
      <c r="AT48" s="121">
        <v>193</v>
      </c>
      <c r="AU48" s="121">
        <v>13912</v>
      </c>
      <c r="AV48" s="121">
        <v>0</v>
      </c>
      <c r="AW48" s="121">
        <v>0</v>
      </c>
      <c r="AX48" s="121">
        <f>SUM(AY48:BB48)</f>
        <v>633983</v>
      </c>
      <c r="AY48" s="121">
        <v>551953</v>
      </c>
      <c r="AZ48" s="121">
        <v>82030</v>
      </c>
      <c r="BA48" s="121">
        <v>0</v>
      </c>
      <c r="BB48" s="121">
        <v>0</v>
      </c>
      <c r="BC48" s="121">
        <v>536531</v>
      </c>
      <c r="BD48" s="121">
        <v>0</v>
      </c>
      <c r="BE48" s="121">
        <v>166158</v>
      </c>
      <c r="BF48" s="121">
        <f>SUM(AE48,+AM48,+BE48)</f>
        <v>877172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29571</v>
      </c>
      <c r="BP48" s="121">
        <f>SUM(BQ48:BT48)</f>
        <v>13983</v>
      </c>
      <c r="BQ48" s="121">
        <v>13983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15588</v>
      </c>
      <c r="CA48" s="121">
        <v>15588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26132</v>
      </c>
      <c r="CH48" s="121">
        <f>SUM(BG48,+BO48,+CG48)</f>
        <v>55703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1529</v>
      </c>
      <c r="CQ48" s="121">
        <f>SUM(AM48,+BO48)</f>
        <v>740585</v>
      </c>
      <c r="CR48" s="121">
        <f>SUM(AN48,+BP48)</f>
        <v>76909</v>
      </c>
      <c r="CS48" s="121">
        <f>SUM(AO48,+BQ48)</f>
        <v>76909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14105</v>
      </c>
      <c r="CX48" s="121">
        <f>SUM(AT48,+BV48)</f>
        <v>193</v>
      </c>
      <c r="CY48" s="121">
        <f>SUM(AU48,+BW48)</f>
        <v>13912</v>
      </c>
      <c r="CZ48" s="121">
        <f>SUM(AV48,+BX48)</f>
        <v>0</v>
      </c>
      <c r="DA48" s="121">
        <f>SUM(AW48,+BY48)</f>
        <v>0</v>
      </c>
      <c r="DB48" s="121">
        <f>SUM(AX48,+BZ48)</f>
        <v>649571</v>
      </c>
      <c r="DC48" s="121">
        <f>SUM(AY48,+CA48)</f>
        <v>567541</v>
      </c>
      <c r="DD48" s="121">
        <f>SUM(AZ48,+CB48)</f>
        <v>82030</v>
      </c>
      <c r="DE48" s="121">
        <f>SUM(BA48,+CC48)</f>
        <v>0</v>
      </c>
      <c r="DF48" s="121">
        <f>SUM(BB48,+CD48)</f>
        <v>0</v>
      </c>
      <c r="DG48" s="121">
        <f>SUM(BC48,+CE48)</f>
        <v>536531</v>
      </c>
      <c r="DH48" s="121">
        <f>SUM(BD48,+CF48)</f>
        <v>0</v>
      </c>
      <c r="DI48" s="121">
        <f>SUM(BE48,+CG48)</f>
        <v>192290</v>
      </c>
      <c r="DJ48" s="121">
        <f>SUM(BF48,+CH48)</f>
        <v>932875</v>
      </c>
    </row>
    <row r="49" spans="1:114" s="136" customFormat="1" ht="13.5" customHeight="1" x14ac:dyDescent="0.15">
      <c r="A49" s="119" t="s">
        <v>15</v>
      </c>
      <c r="B49" s="120" t="s">
        <v>466</v>
      </c>
      <c r="C49" s="119" t="s">
        <v>467</v>
      </c>
      <c r="D49" s="121">
        <f>SUM(E49,+L49)</f>
        <v>935923</v>
      </c>
      <c r="E49" s="121">
        <f>SUM(F49:I49,K49)</f>
        <v>262515</v>
      </c>
      <c r="F49" s="121">
        <v>0</v>
      </c>
      <c r="G49" s="121">
        <v>120000</v>
      </c>
      <c r="H49" s="121">
        <v>0</v>
      </c>
      <c r="I49" s="121">
        <v>142515</v>
      </c>
      <c r="J49" s="122" t="s">
        <v>548</v>
      </c>
      <c r="K49" s="121">
        <v>0</v>
      </c>
      <c r="L49" s="121">
        <v>673408</v>
      </c>
      <c r="M49" s="121">
        <f>SUM(N49,+U49)</f>
        <v>12038</v>
      </c>
      <c r="N49" s="121">
        <f>SUM(O49:R49,T49)</f>
        <v>2612</v>
      </c>
      <c r="O49" s="121">
        <v>0</v>
      </c>
      <c r="P49" s="121">
        <v>0</v>
      </c>
      <c r="Q49" s="121">
        <v>0</v>
      </c>
      <c r="R49" s="121">
        <v>2612</v>
      </c>
      <c r="S49" s="122" t="s">
        <v>548</v>
      </c>
      <c r="T49" s="121">
        <v>0</v>
      </c>
      <c r="U49" s="121">
        <v>9426</v>
      </c>
      <c r="V49" s="121">
        <f>+SUM(D49,M49)</f>
        <v>947961</v>
      </c>
      <c r="W49" s="121">
        <f>+SUM(E49,N49)</f>
        <v>265127</v>
      </c>
      <c r="X49" s="121">
        <f>+SUM(F49,O49)</f>
        <v>0</v>
      </c>
      <c r="Y49" s="121">
        <f>+SUM(G49,P49)</f>
        <v>120000</v>
      </c>
      <c r="Z49" s="121">
        <f>+SUM(H49,Q49)</f>
        <v>0</v>
      </c>
      <c r="AA49" s="121">
        <f>+SUM(I49,R49)</f>
        <v>145127</v>
      </c>
      <c r="AB49" s="122" t="str">
        <f>IF(+SUM(J49,S49)=0,"-",+SUM(J49,S49))</f>
        <v>-</v>
      </c>
      <c r="AC49" s="121">
        <f>+SUM(K49,T49)</f>
        <v>0</v>
      </c>
      <c r="AD49" s="121">
        <f>+SUM(L49,U49)</f>
        <v>682834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1450</v>
      </c>
      <c r="AM49" s="121">
        <f>SUM(AN49,AS49,AW49,AX49,BD49)</f>
        <v>462559</v>
      </c>
      <c r="AN49" s="121">
        <f>SUM(AO49:AR49)</f>
        <v>114840</v>
      </c>
      <c r="AO49" s="121">
        <v>114840</v>
      </c>
      <c r="AP49" s="121">
        <v>0</v>
      </c>
      <c r="AQ49" s="121">
        <v>0</v>
      </c>
      <c r="AR49" s="121">
        <v>0</v>
      </c>
      <c r="AS49" s="121">
        <f>SUM(AT49:AV49)</f>
        <v>5940</v>
      </c>
      <c r="AT49" s="121">
        <v>5940</v>
      </c>
      <c r="AU49" s="121">
        <v>0</v>
      </c>
      <c r="AV49" s="121">
        <v>0</v>
      </c>
      <c r="AW49" s="121">
        <v>221</v>
      </c>
      <c r="AX49" s="121">
        <f>SUM(AY49:BB49)</f>
        <v>341558</v>
      </c>
      <c r="AY49" s="121">
        <v>217728</v>
      </c>
      <c r="AZ49" s="121">
        <v>0</v>
      </c>
      <c r="BA49" s="121">
        <v>0</v>
      </c>
      <c r="BB49" s="121">
        <v>123830</v>
      </c>
      <c r="BC49" s="121">
        <v>471914</v>
      </c>
      <c r="BD49" s="121">
        <v>0</v>
      </c>
      <c r="BE49" s="121">
        <v>0</v>
      </c>
      <c r="BF49" s="121">
        <f>SUM(AE49,+AM49,+BE49)</f>
        <v>462559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518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518</v>
      </c>
      <c r="CA49" s="121">
        <v>518</v>
      </c>
      <c r="CB49" s="121">
        <v>0</v>
      </c>
      <c r="CC49" s="121">
        <v>0</v>
      </c>
      <c r="CD49" s="121">
        <v>0</v>
      </c>
      <c r="CE49" s="121">
        <v>11520</v>
      </c>
      <c r="CF49" s="121">
        <v>0</v>
      </c>
      <c r="CG49" s="121">
        <v>0</v>
      </c>
      <c r="CH49" s="121">
        <f>SUM(BG49,+BO49,+CG49)</f>
        <v>518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1450</v>
      </c>
      <c r="CQ49" s="121">
        <f>SUM(AM49,+BO49)</f>
        <v>463077</v>
      </c>
      <c r="CR49" s="121">
        <f>SUM(AN49,+BP49)</f>
        <v>114840</v>
      </c>
      <c r="CS49" s="121">
        <f>SUM(AO49,+BQ49)</f>
        <v>114840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5940</v>
      </c>
      <c r="CX49" s="121">
        <f>SUM(AT49,+BV49)</f>
        <v>5940</v>
      </c>
      <c r="CY49" s="121">
        <f>SUM(AU49,+BW49)</f>
        <v>0</v>
      </c>
      <c r="CZ49" s="121">
        <f>SUM(AV49,+BX49)</f>
        <v>0</v>
      </c>
      <c r="DA49" s="121">
        <f>SUM(AW49,+BY49)</f>
        <v>221</v>
      </c>
      <c r="DB49" s="121">
        <f>SUM(AX49,+BZ49)</f>
        <v>342076</v>
      </c>
      <c r="DC49" s="121">
        <f>SUM(AY49,+CA49)</f>
        <v>218246</v>
      </c>
      <c r="DD49" s="121">
        <f>SUM(AZ49,+CB49)</f>
        <v>0</v>
      </c>
      <c r="DE49" s="121">
        <f>SUM(BA49,+CC49)</f>
        <v>0</v>
      </c>
      <c r="DF49" s="121">
        <f>SUM(BB49,+CD49)</f>
        <v>123830</v>
      </c>
      <c r="DG49" s="121">
        <f>SUM(BC49,+CE49)</f>
        <v>483434</v>
      </c>
      <c r="DH49" s="121">
        <f>SUM(BD49,+CF49)</f>
        <v>0</v>
      </c>
      <c r="DI49" s="121">
        <f>SUM(BE49,+CG49)</f>
        <v>0</v>
      </c>
      <c r="DJ49" s="121">
        <f>SUM(BF49,+CH49)</f>
        <v>463077</v>
      </c>
    </row>
    <row r="50" spans="1:114" s="136" customFormat="1" ht="13.5" customHeight="1" x14ac:dyDescent="0.15">
      <c r="A50" s="119" t="s">
        <v>15</v>
      </c>
      <c r="B50" s="120" t="s">
        <v>471</v>
      </c>
      <c r="C50" s="119" t="s">
        <v>472</v>
      </c>
      <c r="D50" s="121">
        <f>SUM(E50,+L50)</f>
        <v>1795614</v>
      </c>
      <c r="E50" s="121">
        <f>SUM(F50:I50,K50)</f>
        <v>381203</v>
      </c>
      <c r="F50" s="121">
        <v>0</v>
      </c>
      <c r="G50" s="121">
        <v>359000</v>
      </c>
      <c r="H50" s="121">
        <v>0</v>
      </c>
      <c r="I50" s="121">
        <v>18964</v>
      </c>
      <c r="J50" s="122" t="s">
        <v>548</v>
      </c>
      <c r="K50" s="121">
        <v>3239</v>
      </c>
      <c r="L50" s="121">
        <v>1414411</v>
      </c>
      <c r="M50" s="121">
        <f>SUM(N50,+U50)</f>
        <v>30851</v>
      </c>
      <c r="N50" s="121">
        <f>SUM(O50:R50,T50)</f>
        <v>632</v>
      </c>
      <c r="O50" s="121">
        <v>0</v>
      </c>
      <c r="P50" s="121">
        <v>0</v>
      </c>
      <c r="Q50" s="121">
        <v>0</v>
      </c>
      <c r="R50" s="121">
        <v>632</v>
      </c>
      <c r="S50" s="122" t="s">
        <v>548</v>
      </c>
      <c r="T50" s="121">
        <v>0</v>
      </c>
      <c r="U50" s="121">
        <v>30219</v>
      </c>
      <c r="V50" s="121">
        <f>+SUM(D50,M50)</f>
        <v>1826465</v>
      </c>
      <c r="W50" s="121">
        <f>+SUM(E50,N50)</f>
        <v>381835</v>
      </c>
      <c r="X50" s="121">
        <f>+SUM(F50,O50)</f>
        <v>0</v>
      </c>
      <c r="Y50" s="121">
        <f>+SUM(G50,P50)</f>
        <v>359000</v>
      </c>
      <c r="Z50" s="121">
        <f>+SUM(H50,Q50)</f>
        <v>0</v>
      </c>
      <c r="AA50" s="121">
        <f>+SUM(I50,R50)</f>
        <v>19596</v>
      </c>
      <c r="AB50" s="122" t="str">
        <f>IF(+SUM(J50,S50)=0,"-",+SUM(J50,S50))</f>
        <v>-</v>
      </c>
      <c r="AC50" s="121">
        <f>+SUM(K50,T50)</f>
        <v>3239</v>
      </c>
      <c r="AD50" s="121">
        <f>+SUM(L50,U50)</f>
        <v>1444630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2437</v>
      </c>
      <c r="AM50" s="121">
        <f>SUM(AN50,AS50,AW50,AX50,BD50)</f>
        <v>884621</v>
      </c>
      <c r="AN50" s="121">
        <f>SUM(AO50:AR50)</f>
        <v>162226</v>
      </c>
      <c r="AO50" s="121">
        <v>70918</v>
      </c>
      <c r="AP50" s="121">
        <v>91308</v>
      </c>
      <c r="AQ50" s="121">
        <v>0</v>
      </c>
      <c r="AR50" s="121">
        <v>0</v>
      </c>
      <c r="AS50" s="121">
        <f>SUM(AT50:AV50)</f>
        <v>722395</v>
      </c>
      <c r="AT50" s="121">
        <v>662826</v>
      </c>
      <c r="AU50" s="121">
        <v>59569</v>
      </c>
      <c r="AV50" s="121">
        <v>0</v>
      </c>
      <c r="AW50" s="121">
        <v>0</v>
      </c>
      <c r="AX50" s="121">
        <f>SUM(AY50:BB50)</f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768144</v>
      </c>
      <c r="BD50" s="121">
        <v>0</v>
      </c>
      <c r="BE50" s="121">
        <v>140412</v>
      </c>
      <c r="BF50" s="121">
        <f>SUM(AE50,+AM50,+BE50)</f>
        <v>1025033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12515</v>
      </c>
      <c r="BP50" s="121">
        <f>SUM(BQ50:BT50)</f>
        <v>9793</v>
      </c>
      <c r="BQ50" s="121">
        <v>9793</v>
      </c>
      <c r="BR50" s="121">
        <v>0</v>
      </c>
      <c r="BS50" s="121">
        <v>0</v>
      </c>
      <c r="BT50" s="121">
        <v>0</v>
      </c>
      <c r="BU50" s="121">
        <f>SUM(BV50:BX50)</f>
        <v>2722</v>
      </c>
      <c r="BV50" s="121">
        <v>2722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18336</v>
      </c>
      <c r="CF50" s="121">
        <v>0</v>
      </c>
      <c r="CG50" s="121">
        <v>0</v>
      </c>
      <c r="CH50" s="121">
        <f>SUM(BG50,+BO50,+CG50)</f>
        <v>12515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2437</v>
      </c>
      <c r="CQ50" s="121">
        <f>SUM(AM50,+BO50)</f>
        <v>897136</v>
      </c>
      <c r="CR50" s="121">
        <f>SUM(AN50,+BP50)</f>
        <v>172019</v>
      </c>
      <c r="CS50" s="121">
        <f>SUM(AO50,+BQ50)</f>
        <v>80711</v>
      </c>
      <c r="CT50" s="121">
        <f>SUM(AP50,+BR50)</f>
        <v>91308</v>
      </c>
      <c r="CU50" s="121">
        <f>SUM(AQ50,+BS50)</f>
        <v>0</v>
      </c>
      <c r="CV50" s="121">
        <f>SUM(AR50,+BT50)</f>
        <v>0</v>
      </c>
      <c r="CW50" s="121">
        <f>SUM(AS50,+BU50)</f>
        <v>725117</v>
      </c>
      <c r="CX50" s="121">
        <f>SUM(AT50,+BV50)</f>
        <v>665548</v>
      </c>
      <c r="CY50" s="121">
        <f>SUM(AU50,+BW50)</f>
        <v>59569</v>
      </c>
      <c r="CZ50" s="121">
        <f>SUM(AV50,+BX50)</f>
        <v>0</v>
      </c>
      <c r="DA50" s="121">
        <f>SUM(AW50,+BY50)</f>
        <v>0</v>
      </c>
      <c r="DB50" s="121">
        <f>SUM(AX50,+BZ50)</f>
        <v>0</v>
      </c>
      <c r="DC50" s="121">
        <f>SUM(AY50,+CA50)</f>
        <v>0</v>
      </c>
      <c r="DD50" s="121">
        <f>SUM(AZ50,+CB50)</f>
        <v>0</v>
      </c>
      <c r="DE50" s="121">
        <f>SUM(BA50,+CC50)</f>
        <v>0</v>
      </c>
      <c r="DF50" s="121">
        <f>SUM(BB50,+CD50)</f>
        <v>0</v>
      </c>
      <c r="DG50" s="121">
        <f>SUM(BC50,+CE50)</f>
        <v>786480</v>
      </c>
      <c r="DH50" s="121">
        <f>SUM(BD50,+CF50)</f>
        <v>0</v>
      </c>
      <c r="DI50" s="121">
        <f>SUM(BE50,+CG50)</f>
        <v>140412</v>
      </c>
      <c r="DJ50" s="121">
        <f>SUM(BF50,+CH50)</f>
        <v>1037548</v>
      </c>
    </row>
    <row r="51" spans="1:114" s="136" customFormat="1" ht="13.5" customHeight="1" x14ac:dyDescent="0.15">
      <c r="A51" s="119" t="s">
        <v>15</v>
      </c>
      <c r="B51" s="120" t="s">
        <v>474</v>
      </c>
      <c r="C51" s="119" t="s">
        <v>475</v>
      </c>
      <c r="D51" s="121">
        <f>SUM(E51,+L51)</f>
        <v>1052512</v>
      </c>
      <c r="E51" s="121">
        <f>SUM(F51:I51,K51)</f>
        <v>284782</v>
      </c>
      <c r="F51" s="121">
        <v>0</v>
      </c>
      <c r="G51" s="121">
        <v>193142</v>
      </c>
      <c r="H51" s="121">
        <v>0</v>
      </c>
      <c r="I51" s="121">
        <v>91640</v>
      </c>
      <c r="J51" s="122" t="s">
        <v>548</v>
      </c>
      <c r="K51" s="121">
        <v>0</v>
      </c>
      <c r="L51" s="121">
        <v>767730</v>
      </c>
      <c r="M51" s="121">
        <f>SUM(N51,+U51)</f>
        <v>23998</v>
      </c>
      <c r="N51" s="121">
        <f>SUM(O51:R51,T51)</f>
        <v>8956</v>
      </c>
      <c r="O51" s="121">
        <v>0</v>
      </c>
      <c r="P51" s="121">
        <v>5000</v>
      </c>
      <c r="Q51" s="121">
        <v>0</v>
      </c>
      <c r="R51" s="121">
        <v>3956</v>
      </c>
      <c r="S51" s="122" t="s">
        <v>548</v>
      </c>
      <c r="T51" s="121">
        <v>0</v>
      </c>
      <c r="U51" s="121">
        <v>15042</v>
      </c>
      <c r="V51" s="121">
        <f>+SUM(D51,M51)</f>
        <v>1076510</v>
      </c>
      <c r="W51" s="121">
        <f>+SUM(E51,N51)</f>
        <v>293738</v>
      </c>
      <c r="X51" s="121">
        <f>+SUM(F51,O51)</f>
        <v>0</v>
      </c>
      <c r="Y51" s="121">
        <f>+SUM(G51,P51)</f>
        <v>198142</v>
      </c>
      <c r="Z51" s="121">
        <f>+SUM(H51,Q51)</f>
        <v>0</v>
      </c>
      <c r="AA51" s="121">
        <f>+SUM(I51,R51)</f>
        <v>95596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782772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1362</v>
      </c>
      <c r="AM51" s="121">
        <f>SUM(AN51,AS51,AW51,AX51,BD51)</f>
        <v>502993</v>
      </c>
      <c r="AN51" s="121">
        <f>SUM(AO51:AR51)</f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502993</v>
      </c>
      <c r="AY51" s="121">
        <v>373625</v>
      </c>
      <c r="AZ51" s="121">
        <v>129368</v>
      </c>
      <c r="BA51" s="121">
        <v>0</v>
      </c>
      <c r="BB51" s="121">
        <v>0</v>
      </c>
      <c r="BC51" s="121">
        <v>507678</v>
      </c>
      <c r="BD51" s="121">
        <v>0</v>
      </c>
      <c r="BE51" s="121">
        <v>40479</v>
      </c>
      <c r="BF51" s="121">
        <f>SUM(AE51,+AM51,+BE51)</f>
        <v>543472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11654</v>
      </c>
      <c r="BP51" s="121">
        <f>SUM(BQ51:BT51)</f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11654</v>
      </c>
      <c r="CA51" s="121">
        <v>11654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12344</v>
      </c>
      <c r="CH51" s="121">
        <f>SUM(BG51,+BO51,+CG51)</f>
        <v>23998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1362</v>
      </c>
      <c r="CQ51" s="121">
        <f>SUM(AM51,+BO51)</f>
        <v>514647</v>
      </c>
      <c r="CR51" s="121">
        <f>SUM(AN51,+BP51)</f>
        <v>0</v>
      </c>
      <c r="CS51" s="121">
        <f>SUM(AO51,+BQ51)</f>
        <v>0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514647</v>
      </c>
      <c r="DC51" s="121">
        <f>SUM(AY51,+CA51)</f>
        <v>385279</v>
      </c>
      <c r="DD51" s="121">
        <f>SUM(AZ51,+CB51)</f>
        <v>129368</v>
      </c>
      <c r="DE51" s="121">
        <f>SUM(BA51,+CC51)</f>
        <v>0</v>
      </c>
      <c r="DF51" s="121">
        <f>SUM(BB51,+CD51)</f>
        <v>0</v>
      </c>
      <c r="DG51" s="121">
        <f>SUM(BC51,+CE51)</f>
        <v>507678</v>
      </c>
      <c r="DH51" s="121">
        <f>SUM(BD51,+CF51)</f>
        <v>0</v>
      </c>
      <c r="DI51" s="121">
        <f>SUM(BE51,+CG51)</f>
        <v>52823</v>
      </c>
      <c r="DJ51" s="121">
        <f>SUM(BF51,+CH51)</f>
        <v>567470</v>
      </c>
    </row>
    <row r="52" spans="1:114" s="136" customFormat="1" ht="13.5" customHeight="1" x14ac:dyDescent="0.15">
      <c r="A52" s="119" t="s">
        <v>15</v>
      </c>
      <c r="B52" s="120" t="s">
        <v>477</v>
      </c>
      <c r="C52" s="119" t="s">
        <v>478</v>
      </c>
      <c r="D52" s="121">
        <f>SUM(E52,+L52)</f>
        <v>2128122</v>
      </c>
      <c r="E52" s="121">
        <f>SUM(F52:I52,K52)</f>
        <v>786697</v>
      </c>
      <c r="F52" s="121">
        <v>0</v>
      </c>
      <c r="G52" s="121">
        <v>221231</v>
      </c>
      <c r="H52" s="121">
        <v>0</v>
      </c>
      <c r="I52" s="121">
        <v>565439</v>
      </c>
      <c r="J52" s="122" t="s">
        <v>548</v>
      </c>
      <c r="K52" s="121">
        <v>27</v>
      </c>
      <c r="L52" s="121">
        <v>1341425</v>
      </c>
      <c r="M52" s="121">
        <f>SUM(N52,+U52)</f>
        <v>19753</v>
      </c>
      <c r="N52" s="121">
        <f>SUM(O52:R52,T52)</f>
        <v>8198</v>
      </c>
      <c r="O52" s="121">
        <v>0</v>
      </c>
      <c r="P52" s="121">
        <v>3709</v>
      </c>
      <c r="Q52" s="121">
        <v>0</v>
      </c>
      <c r="R52" s="121">
        <v>4489</v>
      </c>
      <c r="S52" s="122" t="s">
        <v>548</v>
      </c>
      <c r="T52" s="121">
        <v>0</v>
      </c>
      <c r="U52" s="121">
        <v>11555</v>
      </c>
      <c r="V52" s="121">
        <f>+SUM(D52,M52)</f>
        <v>2147875</v>
      </c>
      <c r="W52" s="121">
        <f>+SUM(E52,N52)</f>
        <v>794895</v>
      </c>
      <c r="X52" s="121">
        <f>+SUM(F52,O52)</f>
        <v>0</v>
      </c>
      <c r="Y52" s="121">
        <f>+SUM(G52,P52)</f>
        <v>224940</v>
      </c>
      <c r="Z52" s="121">
        <f>+SUM(H52,Q52)</f>
        <v>0</v>
      </c>
      <c r="AA52" s="121">
        <f>+SUM(I52,R52)</f>
        <v>569928</v>
      </c>
      <c r="AB52" s="122" t="str">
        <f>IF(+SUM(J52,S52)=0,"-",+SUM(J52,S52))</f>
        <v>-</v>
      </c>
      <c r="AC52" s="121">
        <f>+SUM(K52,T52)</f>
        <v>27</v>
      </c>
      <c r="AD52" s="121">
        <f>+SUM(L52,U52)</f>
        <v>1352980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2780</v>
      </c>
      <c r="AM52" s="121">
        <f>SUM(AN52,AS52,AW52,AX52,BD52)</f>
        <v>1156048</v>
      </c>
      <c r="AN52" s="121">
        <f>SUM(AO52:AR52)</f>
        <v>142569</v>
      </c>
      <c r="AO52" s="121">
        <v>120979</v>
      </c>
      <c r="AP52" s="121">
        <v>21590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1013479</v>
      </c>
      <c r="AY52" s="121">
        <v>784111</v>
      </c>
      <c r="AZ52" s="121">
        <v>229368</v>
      </c>
      <c r="BA52" s="121">
        <v>0</v>
      </c>
      <c r="BB52" s="121">
        <v>0</v>
      </c>
      <c r="BC52" s="121">
        <v>969294</v>
      </c>
      <c r="BD52" s="121">
        <v>0</v>
      </c>
      <c r="BE52" s="121">
        <v>0</v>
      </c>
      <c r="BF52" s="121">
        <f>SUM(AE52,+AM52,+BE52)</f>
        <v>1156048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19753</v>
      </c>
      <c r="BP52" s="121">
        <f>SUM(BQ52:BT52)</f>
        <v>3701</v>
      </c>
      <c r="BQ52" s="121">
        <v>3701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16052</v>
      </c>
      <c r="CA52" s="121">
        <v>8554</v>
      </c>
      <c r="CB52" s="121">
        <v>7498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f>SUM(BG52,+BO52,+CG52)</f>
        <v>19753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2780</v>
      </c>
      <c r="CQ52" s="121">
        <f>SUM(AM52,+BO52)</f>
        <v>1175801</v>
      </c>
      <c r="CR52" s="121">
        <f>SUM(AN52,+BP52)</f>
        <v>146270</v>
      </c>
      <c r="CS52" s="121">
        <f>SUM(AO52,+BQ52)</f>
        <v>124680</v>
      </c>
      <c r="CT52" s="121">
        <f>SUM(AP52,+BR52)</f>
        <v>21590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1029531</v>
      </c>
      <c r="DC52" s="121">
        <f>SUM(AY52,+CA52)</f>
        <v>792665</v>
      </c>
      <c r="DD52" s="121">
        <f>SUM(AZ52,+CB52)</f>
        <v>236866</v>
      </c>
      <c r="DE52" s="121">
        <f>SUM(BA52,+CC52)</f>
        <v>0</v>
      </c>
      <c r="DF52" s="121">
        <f>SUM(BB52,+CD52)</f>
        <v>0</v>
      </c>
      <c r="DG52" s="121">
        <f>SUM(BC52,+CE52)</f>
        <v>969294</v>
      </c>
      <c r="DH52" s="121">
        <f>SUM(BD52,+CF52)</f>
        <v>0</v>
      </c>
      <c r="DI52" s="121">
        <f>SUM(BE52,+CG52)</f>
        <v>0</v>
      </c>
      <c r="DJ52" s="121">
        <f>SUM(BF52,+CH52)</f>
        <v>1175801</v>
      </c>
    </row>
    <row r="53" spans="1:114" s="136" customFormat="1" ht="13.5" customHeight="1" x14ac:dyDescent="0.15">
      <c r="A53" s="119" t="s">
        <v>15</v>
      </c>
      <c r="B53" s="120" t="s">
        <v>481</v>
      </c>
      <c r="C53" s="119" t="s">
        <v>482</v>
      </c>
      <c r="D53" s="121">
        <f>SUM(E53,+L53)</f>
        <v>1111809</v>
      </c>
      <c r="E53" s="121">
        <f>SUM(F53:I53,K53)</f>
        <v>313834</v>
      </c>
      <c r="F53" s="121">
        <v>0</v>
      </c>
      <c r="G53" s="121">
        <v>0</v>
      </c>
      <c r="H53" s="121">
        <v>0</v>
      </c>
      <c r="I53" s="121">
        <v>285934</v>
      </c>
      <c r="J53" s="122" t="s">
        <v>548</v>
      </c>
      <c r="K53" s="121">
        <v>27900</v>
      </c>
      <c r="L53" s="121">
        <v>797975</v>
      </c>
      <c r="M53" s="121">
        <f>SUM(N53,+U53)</f>
        <v>122601</v>
      </c>
      <c r="N53" s="121">
        <f>SUM(O53:R53,T53)</f>
        <v>5922</v>
      </c>
      <c r="O53" s="121">
        <v>0</v>
      </c>
      <c r="P53" s="121">
        <v>0</v>
      </c>
      <c r="Q53" s="121">
        <v>0</v>
      </c>
      <c r="R53" s="121">
        <v>5922</v>
      </c>
      <c r="S53" s="122" t="s">
        <v>548</v>
      </c>
      <c r="T53" s="121">
        <v>0</v>
      </c>
      <c r="U53" s="121">
        <v>116679</v>
      </c>
      <c r="V53" s="121">
        <f>+SUM(D53,M53)</f>
        <v>1234410</v>
      </c>
      <c r="W53" s="121">
        <f>+SUM(E53,N53)</f>
        <v>319756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291856</v>
      </c>
      <c r="AB53" s="122" t="str">
        <f>IF(+SUM(J53,S53)=0,"-",+SUM(J53,S53))</f>
        <v>-</v>
      </c>
      <c r="AC53" s="121">
        <f>+SUM(K53,T53)</f>
        <v>27900</v>
      </c>
      <c r="AD53" s="121">
        <f>+SUM(L53,U53)</f>
        <v>914654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14605</v>
      </c>
      <c r="AM53" s="121">
        <f>SUM(AN53,AS53,AW53,AX53,BD53)</f>
        <v>570675</v>
      </c>
      <c r="AN53" s="121">
        <f>SUM(AO53:AR53)</f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569190</v>
      </c>
      <c r="AY53" s="121">
        <v>456921</v>
      </c>
      <c r="AZ53" s="121">
        <v>88803</v>
      </c>
      <c r="BA53" s="121">
        <v>0</v>
      </c>
      <c r="BB53" s="121">
        <v>23466</v>
      </c>
      <c r="BC53" s="121">
        <v>444351</v>
      </c>
      <c r="BD53" s="121">
        <v>1485</v>
      </c>
      <c r="BE53" s="121">
        <v>82178</v>
      </c>
      <c r="BF53" s="121">
        <f>SUM(AE53,+AM53,+BE53)</f>
        <v>652853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1774</v>
      </c>
      <c r="BO53" s="121">
        <f>SUM(BP53,BU53,BY53,BZ53,CF53)</f>
        <v>47591</v>
      </c>
      <c r="BP53" s="121">
        <f>SUM(BQ53:BT53)</f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47591</v>
      </c>
      <c r="CA53" s="121">
        <v>47591</v>
      </c>
      <c r="CB53" s="121">
        <v>0</v>
      </c>
      <c r="CC53" s="121">
        <v>0</v>
      </c>
      <c r="CD53" s="121">
        <v>0</v>
      </c>
      <c r="CE53" s="121">
        <v>70977</v>
      </c>
      <c r="CF53" s="121">
        <v>0</v>
      </c>
      <c r="CG53" s="121">
        <v>2259</v>
      </c>
      <c r="CH53" s="121">
        <f>SUM(BG53,+BO53,+CG53)</f>
        <v>49850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16379</v>
      </c>
      <c r="CQ53" s="121">
        <f>SUM(AM53,+BO53)</f>
        <v>618266</v>
      </c>
      <c r="CR53" s="121">
        <f>SUM(AN53,+BP53)</f>
        <v>0</v>
      </c>
      <c r="CS53" s="121">
        <f>SUM(AO53,+BQ53)</f>
        <v>0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0</v>
      </c>
      <c r="CX53" s="121">
        <f>SUM(AT53,+BV53)</f>
        <v>0</v>
      </c>
      <c r="CY53" s="121">
        <f>SUM(AU53,+BW53)</f>
        <v>0</v>
      </c>
      <c r="CZ53" s="121">
        <f>SUM(AV53,+BX53)</f>
        <v>0</v>
      </c>
      <c r="DA53" s="121">
        <f>SUM(AW53,+BY53)</f>
        <v>0</v>
      </c>
      <c r="DB53" s="121">
        <f>SUM(AX53,+BZ53)</f>
        <v>616781</v>
      </c>
      <c r="DC53" s="121">
        <f>SUM(AY53,+CA53)</f>
        <v>504512</v>
      </c>
      <c r="DD53" s="121">
        <f>SUM(AZ53,+CB53)</f>
        <v>88803</v>
      </c>
      <c r="DE53" s="121">
        <f>SUM(BA53,+CC53)</f>
        <v>0</v>
      </c>
      <c r="DF53" s="121">
        <f>SUM(BB53,+CD53)</f>
        <v>23466</v>
      </c>
      <c r="DG53" s="121">
        <f>SUM(BC53,+CE53)</f>
        <v>515328</v>
      </c>
      <c r="DH53" s="121">
        <f>SUM(BD53,+CF53)</f>
        <v>1485</v>
      </c>
      <c r="DI53" s="121">
        <f>SUM(BE53,+CG53)</f>
        <v>84437</v>
      </c>
      <c r="DJ53" s="121">
        <f>SUM(BF53,+CH53)</f>
        <v>702703</v>
      </c>
    </row>
    <row r="54" spans="1:114" s="136" customFormat="1" ht="13.5" customHeight="1" x14ac:dyDescent="0.15">
      <c r="A54" s="119" t="s">
        <v>15</v>
      </c>
      <c r="B54" s="120" t="s">
        <v>484</v>
      </c>
      <c r="C54" s="119" t="s">
        <v>485</v>
      </c>
      <c r="D54" s="121">
        <f>SUM(E54,+L54)</f>
        <v>872648</v>
      </c>
      <c r="E54" s="121">
        <f>SUM(F54:I54,K54)</f>
        <v>497811</v>
      </c>
      <c r="F54" s="121">
        <v>0</v>
      </c>
      <c r="G54" s="121">
        <v>225425</v>
      </c>
      <c r="H54" s="121">
        <v>0</v>
      </c>
      <c r="I54" s="121">
        <v>238876</v>
      </c>
      <c r="J54" s="122" t="s">
        <v>548</v>
      </c>
      <c r="K54" s="121">
        <v>33510</v>
      </c>
      <c r="L54" s="121">
        <v>374837</v>
      </c>
      <c r="M54" s="121">
        <f>SUM(N54,+U54)</f>
        <v>28520</v>
      </c>
      <c r="N54" s="121">
        <f>SUM(O54:R54,T54)</f>
        <v>8236</v>
      </c>
      <c r="O54" s="121">
        <v>0</v>
      </c>
      <c r="P54" s="121">
        <v>600</v>
      </c>
      <c r="Q54" s="121">
        <v>0</v>
      </c>
      <c r="R54" s="121">
        <v>7621</v>
      </c>
      <c r="S54" s="122" t="s">
        <v>548</v>
      </c>
      <c r="T54" s="121">
        <v>15</v>
      </c>
      <c r="U54" s="121">
        <v>20284</v>
      </c>
      <c r="V54" s="121">
        <f>+SUM(D54,M54)</f>
        <v>901168</v>
      </c>
      <c r="W54" s="121">
        <f>+SUM(E54,N54)</f>
        <v>506047</v>
      </c>
      <c r="X54" s="121">
        <f>+SUM(F54,O54)</f>
        <v>0</v>
      </c>
      <c r="Y54" s="121">
        <f>+SUM(G54,P54)</f>
        <v>226025</v>
      </c>
      <c r="Z54" s="121">
        <f>+SUM(H54,Q54)</f>
        <v>0</v>
      </c>
      <c r="AA54" s="121">
        <f>+SUM(I54,R54)</f>
        <v>246497</v>
      </c>
      <c r="AB54" s="122" t="str">
        <f>IF(+SUM(J54,S54)=0,"-",+SUM(J54,S54))</f>
        <v>-</v>
      </c>
      <c r="AC54" s="121">
        <f>+SUM(K54,T54)</f>
        <v>33525</v>
      </c>
      <c r="AD54" s="121">
        <f>+SUM(L54,U54)</f>
        <v>395121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983</v>
      </c>
      <c r="AM54" s="121">
        <f>SUM(AN54,AS54,AW54,AX54,BD54)</f>
        <v>557331</v>
      </c>
      <c r="AN54" s="121">
        <f>SUM(AO54:AR54)</f>
        <v>52409</v>
      </c>
      <c r="AO54" s="121">
        <v>52409</v>
      </c>
      <c r="AP54" s="121">
        <v>0</v>
      </c>
      <c r="AQ54" s="121">
        <v>0</v>
      </c>
      <c r="AR54" s="121">
        <v>0</v>
      </c>
      <c r="AS54" s="121">
        <f>SUM(AT54:AV54)</f>
        <v>70587</v>
      </c>
      <c r="AT54" s="121">
        <v>33835</v>
      </c>
      <c r="AU54" s="121">
        <v>36752</v>
      </c>
      <c r="AV54" s="121">
        <v>0</v>
      </c>
      <c r="AW54" s="121">
        <v>0</v>
      </c>
      <c r="AX54" s="121">
        <f>SUM(AY54:BB54)</f>
        <v>434097</v>
      </c>
      <c r="AY54" s="121">
        <v>334429</v>
      </c>
      <c r="AZ54" s="121">
        <v>99668</v>
      </c>
      <c r="BA54" s="121">
        <v>0</v>
      </c>
      <c r="BB54" s="121">
        <v>0</v>
      </c>
      <c r="BC54" s="121">
        <v>313537</v>
      </c>
      <c r="BD54" s="121">
        <v>238</v>
      </c>
      <c r="BE54" s="121">
        <v>797</v>
      </c>
      <c r="BF54" s="121">
        <f>SUM(AE54,+AM54,+BE54)</f>
        <v>558128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f>SUM(BP54,BU54,BY54,BZ54,CF54)</f>
        <v>28520</v>
      </c>
      <c r="BP54" s="121">
        <f>SUM(BQ54:BT54)</f>
        <v>2678</v>
      </c>
      <c r="BQ54" s="121">
        <v>2678</v>
      </c>
      <c r="BR54" s="121">
        <v>0</v>
      </c>
      <c r="BS54" s="121">
        <v>0</v>
      </c>
      <c r="BT54" s="121">
        <v>0</v>
      </c>
      <c r="BU54" s="121">
        <f>SUM(BV54:BX54)</f>
        <v>7866</v>
      </c>
      <c r="BV54" s="121">
        <v>170</v>
      </c>
      <c r="BW54" s="121">
        <v>6880</v>
      </c>
      <c r="BX54" s="121">
        <v>816</v>
      </c>
      <c r="BY54" s="121">
        <v>0</v>
      </c>
      <c r="BZ54" s="121">
        <f>SUM(CA54:CD54)</f>
        <v>17976</v>
      </c>
      <c r="CA54" s="121">
        <v>10263</v>
      </c>
      <c r="CB54" s="121">
        <v>6894</v>
      </c>
      <c r="CC54" s="121">
        <v>819</v>
      </c>
      <c r="CD54" s="121">
        <v>0</v>
      </c>
      <c r="CE54" s="121">
        <v>0</v>
      </c>
      <c r="CF54" s="121">
        <v>0</v>
      </c>
      <c r="CG54" s="121">
        <v>0</v>
      </c>
      <c r="CH54" s="121">
        <f>SUM(BG54,+BO54,+CG54)</f>
        <v>28520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983</v>
      </c>
      <c r="CQ54" s="121">
        <f>SUM(AM54,+BO54)</f>
        <v>585851</v>
      </c>
      <c r="CR54" s="121">
        <f>SUM(AN54,+BP54)</f>
        <v>55087</v>
      </c>
      <c r="CS54" s="121">
        <f>SUM(AO54,+BQ54)</f>
        <v>55087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78453</v>
      </c>
      <c r="CX54" s="121">
        <f>SUM(AT54,+BV54)</f>
        <v>34005</v>
      </c>
      <c r="CY54" s="121">
        <f>SUM(AU54,+BW54)</f>
        <v>43632</v>
      </c>
      <c r="CZ54" s="121">
        <f>SUM(AV54,+BX54)</f>
        <v>816</v>
      </c>
      <c r="DA54" s="121">
        <f>SUM(AW54,+BY54)</f>
        <v>0</v>
      </c>
      <c r="DB54" s="121">
        <f>SUM(AX54,+BZ54)</f>
        <v>452073</v>
      </c>
      <c r="DC54" s="121">
        <f>SUM(AY54,+CA54)</f>
        <v>344692</v>
      </c>
      <c r="DD54" s="121">
        <f>SUM(AZ54,+CB54)</f>
        <v>106562</v>
      </c>
      <c r="DE54" s="121">
        <f>SUM(BA54,+CC54)</f>
        <v>819</v>
      </c>
      <c r="DF54" s="121">
        <f>SUM(BB54,+CD54)</f>
        <v>0</v>
      </c>
      <c r="DG54" s="121">
        <f>SUM(BC54,+CE54)</f>
        <v>313537</v>
      </c>
      <c r="DH54" s="121">
        <f>SUM(BD54,+CF54)</f>
        <v>238</v>
      </c>
      <c r="DI54" s="121">
        <f>SUM(BE54,+CG54)</f>
        <v>797</v>
      </c>
      <c r="DJ54" s="121">
        <f>SUM(BF54,+CH54)</f>
        <v>586648</v>
      </c>
    </row>
    <row r="55" spans="1:114" s="136" customFormat="1" ht="13.5" customHeight="1" x14ac:dyDescent="0.15">
      <c r="A55" s="119" t="s">
        <v>15</v>
      </c>
      <c r="B55" s="120" t="s">
        <v>487</v>
      </c>
      <c r="C55" s="119" t="s">
        <v>488</v>
      </c>
      <c r="D55" s="121">
        <f>SUM(E55,+L55)</f>
        <v>1099955</v>
      </c>
      <c r="E55" s="121">
        <f>SUM(F55:I55,K55)</f>
        <v>243772</v>
      </c>
      <c r="F55" s="121">
        <v>0</v>
      </c>
      <c r="G55" s="121">
        <v>4465</v>
      </c>
      <c r="H55" s="121">
        <v>0</v>
      </c>
      <c r="I55" s="121">
        <v>238312</v>
      </c>
      <c r="J55" s="122" t="s">
        <v>548</v>
      </c>
      <c r="K55" s="121">
        <v>995</v>
      </c>
      <c r="L55" s="121">
        <v>856183</v>
      </c>
      <c r="M55" s="121">
        <f>SUM(N55,+U55)</f>
        <v>169421</v>
      </c>
      <c r="N55" s="121">
        <f>SUM(O55:R55,T55)</f>
        <v>6413</v>
      </c>
      <c r="O55" s="121">
        <v>0</v>
      </c>
      <c r="P55" s="121">
        <v>0</v>
      </c>
      <c r="Q55" s="121">
        <v>0</v>
      </c>
      <c r="R55" s="121">
        <v>6413</v>
      </c>
      <c r="S55" s="122" t="s">
        <v>548</v>
      </c>
      <c r="T55" s="121">
        <v>0</v>
      </c>
      <c r="U55" s="121">
        <v>163008</v>
      </c>
      <c r="V55" s="121">
        <f>+SUM(D55,M55)</f>
        <v>1269376</v>
      </c>
      <c r="W55" s="121">
        <f>+SUM(E55,N55)</f>
        <v>250185</v>
      </c>
      <c r="X55" s="121">
        <f>+SUM(F55,O55)</f>
        <v>0</v>
      </c>
      <c r="Y55" s="121">
        <f>+SUM(G55,P55)</f>
        <v>4465</v>
      </c>
      <c r="Z55" s="121">
        <f>+SUM(H55,Q55)</f>
        <v>0</v>
      </c>
      <c r="AA55" s="121">
        <f>+SUM(I55,R55)</f>
        <v>244725</v>
      </c>
      <c r="AB55" s="122" t="str">
        <f>IF(+SUM(J55,S55)=0,"-",+SUM(J55,S55))</f>
        <v>-</v>
      </c>
      <c r="AC55" s="121">
        <f>+SUM(K55,T55)</f>
        <v>995</v>
      </c>
      <c r="AD55" s="121">
        <f>+SUM(L55,U55)</f>
        <v>1019191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f>SUM(AN55,AS55,AW55,AX55,BD55)</f>
        <v>562496</v>
      </c>
      <c r="AN55" s="121">
        <f>SUM(AO55:AR55)</f>
        <v>26237</v>
      </c>
      <c r="AO55" s="121">
        <v>26237</v>
      </c>
      <c r="AP55" s="121">
        <v>0</v>
      </c>
      <c r="AQ55" s="121">
        <v>0</v>
      </c>
      <c r="AR55" s="121">
        <v>0</v>
      </c>
      <c r="AS55" s="121">
        <f>SUM(AT55:AV55)</f>
        <v>376</v>
      </c>
      <c r="AT55" s="121">
        <v>376</v>
      </c>
      <c r="AU55" s="121">
        <v>0</v>
      </c>
      <c r="AV55" s="121">
        <v>0</v>
      </c>
      <c r="AW55" s="121">
        <v>0</v>
      </c>
      <c r="AX55" s="121">
        <f>SUM(AY55:BB55)</f>
        <v>535883</v>
      </c>
      <c r="AY55" s="121">
        <v>485007</v>
      </c>
      <c r="AZ55" s="121">
        <v>0</v>
      </c>
      <c r="BA55" s="121">
        <v>0</v>
      </c>
      <c r="BB55" s="121">
        <v>50876</v>
      </c>
      <c r="BC55" s="121">
        <v>479847</v>
      </c>
      <c r="BD55" s="121">
        <v>0</v>
      </c>
      <c r="BE55" s="121">
        <v>57612</v>
      </c>
      <c r="BF55" s="121">
        <f>SUM(AE55,+AM55,+BE55)</f>
        <v>620108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60852</v>
      </c>
      <c r="BO55" s="121">
        <f>SUM(BP55,BU55,BY55,BZ55,CF55)</f>
        <v>78905</v>
      </c>
      <c r="BP55" s="121">
        <f>SUM(BQ55:BT55)</f>
        <v>10495</v>
      </c>
      <c r="BQ55" s="121">
        <v>10495</v>
      </c>
      <c r="BR55" s="121">
        <v>0</v>
      </c>
      <c r="BS55" s="121">
        <v>0</v>
      </c>
      <c r="BT55" s="121">
        <v>0</v>
      </c>
      <c r="BU55" s="121">
        <f>SUM(BV55:BX55)</f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f>SUM(CA55:CD55)</f>
        <v>68410</v>
      </c>
      <c r="CA55" s="121">
        <v>68410</v>
      </c>
      <c r="CB55" s="121">
        <v>0</v>
      </c>
      <c r="CC55" s="121">
        <v>0</v>
      </c>
      <c r="CD55" s="121">
        <v>0</v>
      </c>
      <c r="CE55" s="121">
        <v>24494</v>
      </c>
      <c r="CF55" s="121">
        <v>0</v>
      </c>
      <c r="CG55" s="121">
        <v>5170</v>
      </c>
      <c r="CH55" s="121">
        <f>SUM(BG55,+BO55,+CG55)</f>
        <v>84075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60852</v>
      </c>
      <c r="CQ55" s="121">
        <f>SUM(AM55,+BO55)</f>
        <v>641401</v>
      </c>
      <c r="CR55" s="121">
        <f>SUM(AN55,+BP55)</f>
        <v>36732</v>
      </c>
      <c r="CS55" s="121">
        <f>SUM(AO55,+BQ55)</f>
        <v>36732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376</v>
      </c>
      <c r="CX55" s="121">
        <f>SUM(AT55,+BV55)</f>
        <v>376</v>
      </c>
      <c r="CY55" s="121">
        <f>SUM(AU55,+BW55)</f>
        <v>0</v>
      </c>
      <c r="CZ55" s="121">
        <f>SUM(AV55,+BX55)</f>
        <v>0</v>
      </c>
      <c r="DA55" s="121">
        <f>SUM(AW55,+BY55)</f>
        <v>0</v>
      </c>
      <c r="DB55" s="121">
        <f>SUM(AX55,+BZ55)</f>
        <v>604293</v>
      </c>
      <c r="DC55" s="121">
        <f>SUM(AY55,+CA55)</f>
        <v>553417</v>
      </c>
      <c r="DD55" s="121">
        <f>SUM(AZ55,+CB55)</f>
        <v>0</v>
      </c>
      <c r="DE55" s="121">
        <f>SUM(BA55,+CC55)</f>
        <v>0</v>
      </c>
      <c r="DF55" s="121">
        <f>SUM(BB55,+CD55)</f>
        <v>50876</v>
      </c>
      <c r="DG55" s="121">
        <f>SUM(BC55,+CE55)</f>
        <v>504341</v>
      </c>
      <c r="DH55" s="121">
        <f>SUM(BD55,+CF55)</f>
        <v>0</v>
      </c>
      <c r="DI55" s="121">
        <f>SUM(BE55,+CG55)</f>
        <v>62782</v>
      </c>
      <c r="DJ55" s="121">
        <f>SUM(BF55,+CH55)</f>
        <v>704183</v>
      </c>
    </row>
    <row r="56" spans="1:114" s="136" customFormat="1" ht="13.5" customHeight="1" x14ac:dyDescent="0.15">
      <c r="A56" s="119" t="s">
        <v>15</v>
      </c>
      <c r="B56" s="120" t="s">
        <v>492</v>
      </c>
      <c r="C56" s="119" t="s">
        <v>493</v>
      </c>
      <c r="D56" s="121">
        <f>SUM(E56,+L56)</f>
        <v>2918441</v>
      </c>
      <c r="E56" s="121">
        <f>SUM(F56:I56,K56)</f>
        <v>787685</v>
      </c>
      <c r="F56" s="121">
        <v>0</v>
      </c>
      <c r="G56" s="121">
        <v>429244</v>
      </c>
      <c r="H56" s="121">
        <v>0</v>
      </c>
      <c r="I56" s="121">
        <v>323020</v>
      </c>
      <c r="J56" s="122" t="s">
        <v>548</v>
      </c>
      <c r="K56" s="121">
        <v>35421</v>
      </c>
      <c r="L56" s="121">
        <v>2130756</v>
      </c>
      <c r="M56" s="121">
        <f>SUM(N56,+U56)</f>
        <v>28399</v>
      </c>
      <c r="N56" s="121">
        <f>SUM(O56:R56,T56)</f>
        <v>484</v>
      </c>
      <c r="O56" s="121">
        <v>0</v>
      </c>
      <c r="P56" s="121">
        <v>0</v>
      </c>
      <c r="Q56" s="121">
        <v>0</v>
      </c>
      <c r="R56" s="121">
        <v>484</v>
      </c>
      <c r="S56" s="122" t="s">
        <v>548</v>
      </c>
      <c r="T56" s="121">
        <v>0</v>
      </c>
      <c r="U56" s="121">
        <v>27915</v>
      </c>
      <c r="V56" s="121">
        <f>+SUM(D56,M56)</f>
        <v>2946840</v>
      </c>
      <c r="W56" s="121">
        <f>+SUM(E56,N56)</f>
        <v>788169</v>
      </c>
      <c r="X56" s="121">
        <f>+SUM(F56,O56)</f>
        <v>0</v>
      </c>
      <c r="Y56" s="121">
        <f>+SUM(G56,P56)</f>
        <v>429244</v>
      </c>
      <c r="Z56" s="121">
        <f>+SUM(H56,Q56)</f>
        <v>0</v>
      </c>
      <c r="AA56" s="121">
        <f>+SUM(I56,R56)</f>
        <v>323504</v>
      </c>
      <c r="AB56" s="122" t="str">
        <f>IF(+SUM(J56,S56)=0,"-",+SUM(J56,S56))</f>
        <v>-</v>
      </c>
      <c r="AC56" s="121">
        <f>+SUM(K56,T56)</f>
        <v>35421</v>
      </c>
      <c r="AD56" s="121">
        <f>+SUM(L56,U56)</f>
        <v>2158671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3684</v>
      </c>
      <c r="AM56" s="121">
        <f>SUM(AN56,AS56,AW56,AX56,BD56)</f>
        <v>1585916</v>
      </c>
      <c r="AN56" s="121">
        <f>SUM(AO56:AR56)</f>
        <v>334065</v>
      </c>
      <c r="AO56" s="121">
        <v>67501</v>
      </c>
      <c r="AP56" s="121">
        <v>266564</v>
      </c>
      <c r="AQ56" s="121">
        <v>0</v>
      </c>
      <c r="AR56" s="121">
        <v>0</v>
      </c>
      <c r="AS56" s="121">
        <f>SUM(AT56:AV56)</f>
        <v>15520</v>
      </c>
      <c r="AT56" s="121">
        <v>15520</v>
      </c>
      <c r="AU56" s="121">
        <v>0</v>
      </c>
      <c r="AV56" s="121">
        <v>0</v>
      </c>
      <c r="AW56" s="121">
        <v>832</v>
      </c>
      <c r="AX56" s="121">
        <f>SUM(AY56:BB56)</f>
        <v>1235499</v>
      </c>
      <c r="AY56" s="121">
        <v>964343</v>
      </c>
      <c r="AZ56" s="121">
        <v>92588</v>
      </c>
      <c r="BA56" s="121">
        <v>26808</v>
      </c>
      <c r="BB56" s="121">
        <v>151760</v>
      </c>
      <c r="BC56" s="121">
        <v>1122146</v>
      </c>
      <c r="BD56" s="121">
        <v>0</v>
      </c>
      <c r="BE56" s="121">
        <v>206695</v>
      </c>
      <c r="BF56" s="121">
        <f>SUM(AE56,+AM56,+BE56)</f>
        <v>1792611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f>SUM(BP56,BU56,BY56,BZ56,CF56)</f>
        <v>1956</v>
      </c>
      <c r="BP56" s="121">
        <f>SUM(BQ56:BT56)</f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1956</v>
      </c>
      <c r="CA56" s="121">
        <v>1905</v>
      </c>
      <c r="CB56" s="121">
        <v>0</v>
      </c>
      <c r="CC56" s="121">
        <v>0</v>
      </c>
      <c r="CD56" s="121">
        <v>51</v>
      </c>
      <c r="CE56" s="121">
        <v>26443</v>
      </c>
      <c r="CF56" s="121">
        <v>0</v>
      </c>
      <c r="CG56" s="121">
        <v>0</v>
      </c>
      <c r="CH56" s="121">
        <f>SUM(BG56,+BO56,+CG56)</f>
        <v>1956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3684</v>
      </c>
      <c r="CQ56" s="121">
        <f>SUM(AM56,+BO56)</f>
        <v>1587872</v>
      </c>
      <c r="CR56" s="121">
        <f>SUM(AN56,+BP56)</f>
        <v>334065</v>
      </c>
      <c r="CS56" s="121">
        <f>SUM(AO56,+BQ56)</f>
        <v>67501</v>
      </c>
      <c r="CT56" s="121">
        <f>SUM(AP56,+BR56)</f>
        <v>266564</v>
      </c>
      <c r="CU56" s="121">
        <f>SUM(AQ56,+BS56)</f>
        <v>0</v>
      </c>
      <c r="CV56" s="121">
        <f>SUM(AR56,+BT56)</f>
        <v>0</v>
      </c>
      <c r="CW56" s="121">
        <f>SUM(AS56,+BU56)</f>
        <v>15520</v>
      </c>
      <c r="CX56" s="121">
        <f>SUM(AT56,+BV56)</f>
        <v>15520</v>
      </c>
      <c r="CY56" s="121">
        <f>SUM(AU56,+BW56)</f>
        <v>0</v>
      </c>
      <c r="CZ56" s="121">
        <f>SUM(AV56,+BX56)</f>
        <v>0</v>
      </c>
      <c r="DA56" s="121">
        <f>SUM(AW56,+BY56)</f>
        <v>832</v>
      </c>
      <c r="DB56" s="121">
        <f>SUM(AX56,+BZ56)</f>
        <v>1237455</v>
      </c>
      <c r="DC56" s="121">
        <f>SUM(AY56,+CA56)</f>
        <v>966248</v>
      </c>
      <c r="DD56" s="121">
        <f>SUM(AZ56,+CB56)</f>
        <v>92588</v>
      </c>
      <c r="DE56" s="121">
        <f>SUM(BA56,+CC56)</f>
        <v>26808</v>
      </c>
      <c r="DF56" s="121">
        <f>SUM(BB56,+CD56)</f>
        <v>151811</v>
      </c>
      <c r="DG56" s="121">
        <f>SUM(BC56,+CE56)</f>
        <v>1148589</v>
      </c>
      <c r="DH56" s="121">
        <f>SUM(BD56,+CF56)</f>
        <v>0</v>
      </c>
      <c r="DI56" s="121">
        <f>SUM(BE56,+CG56)</f>
        <v>206695</v>
      </c>
      <c r="DJ56" s="121">
        <f>SUM(BF56,+CH56)</f>
        <v>1794567</v>
      </c>
    </row>
    <row r="57" spans="1:114" s="136" customFormat="1" ht="13.5" customHeight="1" x14ac:dyDescent="0.15">
      <c r="A57" s="119" t="s">
        <v>15</v>
      </c>
      <c r="B57" s="120" t="s">
        <v>495</v>
      </c>
      <c r="C57" s="119" t="s">
        <v>496</v>
      </c>
      <c r="D57" s="121">
        <f>SUM(E57,+L57)</f>
        <v>679570</v>
      </c>
      <c r="E57" s="121">
        <f>SUM(F57:I57,K57)</f>
        <v>449322</v>
      </c>
      <c r="F57" s="121">
        <v>0</v>
      </c>
      <c r="G57" s="121">
        <v>97450</v>
      </c>
      <c r="H57" s="121">
        <v>0</v>
      </c>
      <c r="I57" s="121">
        <v>137573</v>
      </c>
      <c r="J57" s="122" t="s">
        <v>548</v>
      </c>
      <c r="K57" s="121">
        <v>214299</v>
      </c>
      <c r="L57" s="121">
        <v>230248</v>
      </c>
      <c r="M57" s="121">
        <f>SUM(N57,+U57)</f>
        <v>44394</v>
      </c>
      <c r="N57" s="121">
        <f>SUM(O57:R57,T57)</f>
        <v>5384</v>
      </c>
      <c r="O57" s="121">
        <v>0</v>
      </c>
      <c r="P57" s="121">
        <v>4444</v>
      </c>
      <c r="Q57" s="121">
        <v>0</v>
      </c>
      <c r="R57" s="121">
        <v>930</v>
      </c>
      <c r="S57" s="122" t="s">
        <v>548</v>
      </c>
      <c r="T57" s="121">
        <v>10</v>
      </c>
      <c r="U57" s="121">
        <v>39010</v>
      </c>
      <c r="V57" s="121">
        <f>+SUM(D57,M57)</f>
        <v>723964</v>
      </c>
      <c r="W57" s="121">
        <f>+SUM(E57,N57)</f>
        <v>454706</v>
      </c>
      <c r="X57" s="121">
        <f>+SUM(F57,O57)</f>
        <v>0</v>
      </c>
      <c r="Y57" s="121">
        <f>+SUM(G57,P57)</f>
        <v>101894</v>
      </c>
      <c r="Z57" s="121">
        <f>+SUM(H57,Q57)</f>
        <v>0</v>
      </c>
      <c r="AA57" s="121">
        <f>+SUM(I57,R57)</f>
        <v>138503</v>
      </c>
      <c r="AB57" s="122" t="str">
        <f>IF(+SUM(J57,S57)=0,"-",+SUM(J57,S57))</f>
        <v>-</v>
      </c>
      <c r="AC57" s="121">
        <f>+SUM(K57,T57)</f>
        <v>214309</v>
      </c>
      <c r="AD57" s="121">
        <f>+SUM(L57,U57)</f>
        <v>269258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701</v>
      </c>
      <c r="AM57" s="121">
        <f>SUM(AN57,AS57,AW57,AX57,BD57)</f>
        <v>443930</v>
      </c>
      <c r="AN57" s="121">
        <f>SUM(AO57:AR57)</f>
        <v>26231</v>
      </c>
      <c r="AO57" s="121">
        <v>20186</v>
      </c>
      <c r="AP57" s="121">
        <v>6045</v>
      </c>
      <c r="AQ57" s="121">
        <v>0</v>
      </c>
      <c r="AR57" s="121">
        <v>0</v>
      </c>
      <c r="AS57" s="121">
        <f>SUM(AT57:AV57)</f>
        <v>47362</v>
      </c>
      <c r="AT57" s="121">
        <v>0</v>
      </c>
      <c r="AU57" s="121">
        <v>47362</v>
      </c>
      <c r="AV57" s="121">
        <v>0</v>
      </c>
      <c r="AW57" s="121">
        <v>0</v>
      </c>
      <c r="AX57" s="121">
        <f>SUM(AY57:BB57)</f>
        <v>370337</v>
      </c>
      <c r="AY57" s="121">
        <v>195602</v>
      </c>
      <c r="AZ57" s="121">
        <v>141715</v>
      </c>
      <c r="BA57" s="121">
        <v>0</v>
      </c>
      <c r="BB57" s="121">
        <v>33020</v>
      </c>
      <c r="BC57" s="121">
        <v>228990</v>
      </c>
      <c r="BD57" s="121">
        <v>0</v>
      </c>
      <c r="BE57" s="121">
        <v>5949</v>
      </c>
      <c r="BF57" s="121">
        <f>SUM(AE57,+AM57,+BE57)</f>
        <v>449879</v>
      </c>
      <c r="BG57" s="121">
        <f>SUM(BH57,+BM57)</f>
        <v>888</v>
      </c>
      <c r="BH57" s="121">
        <f>SUM(BI57:BL57)</f>
        <v>888</v>
      </c>
      <c r="BI57" s="121">
        <v>0</v>
      </c>
      <c r="BJ57" s="121">
        <v>0</v>
      </c>
      <c r="BK57" s="121">
        <v>0</v>
      </c>
      <c r="BL57" s="121">
        <v>888</v>
      </c>
      <c r="BM57" s="121">
        <v>0</v>
      </c>
      <c r="BN57" s="121">
        <v>0</v>
      </c>
      <c r="BO57" s="121">
        <f>SUM(BP57,BU57,BY57,BZ57,CF57)</f>
        <v>29935</v>
      </c>
      <c r="BP57" s="121">
        <f>SUM(BQ57:BT57)</f>
        <v>6664</v>
      </c>
      <c r="BQ57" s="121">
        <v>6664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23271</v>
      </c>
      <c r="CA57" s="121">
        <v>21596</v>
      </c>
      <c r="CB57" s="121">
        <v>1437</v>
      </c>
      <c r="CC57" s="121">
        <v>0</v>
      </c>
      <c r="CD57" s="121">
        <v>238</v>
      </c>
      <c r="CE57" s="121">
        <v>0</v>
      </c>
      <c r="CF57" s="121">
        <v>0</v>
      </c>
      <c r="CG57" s="121">
        <v>13571</v>
      </c>
      <c r="CH57" s="121">
        <f>SUM(BG57,+BO57,+CG57)</f>
        <v>44394</v>
      </c>
      <c r="CI57" s="121">
        <f>SUM(AE57,+BG57)</f>
        <v>888</v>
      </c>
      <c r="CJ57" s="121">
        <f>SUM(AF57,+BH57)</f>
        <v>888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888</v>
      </c>
      <c r="CO57" s="121">
        <f>SUM(AK57,+BM57)</f>
        <v>0</v>
      </c>
      <c r="CP57" s="121">
        <f>SUM(AL57,+BN57)</f>
        <v>701</v>
      </c>
      <c r="CQ57" s="121">
        <f>SUM(AM57,+BO57)</f>
        <v>473865</v>
      </c>
      <c r="CR57" s="121">
        <f>SUM(AN57,+BP57)</f>
        <v>32895</v>
      </c>
      <c r="CS57" s="121">
        <f>SUM(AO57,+BQ57)</f>
        <v>26850</v>
      </c>
      <c r="CT57" s="121">
        <f>SUM(AP57,+BR57)</f>
        <v>6045</v>
      </c>
      <c r="CU57" s="121">
        <f>SUM(AQ57,+BS57)</f>
        <v>0</v>
      </c>
      <c r="CV57" s="121">
        <f>SUM(AR57,+BT57)</f>
        <v>0</v>
      </c>
      <c r="CW57" s="121">
        <f>SUM(AS57,+BU57)</f>
        <v>47362</v>
      </c>
      <c r="CX57" s="121">
        <f>SUM(AT57,+BV57)</f>
        <v>0</v>
      </c>
      <c r="CY57" s="121">
        <f>SUM(AU57,+BW57)</f>
        <v>47362</v>
      </c>
      <c r="CZ57" s="121">
        <f>SUM(AV57,+BX57)</f>
        <v>0</v>
      </c>
      <c r="DA57" s="121">
        <f>SUM(AW57,+BY57)</f>
        <v>0</v>
      </c>
      <c r="DB57" s="121">
        <f>SUM(AX57,+BZ57)</f>
        <v>393608</v>
      </c>
      <c r="DC57" s="121">
        <f>SUM(AY57,+CA57)</f>
        <v>217198</v>
      </c>
      <c r="DD57" s="121">
        <f>SUM(AZ57,+CB57)</f>
        <v>143152</v>
      </c>
      <c r="DE57" s="121">
        <f>SUM(BA57,+CC57)</f>
        <v>0</v>
      </c>
      <c r="DF57" s="121">
        <f>SUM(BB57,+CD57)</f>
        <v>33258</v>
      </c>
      <c r="DG57" s="121">
        <f>SUM(BC57,+CE57)</f>
        <v>228990</v>
      </c>
      <c r="DH57" s="121">
        <f>SUM(BD57,+CF57)</f>
        <v>0</v>
      </c>
      <c r="DI57" s="121">
        <f>SUM(BE57,+CG57)</f>
        <v>19520</v>
      </c>
      <c r="DJ57" s="121">
        <f>SUM(BF57,+CH57)</f>
        <v>494273</v>
      </c>
    </row>
    <row r="58" spans="1:114" s="136" customFormat="1" ht="13.5" customHeight="1" x14ac:dyDescent="0.15">
      <c r="A58" s="119" t="s">
        <v>15</v>
      </c>
      <c r="B58" s="120" t="s">
        <v>498</v>
      </c>
      <c r="C58" s="119" t="s">
        <v>499</v>
      </c>
      <c r="D58" s="121">
        <f>SUM(E58,+L58)</f>
        <v>269598</v>
      </c>
      <c r="E58" s="121">
        <f>SUM(F58:I58,K58)</f>
        <v>151555</v>
      </c>
      <c r="F58" s="121">
        <v>0</v>
      </c>
      <c r="G58" s="121">
        <v>78559</v>
      </c>
      <c r="H58" s="121">
        <v>0</v>
      </c>
      <c r="I58" s="121">
        <v>71996</v>
      </c>
      <c r="J58" s="122" t="s">
        <v>548</v>
      </c>
      <c r="K58" s="121">
        <v>1000</v>
      </c>
      <c r="L58" s="121">
        <v>118043</v>
      </c>
      <c r="M58" s="121">
        <f>SUM(N58,+U58)</f>
        <v>20938</v>
      </c>
      <c r="N58" s="121">
        <f>SUM(O58:R58,T58)</f>
        <v>8552</v>
      </c>
      <c r="O58" s="121">
        <v>0</v>
      </c>
      <c r="P58" s="121">
        <v>4414</v>
      </c>
      <c r="Q58" s="121">
        <v>0</v>
      </c>
      <c r="R58" s="121">
        <v>4138</v>
      </c>
      <c r="S58" s="122" t="s">
        <v>548</v>
      </c>
      <c r="T58" s="121">
        <v>0</v>
      </c>
      <c r="U58" s="121">
        <v>12386</v>
      </c>
      <c r="V58" s="121">
        <f>+SUM(D58,M58)</f>
        <v>290536</v>
      </c>
      <c r="W58" s="121">
        <f>+SUM(E58,N58)</f>
        <v>160107</v>
      </c>
      <c r="X58" s="121">
        <f>+SUM(F58,O58)</f>
        <v>0</v>
      </c>
      <c r="Y58" s="121">
        <f>+SUM(G58,P58)</f>
        <v>82973</v>
      </c>
      <c r="Z58" s="121">
        <f>+SUM(H58,Q58)</f>
        <v>0</v>
      </c>
      <c r="AA58" s="121">
        <f>+SUM(I58,R58)</f>
        <v>76134</v>
      </c>
      <c r="AB58" s="122" t="str">
        <f>IF(+SUM(J58,S58)=0,"-",+SUM(J58,S58))</f>
        <v>-</v>
      </c>
      <c r="AC58" s="121">
        <f>+SUM(K58,T58)</f>
        <v>1000</v>
      </c>
      <c r="AD58" s="121">
        <f>+SUM(L58,U58)</f>
        <v>130429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f>SUM(AN58,AS58,AW58,AX58,BD58)</f>
        <v>149588</v>
      </c>
      <c r="AN58" s="121">
        <f>SUM(AO58:AR58)</f>
        <v>14593</v>
      </c>
      <c r="AO58" s="121">
        <v>14593</v>
      </c>
      <c r="AP58" s="121">
        <v>0</v>
      </c>
      <c r="AQ58" s="121">
        <v>0</v>
      </c>
      <c r="AR58" s="121">
        <v>0</v>
      </c>
      <c r="AS58" s="121">
        <f>SUM(AT58:AV58)</f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f>SUM(AY58:BB58)</f>
        <v>134445</v>
      </c>
      <c r="AY58" s="121">
        <v>108269</v>
      </c>
      <c r="AZ58" s="121">
        <v>0</v>
      </c>
      <c r="BA58" s="121">
        <v>0</v>
      </c>
      <c r="BB58" s="121">
        <v>26176</v>
      </c>
      <c r="BC58" s="121">
        <v>114173</v>
      </c>
      <c r="BD58" s="121">
        <v>550</v>
      </c>
      <c r="BE58" s="121">
        <v>5837</v>
      </c>
      <c r="BF58" s="121">
        <f>SUM(AE58,+AM58,+BE58)</f>
        <v>155425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5554</v>
      </c>
      <c r="BO58" s="121">
        <f>SUM(BP58,BU58,BY58,BZ58,CF58)</f>
        <v>13119</v>
      </c>
      <c r="BP58" s="121">
        <f>SUM(BQ58:BT58)</f>
        <v>7296</v>
      </c>
      <c r="BQ58" s="121">
        <v>7296</v>
      </c>
      <c r="BR58" s="121">
        <v>0</v>
      </c>
      <c r="BS58" s="121">
        <v>0</v>
      </c>
      <c r="BT58" s="121">
        <v>0</v>
      </c>
      <c r="BU58" s="121">
        <f>SUM(BV58:BX58)</f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f>SUM(CA58:CD58)</f>
        <v>5823</v>
      </c>
      <c r="CA58" s="121">
        <v>5823</v>
      </c>
      <c r="CB58" s="121">
        <v>0</v>
      </c>
      <c r="CC58" s="121">
        <v>0</v>
      </c>
      <c r="CD58" s="121">
        <v>0</v>
      </c>
      <c r="CE58" s="121">
        <v>2235</v>
      </c>
      <c r="CF58" s="121">
        <v>0</v>
      </c>
      <c r="CG58" s="121">
        <v>30</v>
      </c>
      <c r="CH58" s="121">
        <f>SUM(BG58,+BO58,+CG58)</f>
        <v>13149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5554</v>
      </c>
      <c r="CQ58" s="121">
        <f>SUM(AM58,+BO58)</f>
        <v>162707</v>
      </c>
      <c r="CR58" s="121">
        <f>SUM(AN58,+BP58)</f>
        <v>21889</v>
      </c>
      <c r="CS58" s="121">
        <f>SUM(AO58,+BQ58)</f>
        <v>21889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0</v>
      </c>
      <c r="CX58" s="121">
        <f>SUM(AT58,+BV58)</f>
        <v>0</v>
      </c>
      <c r="CY58" s="121">
        <f>SUM(AU58,+BW58)</f>
        <v>0</v>
      </c>
      <c r="CZ58" s="121">
        <f>SUM(AV58,+BX58)</f>
        <v>0</v>
      </c>
      <c r="DA58" s="121">
        <f>SUM(AW58,+BY58)</f>
        <v>0</v>
      </c>
      <c r="DB58" s="121">
        <f>SUM(AX58,+BZ58)</f>
        <v>140268</v>
      </c>
      <c r="DC58" s="121">
        <f>SUM(AY58,+CA58)</f>
        <v>114092</v>
      </c>
      <c r="DD58" s="121">
        <f>SUM(AZ58,+CB58)</f>
        <v>0</v>
      </c>
      <c r="DE58" s="121">
        <f>SUM(BA58,+CC58)</f>
        <v>0</v>
      </c>
      <c r="DF58" s="121">
        <f>SUM(BB58,+CD58)</f>
        <v>26176</v>
      </c>
      <c r="DG58" s="121">
        <f>SUM(BC58,+CE58)</f>
        <v>116408</v>
      </c>
      <c r="DH58" s="121">
        <f>SUM(BD58,+CF58)</f>
        <v>550</v>
      </c>
      <c r="DI58" s="121">
        <f>SUM(BE58,+CG58)</f>
        <v>5867</v>
      </c>
      <c r="DJ58" s="121">
        <f>SUM(BF58,+CH58)</f>
        <v>168574</v>
      </c>
    </row>
    <row r="59" spans="1:114" s="136" customFormat="1" ht="13.5" customHeight="1" x14ac:dyDescent="0.15">
      <c r="A59" s="119" t="s">
        <v>15</v>
      </c>
      <c r="B59" s="120" t="s">
        <v>501</v>
      </c>
      <c r="C59" s="119" t="s">
        <v>502</v>
      </c>
      <c r="D59" s="121">
        <f>SUM(E59,+L59)</f>
        <v>66683</v>
      </c>
      <c r="E59" s="121">
        <f>SUM(F59:I59,K59)</f>
        <v>28133</v>
      </c>
      <c r="F59" s="121">
        <v>0</v>
      </c>
      <c r="G59" s="121">
        <v>20000</v>
      </c>
      <c r="H59" s="121">
        <v>0</v>
      </c>
      <c r="I59" s="121">
        <v>4357</v>
      </c>
      <c r="J59" s="122" t="s">
        <v>548</v>
      </c>
      <c r="K59" s="121">
        <v>3776</v>
      </c>
      <c r="L59" s="121">
        <v>38550</v>
      </c>
      <c r="M59" s="121">
        <f>SUM(N59,+U59)</f>
        <v>31661</v>
      </c>
      <c r="N59" s="121">
        <f>SUM(O59:R59,T59)</f>
        <v>11088</v>
      </c>
      <c r="O59" s="121">
        <v>0</v>
      </c>
      <c r="P59" s="121">
        <v>9000</v>
      </c>
      <c r="Q59" s="121">
        <v>0</v>
      </c>
      <c r="R59" s="121">
        <v>2088</v>
      </c>
      <c r="S59" s="122" t="s">
        <v>548</v>
      </c>
      <c r="T59" s="121">
        <v>0</v>
      </c>
      <c r="U59" s="121">
        <v>20573</v>
      </c>
      <c r="V59" s="121">
        <f>+SUM(D59,M59)</f>
        <v>98344</v>
      </c>
      <c r="W59" s="121">
        <f>+SUM(E59,N59)</f>
        <v>39221</v>
      </c>
      <c r="X59" s="121">
        <f>+SUM(F59,O59)</f>
        <v>0</v>
      </c>
      <c r="Y59" s="121">
        <f>+SUM(G59,P59)</f>
        <v>29000</v>
      </c>
      <c r="Z59" s="121">
        <f>+SUM(H59,Q59)</f>
        <v>0</v>
      </c>
      <c r="AA59" s="121">
        <f>+SUM(I59,R59)</f>
        <v>6445</v>
      </c>
      <c r="AB59" s="122" t="str">
        <f>IF(+SUM(J59,S59)=0,"-",+SUM(J59,S59))</f>
        <v>-</v>
      </c>
      <c r="AC59" s="121">
        <f>+SUM(K59,T59)</f>
        <v>3776</v>
      </c>
      <c r="AD59" s="121">
        <f>+SUM(L59,U59)</f>
        <v>59123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f>SUM(AN59,AS59,AW59,AX59,BD59)</f>
        <v>32102</v>
      </c>
      <c r="AN59" s="121">
        <f>SUM(AO59:AR59)</f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f>SUM(AT59:AV59)</f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f>SUM(AY59:BB59)</f>
        <v>32102</v>
      </c>
      <c r="AY59" s="121">
        <v>32102</v>
      </c>
      <c r="AZ59" s="121">
        <v>0</v>
      </c>
      <c r="BA59" s="121">
        <v>0</v>
      </c>
      <c r="BB59" s="121">
        <v>0</v>
      </c>
      <c r="BC59" s="121">
        <v>32349</v>
      </c>
      <c r="BD59" s="121">
        <v>0</v>
      </c>
      <c r="BE59" s="121">
        <v>2232</v>
      </c>
      <c r="BF59" s="121">
        <f>SUM(AE59,+AM59,+BE59)</f>
        <v>34334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8220</v>
      </c>
      <c r="BO59" s="121">
        <f>SUM(BP59,BU59,BY59,BZ59,CF59)</f>
        <v>18461</v>
      </c>
      <c r="BP59" s="121">
        <f>SUM(BQ59:BT59)</f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>SUM(BV59:BX59)</f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>SUM(CA59:CD59)</f>
        <v>18461</v>
      </c>
      <c r="CA59" s="121">
        <v>18461</v>
      </c>
      <c r="CB59" s="121">
        <v>0</v>
      </c>
      <c r="CC59" s="121">
        <v>0</v>
      </c>
      <c r="CD59" s="121">
        <v>0</v>
      </c>
      <c r="CE59" s="121">
        <v>3309</v>
      </c>
      <c r="CF59" s="121">
        <v>0</v>
      </c>
      <c r="CG59" s="121">
        <v>1671</v>
      </c>
      <c r="CH59" s="121">
        <f>SUM(BG59,+BO59,+CG59)</f>
        <v>20132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8220</v>
      </c>
      <c r="CQ59" s="121">
        <f>SUM(AM59,+BO59)</f>
        <v>50563</v>
      </c>
      <c r="CR59" s="121">
        <f>SUM(AN59,+BP59)</f>
        <v>0</v>
      </c>
      <c r="CS59" s="121">
        <f>SUM(AO59,+BQ59)</f>
        <v>0</v>
      </c>
      <c r="CT59" s="121">
        <f>SUM(AP59,+BR59)</f>
        <v>0</v>
      </c>
      <c r="CU59" s="121">
        <f>SUM(AQ59,+BS59)</f>
        <v>0</v>
      </c>
      <c r="CV59" s="121">
        <f>SUM(AR59,+BT59)</f>
        <v>0</v>
      </c>
      <c r="CW59" s="121">
        <f>SUM(AS59,+BU59)</f>
        <v>0</v>
      </c>
      <c r="CX59" s="121">
        <f>SUM(AT59,+BV59)</f>
        <v>0</v>
      </c>
      <c r="CY59" s="121">
        <f>SUM(AU59,+BW59)</f>
        <v>0</v>
      </c>
      <c r="CZ59" s="121">
        <f>SUM(AV59,+BX59)</f>
        <v>0</v>
      </c>
      <c r="DA59" s="121">
        <f>SUM(AW59,+BY59)</f>
        <v>0</v>
      </c>
      <c r="DB59" s="121">
        <f>SUM(AX59,+BZ59)</f>
        <v>50563</v>
      </c>
      <c r="DC59" s="121">
        <f>SUM(AY59,+CA59)</f>
        <v>50563</v>
      </c>
      <c r="DD59" s="121">
        <f>SUM(AZ59,+CB59)</f>
        <v>0</v>
      </c>
      <c r="DE59" s="121">
        <f>SUM(BA59,+CC59)</f>
        <v>0</v>
      </c>
      <c r="DF59" s="121">
        <f>SUM(BB59,+CD59)</f>
        <v>0</v>
      </c>
      <c r="DG59" s="121">
        <f>SUM(BC59,+CE59)</f>
        <v>35658</v>
      </c>
      <c r="DH59" s="121">
        <f>SUM(BD59,+CF59)</f>
        <v>0</v>
      </c>
      <c r="DI59" s="121">
        <f>SUM(BE59,+CG59)</f>
        <v>3903</v>
      </c>
      <c r="DJ59" s="121">
        <f>SUM(BF59,+CH59)</f>
        <v>54466</v>
      </c>
    </row>
    <row r="60" spans="1:114" s="136" customFormat="1" ht="13.5" customHeight="1" x14ac:dyDescent="0.15">
      <c r="A60" s="119" t="s">
        <v>15</v>
      </c>
      <c r="B60" s="120" t="s">
        <v>504</v>
      </c>
      <c r="C60" s="119" t="s">
        <v>505</v>
      </c>
      <c r="D60" s="121">
        <f>SUM(E60,+L60)</f>
        <v>180349</v>
      </c>
      <c r="E60" s="121">
        <f>SUM(F60:I60,K60)</f>
        <v>14298</v>
      </c>
      <c r="F60" s="121">
        <v>0</v>
      </c>
      <c r="G60" s="121">
        <v>0</v>
      </c>
      <c r="H60" s="121">
        <v>0</v>
      </c>
      <c r="I60" s="121">
        <v>14258</v>
      </c>
      <c r="J60" s="122" t="s">
        <v>548</v>
      </c>
      <c r="K60" s="121">
        <v>40</v>
      </c>
      <c r="L60" s="121">
        <v>166051</v>
      </c>
      <c r="M60" s="121">
        <f>SUM(N60,+U60)</f>
        <v>84007</v>
      </c>
      <c r="N60" s="121">
        <f>SUM(O60:R60,T60)</f>
        <v>942</v>
      </c>
      <c r="O60" s="121">
        <v>0</v>
      </c>
      <c r="P60" s="121">
        <v>0</v>
      </c>
      <c r="Q60" s="121">
        <v>0</v>
      </c>
      <c r="R60" s="121">
        <v>942</v>
      </c>
      <c r="S60" s="122" t="s">
        <v>548</v>
      </c>
      <c r="T60" s="121">
        <v>0</v>
      </c>
      <c r="U60" s="121">
        <v>83065</v>
      </c>
      <c r="V60" s="121">
        <f>+SUM(D60,M60)</f>
        <v>264356</v>
      </c>
      <c r="W60" s="121">
        <f>+SUM(E60,N60)</f>
        <v>15240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15200</v>
      </c>
      <c r="AB60" s="122" t="str">
        <f>IF(+SUM(J60,S60)=0,"-",+SUM(J60,S60))</f>
        <v>-</v>
      </c>
      <c r="AC60" s="121">
        <f>+SUM(K60,T60)</f>
        <v>40</v>
      </c>
      <c r="AD60" s="121">
        <f>+SUM(L60,U60)</f>
        <v>249116</v>
      </c>
      <c r="AE60" s="121">
        <f>SUM(AF60,+AK60)</f>
        <v>0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f>SUM(AN60,AS60,AW60,AX60,BD60)</f>
        <v>108645</v>
      </c>
      <c r="AN60" s="121">
        <f>SUM(AO60:AR60)</f>
        <v>20075</v>
      </c>
      <c r="AO60" s="121">
        <v>18043</v>
      </c>
      <c r="AP60" s="121">
        <v>0</v>
      </c>
      <c r="AQ60" s="121">
        <v>2032</v>
      </c>
      <c r="AR60" s="121">
        <v>0</v>
      </c>
      <c r="AS60" s="121">
        <f>SUM(AT60:AV60)</f>
        <v>7057</v>
      </c>
      <c r="AT60" s="121">
        <v>977</v>
      </c>
      <c r="AU60" s="121">
        <v>6080</v>
      </c>
      <c r="AV60" s="121">
        <v>0</v>
      </c>
      <c r="AW60" s="121">
        <v>0</v>
      </c>
      <c r="AX60" s="121">
        <f>SUM(AY60:BB60)</f>
        <v>81513</v>
      </c>
      <c r="AY60" s="121">
        <v>70731</v>
      </c>
      <c r="AZ60" s="121">
        <v>10214</v>
      </c>
      <c r="BA60" s="121">
        <v>568</v>
      </c>
      <c r="BB60" s="121">
        <v>0</v>
      </c>
      <c r="BC60" s="121">
        <v>48509</v>
      </c>
      <c r="BD60" s="121">
        <v>0</v>
      </c>
      <c r="BE60" s="121">
        <v>23195</v>
      </c>
      <c r="BF60" s="121">
        <f>SUM(AE60,+AM60,+BE60)</f>
        <v>131840</v>
      </c>
      <c r="BG60" s="121">
        <f>SUM(BH60,+BM60)</f>
        <v>0</v>
      </c>
      <c r="BH60" s="121">
        <f>SUM(BI60:BL60)</f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32293</v>
      </c>
      <c r="BO60" s="121">
        <f>SUM(BP60,BU60,BY60,BZ60,CF60)</f>
        <v>37763</v>
      </c>
      <c r="BP60" s="121">
        <f>SUM(BQ60:BT60)</f>
        <v>8680</v>
      </c>
      <c r="BQ60" s="121">
        <v>8680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29083</v>
      </c>
      <c r="CA60" s="121">
        <v>29083</v>
      </c>
      <c r="CB60" s="121">
        <v>0</v>
      </c>
      <c r="CC60" s="121">
        <v>0</v>
      </c>
      <c r="CD60" s="121">
        <v>0</v>
      </c>
      <c r="CE60" s="121">
        <v>12999</v>
      </c>
      <c r="CF60" s="121">
        <v>0</v>
      </c>
      <c r="CG60" s="121">
        <v>952</v>
      </c>
      <c r="CH60" s="121">
        <f>SUM(BG60,+BO60,+CG60)</f>
        <v>38715</v>
      </c>
      <c r="CI60" s="121">
        <f>SUM(AE60,+BG60)</f>
        <v>0</v>
      </c>
      <c r="CJ60" s="121">
        <f>SUM(AF60,+BH60)</f>
        <v>0</v>
      </c>
      <c r="CK60" s="121">
        <f>SUM(AG60,+BI60)</f>
        <v>0</v>
      </c>
      <c r="CL60" s="121">
        <f>SUM(AH60,+BJ60)</f>
        <v>0</v>
      </c>
      <c r="CM60" s="121">
        <f>SUM(AI60,+BK60)</f>
        <v>0</v>
      </c>
      <c r="CN60" s="121">
        <f>SUM(AJ60,+BL60)</f>
        <v>0</v>
      </c>
      <c r="CO60" s="121">
        <f>SUM(AK60,+BM60)</f>
        <v>0</v>
      </c>
      <c r="CP60" s="121">
        <f>SUM(AL60,+BN60)</f>
        <v>32293</v>
      </c>
      <c r="CQ60" s="121">
        <f>SUM(AM60,+BO60)</f>
        <v>146408</v>
      </c>
      <c r="CR60" s="121">
        <f>SUM(AN60,+BP60)</f>
        <v>28755</v>
      </c>
      <c r="CS60" s="121">
        <f>SUM(AO60,+BQ60)</f>
        <v>26723</v>
      </c>
      <c r="CT60" s="121">
        <f>SUM(AP60,+BR60)</f>
        <v>0</v>
      </c>
      <c r="CU60" s="121">
        <f>SUM(AQ60,+BS60)</f>
        <v>2032</v>
      </c>
      <c r="CV60" s="121">
        <f>SUM(AR60,+BT60)</f>
        <v>0</v>
      </c>
      <c r="CW60" s="121">
        <f>SUM(AS60,+BU60)</f>
        <v>7057</v>
      </c>
      <c r="CX60" s="121">
        <f>SUM(AT60,+BV60)</f>
        <v>977</v>
      </c>
      <c r="CY60" s="121">
        <f>SUM(AU60,+BW60)</f>
        <v>6080</v>
      </c>
      <c r="CZ60" s="121">
        <f>SUM(AV60,+BX60)</f>
        <v>0</v>
      </c>
      <c r="DA60" s="121">
        <f>SUM(AW60,+BY60)</f>
        <v>0</v>
      </c>
      <c r="DB60" s="121">
        <f>SUM(AX60,+BZ60)</f>
        <v>110596</v>
      </c>
      <c r="DC60" s="121">
        <f>SUM(AY60,+CA60)</f>
        <v>99814</v>
      </c>
      <c r="DD60" s="121">
        <f>SUM(AZ60,+CB60)</f>
        <v>10214</v>
      </c>
      <c r="DE60" s="121">
        <f>SUM(BA60,+CC60)</f>
        <v>568</v>
      </c>
      <c r="DF60" s="121">
        <f>SUM(BB60,+CD60)</f>
        <v>0</v>
      </c>
      <c r="DG60" s="121">
        <f>SUM(BC60,+CE60)</f>
        <v>61508</v>
      </c>
      <c r="DH60" s="121">
        <f>SUM(BD60,+CF60)</f>
        <v>0</v>
      </c>
      <c r="DI60" s="121">
        <f>SUM(BE60,+CG60)</f>
        <v>24147</v>
      </c>
      <c r="DJ60" s="121">
        <f>SUM(BF60,+CH60)</f>
        <v>170555</v>
      </c>
    </row>
    <row r="61" spans="1:114" s="136" customFormat="1" ht="13.5" customHeight="1" x14ac:dyDescent="0.15">
      <c r="A61" s="119" t="s">
        <v>15</v>
      </c>
      <c r="B61" s="120" t="s">
        <v>507</v>
      </c>
      <c r="C61" s="119" t="s">
        <v>508</v>
      </c>
      <c r="D61" s="121">
        <f>SUM(E61,+L61)</f>
        <v>575295</v>
      </c>
      <c r="E61" s="121">
        <f>SUM(F61:I61,K61)</f>
        <v>514149</v>
      </c>
      <c r="F61" s="121">
        <v>43914</v>
      </c>
      <c r="G61" s="121">
        <v>301620</v>
      </c>
      <c r="H61" s="121">
        <v>78000</v>
      </c>
      <c r="I61" s="121">
        <v>87356</v>
      </c>
      <c r="J61" s="122" t="s">
        <v>548</v>
      </c>
      <c r="K61" s="121">
        <v>3259</v>
      </c>
      <c r="L61" s="121">
        <v>61146</v>
      </c>
      <c r="M61" s="121">
        <f>SUM(N61,+U61)</f>
        <v>142555</v>
      </c>
      <c r="N61" s="121">
        <f>SUM(O61:R61,T61)</f>
        <v>33398</v>
      </c>
      <c r="O61" s="121">
        <v>6015</v>
      </c>
      <c r="P61" s="121">
        <v>23654</v>
      </c>
      <c r="Q61" s="121">
        <v>0</v>
      </c>
      <c r="R61" s="121">
        <v>3729</v>
      </c>
      <c r="S61" s="122" t="s">
        <v>548</v>
      </c>
      <c r="T61" s="121">
        <v>0</v>
      </c>
      <c r="U61" s="121">
        <v>109157</v>
      </c>
      <c r="V61" s="121">
        <f>+SUM(D61,M61)</f>
        <v>717850</v>
      </c>
      <c r="W61" s="121">
        <f>+SUM(E61,N61)</f>
        <v>547547</v>
      </c>
      <c r="X61" s="121">
        <f>+SUM(F61,O61)</f>
        <v>49929</v>
      </c>
      <c r="Y61" s="121">
        <f>+SUM(G61,P61)</f>
        <v>325274</v>
      </c>
      <c r="Z61" s="121">
        <f>+SUM(H61,Q61)</f>
        <v>78000</v>
      </c>
      <c r="AA61" s="121">
        <f>+SUM(I61,R61)</f>
        <v>91085</v>
      </c>
      <c r="AB61" s="122" t="str">
        <f>IF(+SUM(J61,S61)=0,"-",+SUM(J61,S61))</f>
        <v>-</v>
      </c>
      <c r="AC61" s="121">
        <f>+SUM(K61,T61)</f>
        <v>3259</v>
      </c>
      <c r="AD61" s="121">
        <f>+SUM(L61,U61)</f>
        <v>170303</v>
      </c>
      <c r="AE61" s="121">
        <f>SUM(AF61,+AK61)</f>
        <v>159063</v>
      </c>
      <c r="AF61" s="121">
        <f>SUM(AG61:AJ61)</f>
        <v>159063</v>
      </c>
      <c r="AG61" s="121">
        <v>0</v>
      </c>
      <c r="AH61" s="121">
        <v>0</v>
      </c>
      <c r="AI61" s="121">
        <v>0</v>
      </c>
      <c r="AJ61" s="121">
        <v>159063</v>
      </c>
      <c r="AK61" s="121">
        <v>0</v>
      </c>
      <c r="AL61" s="121">
        <v>0</v>
      </c>
      <c r="AM61" s="121">
        <f>SUM(AN61,AS61,AW61,AX61,BD61)</f>
        <v>362493</v>
      </c>
      <c r="AN61" s="121">
        <f>SUM(AO61:AR61)</f>
        <v>21722</v>
      </c>
      <c r="AO61" s="121">
        <v>21722</v>
      </c>
      <c r="AP61" s="121">
        <v>0</v>
      </c>
      <c r="AQ61" s="121">
        <v>0</v>
      </c>
      <c r="AR61" s="121">
        <v>0</v>
      </c>
      <c r="AS61" s="121">
        <f>SUM(AT61:AV61)</f>
        <v>58537</v>
      </c>
      <c r="AT61" s="121">
        <v>43</v>
      </c>
      <c r="AU61" s="121">
        <v>56832</v>
      </c>
      <c r="AV61" s="121">
        <v>1662</v>
      </c>
      <c r="AW61" s="121">
        <v>0</v>
      </c>
      <c r="AX61" s="121">
        <f>SUM(AY61:BB61)</f>
        <v>282234</v>
      </c>
      <c r="AY61" s="121">
        <v>81394</v>
      </c>
      <c r="AZ61" s="121">
        <v>183119</v>
      </c>
      <c r="BA61" s="121">
        <v>17721</v>
      </c>
      <c r="BB61" s="121">
        <v>0</v>
      </c>
      <c r="BC61" s="121">
        <v>42932</v>
      </c>
      <c r="BD61" s="121">
        <v>0</v>
      </c>
      <c r="BE61" s="121">
        <v>10807</v>
      </c>
      <c r="BF61" s="121">
        <f>SUM(AE61,+AM61,+BE61)</f>
        <v>532363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107116</v>
      </c>
      <c r="BP61" s="121">
        <f>SUM(BQ61:BT61)</f>
        <v>14033</v>
      </c>
      <c r="BQ61" s="121">
        <v>14033</v>
      </c>
      <c r="BR61" s="121">
        <v>0</v>
      </c>
      <c r="BS61" s="121">
        <v>0</v>
      </c>
      <c r="BT61" s="121">
        <v>0</v>
      </c>
      <c r="BU61" s="121">
        <f>SUM(BV61:BX61)</f>
        <v>30746</v>
      </c>
      <c r="BV61" s="121">
        <v>0</v>
      </c>
      <c r="BW61" s="121">
        <v>30746</v>
      </c>
      <c r="BX61" s="121">
        <v>0</v>
      </c>
      <c r="BY61" s="121">
        <v>0</v>
      </c>
      <c r="BZ61" s="121">
        <f>SUM(CA61:CD61)</f>
        <v>62337</v>
      </c>
      <c r="CA61" s="121">
        <v>28610</v>
      </c>
      <c r="CB61" s="121">
        <v>33727</v>
      </c>
      <c r="CC61" s="121">
        <v>0</v>
      </c>
      <c r="CD61" s="121">
        <v>0</v>
      </c>
      <c r="CE61" s="121">
        <v>0</v>
      </c>
      <c r="CF61" s="121">
        <v>0</v>
      </c>
      <c r="CG61" s="121">
        <v>35439</v>
      </c>
      <c r="CH61" s="121">
        <f>SUM(BG61,+BO61,+CG61)</f>
        <v>142555</v>
      </c>
      <c r="CI61" s="121">
        <f>SUM(AE61,+BG61)</f>
        <v>159063</v>
      </c>
      <c r="CJ61" s="121">
        <f>SUM(AF61,+BH61)</f>
        <v>159063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159063</v>
      </c>
      <c r="CO61" s="121">
        <f>SUM(AK61,+BM61)</f>
        <v>0</v>
      </c>
      <c r="CP61" s="121">
        <f>SUM(AL61,+BN61)</f>
        <v>0</v>
      </c>
      <c r="CQ61" s="121">
        <f>SUM(AM61,+BO61)</f>
        <v>469609</v>
      </c>
      <c r="CR61" s="121">
        <f>SUM(AN61,+BP61)</f>
        <v>35755</v>
      </c>
      <c r="CS61" s="121">
        <f>SUM(AO61,+BQ61)</f>
        <v>35755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89283</v>
      </c>
      <c r="CX61" s="121">
        <f>SUM(AT61,+BV61)</f>
        <v>43</v>
      </c>
      <c r="CY61" s="121">
        <f>SUM(AU61,+BW61)</f>
        <v>87578</v>
      </c>
      <c r="CZ61" s="121">
        <f>SUM(AV61,+BX61)</f>
        <v>1662</v>
      </c>
      <c r="DA61" s="121">
        <f>SUM(AW61,+BY61)</f>
        <v>0</v>
      </c>
      <c r="DB61" s="121">
        <f>SUM(AX61,+BZ61)</f>
        <v>344571</v>
      </c>
      <c r="DC61" s="121">
        <f>SUM(AY61,+CA61)</f>
        <v>110004</v>
      </c>
      <c r="DD61" s="121">
        <f>SUM(AZ61,+CB61)</f>
        <v>216846</v>
      </c>
      <c r="DE61" s="121">
        <f>SUM(BA61,+CC61)</f>
        <v>17721</v>
      </c>
      <c r="DF61" s="121">
        <f>SUM(BB61,+CD61)</f>
        <v>0</v>
      </c>
      <c r="DG61" s="121">
        <f>SUM(BC61,+CE61)</f>
        <v>42932</v>
      </c>
      <c r="DH61" s="121">
        <f>SUM(BD61,+CF61)</f>
        <v>0</v>
      </c>
      <c r="DI61" s="121">
        <f>SUM(BE61,+CG61)</f>
        <v>46246</v>
      </c>
      <c r="DJ61" s="121">
        <f>SUM(BF61,+CH61)</f>
        <v>674918</v>
      </c>
    </row>
    <row r="62" spans="1:114" s="136" customFormat="1" ht="13.5" customHeight="1" x14ac:dyDescent="0.15">
      <c r="A62" s="119" t="s">
        <v>15</v>
      </c>
      <c r="B62" s="120" t="s">
        <v>512</v>
      </c>
      <c r="C62" s="119" t="s">
        <v>513</v>
      </c>
      <c r="D62" s="121">
        <f>SUM(E62,+L62)</f>
        <v>55619</v>
      </c>
      <c r="E62" s="121">
        <f>SUM(F62:I62,K62)</f>
        <v>52185</v>
      </c>
      <c r="F62" s="121">
        <v>0</v>
      </c>
      <c r="G62" s="121">
        <v>52094</v>
      </c>
      <c r="H62" s="121">
        <v>0</v>
      </c>
      <c r="I62" s="121">
        <v>3</v>
      </c>
      <c r="J62" s="122" t="s">
        <v>548</v>
      </c>
      <c r="K62" s="121">
        <v>88</v>
      </c>
      <c r="L62" s="121">
        <v>3434</v>
      </c>
      <c r="M62" s="121">
        <f>SUM(N62,+U62)</f>
        <v>19065</v>
      </c>
      <c r="N62" s="121">
        <f>SUM(O62:R62,T62)</f>
        <v>4913</v>
      </c>
      <c r="O62" s="121">
        <v>0</v>
      </c>
      <c r="P62" s="121">
        <v>0</v>
      </c>
      <c r="Q62" s="121">
        <v>0</v>
      </c>
      <c r="R62" s="121">
        <v>4891</v>
      </c>
      <c r="S62" s="122" t="s">
        <v>548</v>
      </c>
      <c r="T62" s="121">
        <v>22</v>
      </c>
      <c r="U62" s="121">
        <v>14152</v>
      </c>
      <c r="V62" s="121">
        <f>+SUM(D62,M62)</f>
        <v>74684</v>
      </c>
      <c r="W62" s="121">
        <f>+SUM(E62,N62)</f>
        <v>57098</v>
      </c>
      <c r="X62" s="121">
        <f>+SUM(F62,O62)</f>
        <v>0</v>
      </c>
      <c r="Y62" s="121">
        <f>+SUM(G62,P62)</f>
        <v>52094</v>
      </c>
      <c r="Z62" s="121">
        <f>+SUM(H62,Q62)</f>
        <v>0</v>
      </c>
      <c r="AA62" s="121">
        <f>+SUM(I62,R62)</f>
        <v>4894</v>
      </c>
      <c r="AB62" s="122" t="str">
        <f>IF(+SUM(J62,S62)=0,"-",+SUM(J62,S62))</f>
        <v>-</v>
      </c>
      <c r="AC62" s="121">
        <f>+SUM(K62,T62)</f>
        <v>110</v>
      </c>
      <c r="AD62" s="121">
        <f>+SUM(L62,U62)</f>
        <v>17586</v>
      </c>
      <c r="AE62" s="121">
        <f>SUM(AF62,+AK62)</f>
        <v>0</v>
      </c>
      <c r="AF62" s="121">
        <f>SUM(AG62:AJ62)</f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f>SUM(AN62,AS62,AW62,AX62,BD62)</f>
        <v>52709</v>
      </c>
      <c r="AN62" s="121">
        <f>SUM(AO62:AR62)</f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f>SUM(AT62:AV62)</f>
        <v>33211</v>
      </c>
      <c r="AT62" s="121">
        <v>983</v>
      </c>
      <c r="AU62" s="121">
        <v>32224</v>
      </c>
      <c r="AV62" s="121">
        <v>4</v>
      </c>
      <c r="AW62" s="121">
        <v>0</v>
      </c>
      <c r="AX62" s="121">
        <f>SUM(AY62:BB62)</f>
        <v>12185</v>
      </c>
      <c r="AY62" s="121">
        <v>4697</v>
      </c>
      <c r="AZ62" s="121">
        <v>6963</v>
      </c>
      <c r="BA62" s="121">
        <v>525</v>
      </c>
      <c r="BB62" s="121">
        <v>0</v>
      </c>
      <c r="BC62" s="121">
        <v>2579</v>
      </c>
      <c r="BD62" s="121">
        <v>7313</v>
      </c>
      <c r="BE62" s="121">
        <v>331</v>
      </c>
      <c r="BF62" s="121">
        <f>SUM(AE62,+AM62,+BE62)</f>
        <v>53040</v>
      </c>
      <c r="BG62" s="121">
        <f>SUM(BH62,+BM62)</f>
        <v>1652</v>
      </c>
      <c r="BH62" s="121">
        <f>SUM(BI62:BL62)</f>
        <v>1652</v>
      </c>
      <c r="BI62" s="121">
        <v>1652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f>SUM(BP62,BU62,BY62,BZ62,CF62)</f>
        <v>17286</v>
      </c>
      <c r="BP62" s="121">
        <f>SUM(BQ62:BT62)</f>
        <v>10243</v>
      </c>
      <c r="BQ62" s="121">
        <v>6791</v>
      </c>
      <c r="BR62" s="121">
        <v>273</v>
      </c>
      <c r="BS62" s="121">
        <v>3179</v>
      </c>
      <c r="BT62" s="121">
        <v>0</v>
      </c>
      <c r="BU62" s="121">
        <f>SUM(BV62:BX62)</f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f>SUM(CA62:CD62)</f>
        <v>7043</v>
      </c>
      <c r="CA62" s="121">
        <v>3629</v>
      </c>
      <c r="CB62" s="121">
        <v>3414</v>
      </c>
      <c r="CC62" s="121">
        <v>0</v>
      </c>
      <c r="CD62" s="121">
        <v>0</v>
      </c>
      <c r="CE62" s="121">
        <v>0</v>
      </c>
      <c r="CF62" s="121">
        <v>0</v>
      </c>
      <c r="CG62" s="121">
        <v>127</v>
      </c>
      <c r="CH62" s="121">
        <f>SUM(BG62,+BO62,+CG62)</f>
        <v>19065</v>
      </c>
      <c r="CI62" s="121">
        <f>SUM(AE62,+BG62)</f>
        <v>1652</v>
      </c>
      <c r="CJ62" s="121">
        <f>SUM(AF62,+BH62)</f>
        <v>1652</v>
      </c>
      <c r="CK62" s="121">
        <f>SUM(AG62,+BI62)</f>
        <v>1652</v>
      </c>
      <c r="CL62" s="121">
        <f>SUM(AH62,+BJ62)</f>
        <v>0</v>
      </c>
      <c r="CM62" s="121">
        <f>SUM(AI62,+BK62)</f>
        <v>0</v>
      </c>
      <c r="CN62" s="121">
        <f>SUM(AJ62,+BL62)</f>
        <v>0</v>
      </c>
      <c r="CO62" s="121">
        <f>SUM(AK62,+BM62)</f>
        <v>0</v>
      </c>
      <c r="CP62" s="121">
        <f>SUM(AL62,+BN62)</f>
        <v>0</v>
      </c>
      <c r="CQ62" s="121">
        <f>SUM(AM62,+BO62)</f>
        <v>69995</v>
      </c>
      <c r="CR62" s="121">
        <f>SUM(AN62,+BP62)</f>
        <v>10243</v>
      </c>
      <c r="CS62" s="121">
        <f>SUM(AO62,+BQ62)</f>
        <v>6791</v>
      </c>
      <c r="CT62" s="121">
        <f>SUM(AP62,+BR62)</f>
        <v>273</v>
      </c>
      <c r="CU62" s="121">
        <f>SUM(AQ62,+BS62)</f>
        <v>3179</v>
      </c>
      <c r="CV62" s="121">
        <f>SUM(AR62,+BT62)</f>
        <v>0</v>
      </c>
      <c r="CW62" s="121">
        <f>SUM(AS62,+BU62)</f>
        <v>33211</v>
      </c>
      <c r="CX62" s="121">
        <f>SUM(AT62,+BV62)</f>
        <v>983</v>
      </c>
      <c r="CY62" s="121">
        <f>SUM(AU62,+BW62)</f>
        <v>32224</v>
      </c>
      <c r="CZ62" s="121">
        <f>SUM(AV62,+BX62)</f>
        <v>4</v>
      </c>
      <c r="DA62" s="121">
        <f>SUM(AW62,+BY62)</f>
        <v>0</v>
      </c>
      <c r="DB62" s="121">
        <f>SUM(AX62,+BZ62)</f>
        <v>19228</v>
      </c>
      <c r="DC62" s="121">
        <f>SUM(AY62,+CA62)</f>
        <v>8326</v>
      </c>
      <c r="DD62" s="121">
        <f>SUM(AZ62,+CB62)</f>
        <v>10377</v>
      </c>
      <c r="DE62" s="121">
        <f>SUM(BA62,+CC62)</f>
        <v>525</v>
      </c>
      <c r="DF62" s="121">
        <f>SUM(BB62,+CD62)</f>
        <v>0</v>
      </c>
      <c r="DG62" s="121">
        <f>SUM(BC62,+CE62)</f>
        <v>2579</v>
      </c>
      <c r="DH62" s="121">
        <f>SUM(BD62,+CF62)</f>
        <v>7313</v>
      </c>
      <c r="DI62" s="121">
        <f>SUM(BE62,+CG62)</f>
        <v>458</v>
      </c>
      <c r="DJ62" s="121">
        <f>SUM(BF62,+CH62)</f>
        <v>72105</v>
      </c>
    </row>
    <row r="63" spans="1:114" s="136" customFormat="1" ht="13.5" customHeight="1" x14ac:dyDescent="0.15">
      <c r="A63" s="119" t="s">
        <v>15</v>
      </c>
      <c r="B63" s="120" t="s">
        <v>515</v>
      </c>
      <c r="C63" s="119" t="s">
        <v>516</v>
      </c>
      <c r="D63" s="121">
        <f>SUM(E63,+L63)</f>
        <v>170008</v>
      </c>
      <c r="E63" s="121">
        <f>SUM(F63:I63,K63)</f>
        <v>24260</v>
      </c>
      <c r="F63" s="121">
        <v>0</v>
      </c>
      <c r="G63" s="121">
        <v>12780</v>
      </c>
      <c r="H63" s="121">
        <v>0</v>
      </c>
      <c r="I63" s="121">
        <v>7086</v>
      </c>
      <c r="J63" s="122" t="s">
        <v>548</v>
      </c>
      <c r="K63" s="121">
        <v>4394</v>
      </c>
      <c r="L63" s="121">
        <v>145748</v>
      </c>
      <c r="M63" s="121">
        <f>SUM(N63,+U63)</f>
        <v>6623</v>
      </c>
      <c r="N63" s="121">
        <f>SUM(O63:R63,T63)</f>
        <v>4924</v>
      </c>
      <c r="O63" s="121">
        <v>0</v>
      </c>
      <c r="P63" s="121">
        <v>0</v>
      </c>
      <c r="Q63" s="121">
        <v>0</v>
      </c>
      <c r="R63" s="121">
        <v>4924</v>
      </c>
      <c r="S63" s="122" t="s">
        <v>548</v>
      </c>
      <c r="T63" s="121">
        <v>0</v>
      </c>
      <c r="U63" s="121">
        <v>1699</v>
      </c>
      <c r="V63" s="121">
        <f>+SUM(D63,M63)</f>
        <v>176631</v>
      </c>
      <c r="W63" s="121">
        <f>+SUM(E63,N63)</f>
        <v>29184</v>
      </c>
      <c r="X63" s="121">
        <f>+SUM(F63,O63)</f>
        <v>0</v>
      </c>
      <c r="Y63" s="121">
        <f>+SUM(G63,P63)</f>
        <v>12780</v>
      </c>
      <c r="Z63" s="121">
        <f>+SUM(H63,Q63)</f>
        <v>0</v>
      </c>
      <c r="AA63" s="121">
        <f>+SUM(I63,R63)</f>
        <v>12010</v>
      </c>
      <c r="AB63" s="122" t="str">
        <f>IF(+SUM(J63,S63)=0,"-",+SUM(J63,S63))</f>
        <v>-</v>
      </c>
      <c r="AC63" s="121">
        <f>+SUM(K63,T63)</f>
        <v>4394</v>
      </c>
      <c r="AD63" s="121">
        <f>+SUM(L63,U63)</f>
        <v>147447</v>
      </c>
      <c r="AE63" s="121">
        <f>SUM(AF63,+AK63)</f>
        <v>15120</v>
      </c>
      <c r="AF63" s="121">
        <f>SUM(AG63:AJ63)</f>
        <v>15120</v>
      </c>
      <c r="AG63" s="121">
        <v>0</v>
      </c>
      <c r="AH63" s="121">
        <v>14148</v>
      </c>
      <c r="AI63" s="121">
        <v>972</v>
      </c>
      <c r="AJ63" s="121">
        <v>0</v>
      </c>
      <c r="AK63" s="121">
        <v>0</v>
      </c>
      <c r="AL63" s="121">
        <v>0</v>
      </c>
      <c r="AM63" s="121">
        <f>SUM(AN63,AS63,AW63,AX63,BD63)</f>
        <v>143933</v>
      </c>
      <c r="AN63" s="121">
        <f>SUM(AO63:AR63)</f>
        <v>1105</v>
      </c>
      <c r="AO63" s="121">
        <v>0</v>
      </c>
      <c r="AP63" s="121">
        <v>0</v>
      </c>
      <c r="AQ63" s="121">
        <v>1105</v>
      </c>
      <c r="AR63" s="121">
        <v>0</v>
      </c>
      <c r="AS63" s="121">
        <f>SUM(AT63:AV63)</f>
        <v>76053</v>
      </c>
      <c r="AT63" s="121">
        <v>36256</v>
      </c>
      <c r="AU63" s="121">
        <v>30774</v>
      </c>
      <c r="AV63" s="121">
        <v>9023</v>
      </c>
      <c r="AW63" s="121">
        <v>0</v>
      </c>
      <c r="AX63" s="121">
        <f>SUM(AY63:BB63)</f>
        <v>66775</v>
      </c>
      <c r="AY63" s="121">
        <v>12297</v>
      </c>
      <c r="AZ63" s="121">
        <v>25314</v>
      </c>
      <c r="BA63" s="121">
        <v>19195</v>
      </c>
      <c r="BB63" s="121">
        <v>9969</v>
      </c>
      <c r="BC63" s="121">
        <v>10001</v>
      </c>
      <c r="BD63" s="121">
        <v>0</v>
      </c>
      <c r="BE63" s="121">
        <v>954</v>
      </c>
      <c r="BF63" s="121">
        <f>SUM(AE63,+AM63,+BE63)</f>
        <v>160007</v>
      </c>
      <c r="BG63" s="121">
        <f>SUM(BH63,+BM63)</f>
        <v>0</v>
      </c>
      <c r="BH63" s="121">
        <f>SUM(BI63:BL63)</f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f>SUM(BP63,BU63,BY63,BZ63,CF63)</f>
        <v>6623</v>
      </c>
      <c r="BP63" s="121">
        <f>SUM(BQ63:BT63)</f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f>SUM(BV63:BX63)</f>
        <v>846</v>
      </c>
      <c r="BV63" s="121">
        <v>846</v>
      </c>
      <c r="BW63" s="121">
        <v>0</v>
      </c>
      <c r="BX63" s="121">
        <v>0</v>
      </c>
      <c r="BY63" s="121">
        <v>0</v>
      </c>
      <c r="BZ63" s="121">
        <f>SUM(CA63:CD63)</f>
        <v>5777</v>
      </c>
      <c r="CA63" s="121">
        <v>5777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f>SUM(BG63,+BO63,+CG63)</f>
        <v>6623</v>
      </c>
      <c r="CI63" s="121">
        <f>SUM(AE63,+BG63)</f>
        <v>15120</v>
      </c>
      <c r="CJ63" s="121">
        <f>SUM(AF63,+BH63)</f>
        <v>15120</v>
      </c>
      <c r="CK63" s="121">
        <f>SUM(AG63,+BI63)</f>
        <v>0</v>
      </c>
      <c r="CL63" s="121">
        <f>SUM(AH63,+BJ63)</f>
        <v>14148</v>
      </c>
      <c r="CM63" s="121">
        <f>SUM(AI63,+BK63)</f>
        <v>972</v>
      </c>
      <c r="CN63" s="121">
        <f>SUM(AJ63,+BL63)</f>
        <v>0</v>
      </c>
      <c r="CO63" s="121">
        <f>SUM(AK63,+BM63)</f>
        <v>0</v>
      </c>
      <c r="CP63" s="121">
        <f>SUM(AL63,+BN63)</f>
        <v>0</v>
      </c>
      <c r="CQ63" s="121">
        <f>SUM(AM63,+BO63)</f>
        <v>150556</v>
      </c>
      <c r="CR63" s="121">
        <f>SUM(AN63,+BP63)</f>
        <v>1105</v>
      </c>
      <c r="CS63" s="121">
        <f>SUM(AO63,+BQ63)</f>
        <v>0</v>
      </c>
      <c r="CT63" s="121">
        <f>SUM(AP63,+BR63)</f>
        <v>0</v>
      </c>
      <c r="CU63" s="121">
        <f>SUM(AQ63,+BS63)</f>
        <v>1105</v>
      </c>
      <c r="CV63" s="121">
        <f>SUM(AR63,+BT63)</f>
        <v>0</v>
      </c>
      <c r="CW63" s="121">
        <f>SUM(AS63,+BU63)</f>
        <v>76899</v>
      </c>
      <c r="CX63" s="121">
        <f>SUM(AT63,+BV63)</f>
        <v>37102</v>
      </c>
      <c r="CY63" s="121">
        <f>SUM(AU63,+BW63)</f>
        <v>30774</v>
      </c>
      <c r="CZ63" s="121">
        <f>SUM(AV63,+BX63)</f>
        <v>9023</v>
      </c>
      <c r="DA63" s="121">
        <f>SUM(AW63,+BY63)</f>
        <v>0</v>
      </c>
      <c r="DB63" s="121">
        <f>SUM(AX63,+BZ63)</f>
        <v>72552</v>
      </c>
      <c r="DC63" s="121">
        <f>SUM(AY63,+CA63)</f>
        <v>18074</v>
      </c>
      <c r="DD63" s="121">
        <f>SUM(AZ63,+CB63)</f>
        <v>25314</v>
      </c>
      <c r="DE63" s="121">
        <f>SUM(BA63,+CC63)</f>
        <v>19195</v>
      </c>
      <c r="DF63" s="121">
        <f>SUM(BB63,+CD63)</f>
        <v>9969</v>
      </c>
      <c r="DG63" s="121">
        <f>SUM(BC63,+CE63)</f>
        <v>10001</v>
      </c>
      <c r="DH63" s="121">
        <f>SUM(BD63,+CF63)</f>
        <v>0</v>
      </c>
      <c r="DI63" s="121">
        <f>SUM(BE63,+CG63)</f>
        <v>954</v>
      </c>
      <c r="DJ63" s="121">
        <f>SUM(BF63,+CH63)</f>
        <v>166630</v>
      </c>
    </row>
    <row r="64" spans="1:114" s="136" customFormat="1" ht="13.5" customHeight="1" x14ac:dyDescent="0.15">
      <c r="A64" s="119" t="s">
        <v>15</v>
      </c>
      <c r="B64" s="120" t="s">
        <v>518</v>
      </c>
      <c r="C64" s="119" t="s">
        <v>519</v>
      </c>
      <c r="D64" s="121">
        <f>SUM(E64,+L64)</f>
        <v>205040</v>
      </c>
      <c r="E64" s="121">
        <f>SUM(F64:I64,K64)</f>
        <v>12520</v>
      </c>
      <c r="F64" s="121">
        <v>4665</v>
      </c>
      <c r="G64" s="121">
        <v>0</v>
      </c>
      <c r="H64" s="121">
        <v>0</v>
      </c>
      <c r="I64" s="121">
        <v>7855</v>
      </c>
      <c r="J64" s="122" t="s">
        <v>548</v>
      </c>
      <c r="K64" s="121">
        <v>0</v>
      </c>
      <c r="L64" s="121">
        <v>192520</v>
      </c>
      <c r="M64" s="121">
        <f>SUM(N64,+U64)</f>
        <v>43161</v>
      </c>
      <c r="N64" s="121">
        <f>SUM(O64:R64,T64)</f>
        <v>39679</v>
      </c>
      <c r="O64" s="121">
        <v>0</v>
      </c>
      <c r="P64" s="121">
        <v>0</v>
      </c>
      <c r="Q64" s="121">
        <v>0</v>
      </c>
      <c r="R64" s="121">
        <v>39679</v>
      </c>
      <c r="S64" s="122" t="s">
        <v>548</v>
      </c>
      <c r="T64" s="121">
        <v>0</v>
      </c>
      <c r="U64" s="121">
        <v>3482</v>
      </c>
      <c r="V64" s="121">
        <f>+SUM(D64,M64)</f>
        <v>248201</v>
      </c>
      <c r="W64" s="121">
        <f>+SUM(E64,N64)</f>
        <v>52199</v>
      </c>
      <c r="X64" s="121">
        <f>+SUM(F64,O64)</f>
        <v>4665</v>
      </c>
      <c r="Y64" s="121">
        <f>+SUM(G64,P64)</f>
        <v>0</v>
      </c>
      <c r="Z64" s="121">
        <f>+SUM(H64,Q64)</f>
        <v>0</v>
      </c>
      <c r="AA64" s="121">
        <f>+SUM(I64,R64)</f>
        <v>47534</v>
      </c>
      <c r="AB64" s="122" t="str">
        <f>IF(+SUM(J64,S64)=0,"-",+SUM(J64,S64))</f>
        <v>-</v>
      </c>
      <c r="AC64" s="121">
        <f>+SUM(K64,T64)</f>
        <v>0</v>
      </c>
      <c r="AD64" s="121">
        <f>+SUM(L64,U64)</f>
        <v>196002</v>
      </c>
      <c r="AE64" s="121">
        <f>SUM(AF64,+AK64)</f>
        <v>110179</v>
      </c>
      <c r="AF64" s="121">
        <f>SUM(AG64:AJ64)</f>
        <v>78290</v>
      </c>
      <c r="AG64" s="121">
        <v>0</v>
      </c>
      <c r="AH64" s="121">
        <v>30511</v>
      </c>
      <c r="AI64" s="121">
        <v>47779</v>
      </c>
      <c r="AJ64" s="121">
        <v>0</v>
      </c>
      <c r="AK64" s="121">
        <v>31889</v>
      </c>
      <c r="AL64" s="121">
        <v>0</v>
      </c>
      <c r="AM64" s="121">
        <f>SUM(AN64,AS64,AW64,AX64,BD64)</f>
        <v>82985</v>
      </c>
      <c r="AN64" s="121">
        <f>SUM(AO64:AR64)</f>
        <v>24559</v>
      </c>
      <c r="AO64" s="121">
        <v>12204</v>
      </c>
      <c r="AP64" s="121">
        <v>0</v>
      </c>
      <c r="AQ64" s="121">
        <v>12355</v>
      </c>
      <c r="AR64" s="121">
        <v>0</v>
      </c>
      <c r="AS64" s="121">
        <f>SUM(AT64:AV64)</f>
        <v>14774</v>
      </c>
      <c r="AT64" s="121">
        <v>676</v>
      </c>
      <c r="AU64" s="121">
        <v>13508</v>
      </c>
      <c r="AV64" s="121">
        <v>590</v>
      </c>
      <c r="AW64" s="121">
        <v>20952</v>
      </c>
      <c r="AX64" s="121">
        <f>SUM(AY64:BB64)</f>
        <v>22700</v>
      </c>
      <c r="AY64" s="121">
        <v>12313</v>
      </c>
      <c r="AZ64" s="121">
        <v>10387</v>
      </c>
      <c r="BA64" s="121">
        <v>0</v>
      </c>
      <c r="BB64" s="121">
        <v>0</v>
      </c>
      <c r="BC64" s="121">
        <v>11876</v>
      </c>
      <c r="BD64" s="121">
        <v>0</v>
      </c>
      <c r="BE64" s="121">
        <v>0</v>
      </c>
      <c r="BF64" s="121">
        <f>SUM(AE64,+AM64,+BE64)</f>
        <v>193164</v>
      </c>
      <c r="BG64" s="121">
        <f>SUM(BH64,+BM64)</f>
        <v>0</v>
      </c>
      <c r="BH64" s="121">
        <f>SUM(BI64:BL64)</f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f>SUM(BP64,BU64,BY64,BZ64,CF64)</f>
        <v>43161</v>
      </c>
      <c r="BP64" s="121">
        <f>SUM(BQ64:BT64)</f>
        <v>3537</v>
      </c>
      <c r="BQ64" s="121">
        <v>3537</v>
      </c>
      <c r="BR64" s="121">
        <v>0</v>
      </c>
      <c r="BS64" s="121">
        <v>0</v>
      </c>
      <c r="BT64" s="121">
        <v>0</v>
      </c>
      <c r="BU64" s="121">
        <f>SUM(BV64:BX64)</f>
        <v>16964</v>
      </c>
      <c r="BV64" s="121">
        <v>0</v>
      </c>
      <c r="BW64" s="121">
        <v>16964</v>
      </c>
      <c r="BX64" s="121">
        <v>0</v>
      </c>
      <c r="BY64" s="121">
        <v>0</v>
      </c>
      <c r="BZ64" s="121">
        <f>SUM(CA64:CD64)</f>
        <v>22660</v>
      </c>
      <c r="CA64" s="121">
        <v>6431</v>
      </c>
      <c r="CB64" s="121">
        <v>16229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f>SUM(BG64,+BO64,+CG64)</f>
        <v>43161</v>
      </c>
      <c r="CI64" s="121">
        <f>SUM(AE64,+BG64)</f>
        <v>110179</v>
      </c>
      <c r="CJ64" s="121">
        <f>SUM(AF64,+BH64)</f>
        <v>78290</v>
      </c>
      <c r="CK64" s="121">
        <f>SUM(AG64,+BI64)</f>
        <v>0</v>
      </c>
      <c r="CL64" s="121">
        <f>SUM(AH64,+BJ64)</f>
        <v>30511</v>
      </c>
      <c r="CM64" s="121">
        <f>SUM(AI64,+BK64)</f>
        <v>47779</v>
      </c>
      <c r="CN64" s="121">
        <f>SUM(AJ64,+BL64)</f>
        <v>0</v>
      </c>
      <c r="CO64" s="121">
        <f>SUM(AK64,+BM64)</f>
        <v>31889</v>
      </c>
      <c r="CP64" s="121">
        <f>SUM(AL64,+BN64)</f>
        <v>0</v>
      </c>
      <c r="CQ64" s="121">
        <f>SUM(AM64,+BO64)</f>
        <v>126146</v>
      </c>
      <c r="CR64" s="121">
        <f>SUM(AN64,+BP64)</f>
        <v>28096</v>
      </c>
      <c r="CS64" s="121">
        <f>SUM(AO64,+BQ64)</f>
        <v>15741</v>
      </c>
      <c r="CT64" s="121">
        <f>SUM(AP64,+BR64)</f>
        <v>0</v>
      </c>
      <c r="CU64" s="121">
        <f>SUM(AQ64,+BS64)</f>
        <v>12355</v>
      </c>
      <c r="CV64" s="121">
        <f>SUM(AR64,+BT64)</f>
        <v>0</v>
      </c>
      <c r="CW64" s="121">
        <f>SUM(AS64,+BU64)</f>
        <v>31738</v>
      </c>
      <c r="CX64" s="121">
        <f>SUM(AT64,+BV64)</f>
        <v>676</v>
      </c>
      <c r="CY64" s="121">
        <f>SUM(AU64,+BW64)</f>
        <v>30472</v>
      </c>
      <c r="CZ64" s="121">
        <f>SUM(AV64,+BX64)</f>
        <v>590</v>
      </c>
      <c r="DA64" s="121">
        <f>SUM(AW64,+BY64)</f>
        <v>20952</v>
      </c>
      <c r="DB64" s="121">
        <f>SUM(AX64,+BZ64)</f>
        <v>45360</v>
      </c>
      <c r="DC64" s="121">
        <f>SUM(AY64,+CA64)</f>
        <v>18744</v>
      </c>
      <c r="DD64" s="121">
        <f>SUM(AZ64,+CB64)</f>
        <v>26616</v>
      </c>
      <c r="DE64" s="121">
        <f>SUM(BA64,+CC64)</f>
        <v>0</v>
      </c>
      <c r="DF64" s="121">
        <f>SUM(BB64,+CD64)</f>
        <v>0</v>
      </c>
      <c r="DG64" s="121">
        <f>SUM(BC64,+CE64)</f>
        <v>11876</v>
      </c>
      <c r="DH64" s="121">
        <f>SUM(BD64,+CF64)</f>
        <v>0</v>
      </c>
      <c r="DI64" s="121">
        <f>SUM(BE64,+CG64)</f>
        <v>0</v>
      </c>
      <c r="DJ64" s="121">
        <f>SUM(BF64,+CH64)</f>
        <v>236325</v>
      </c>
    </row>
    <row r="65" spans="1:114" s="136" customFormat="1" ht="13.5" customHeight="1" x14ac:dyDescent="0.15">
      <c r="A65" s="119" t="s">
        <v>15</v>
      </c>
      <c r="B65" s="120" t="s">
        <v>521</v>
      </c>
      <c r="C65" s="119" t="s">
        <v>522</v>
      </c>
      <c r="D65" s="121">
        <f>SUM(E65,+L65)</f>
        <v>242524</v>
      </c>
      <c r="E65" s="121">
        <f>SUM(F65:I65,K65)</f>
        <v>149240</v>
      </c>
      <c r="F65" s="121">
        <v>0</v>
      </c>
      <c r="G65" s="121">
        <v>147369</v>
      </c>
      <c r="H65" s="121">
        <v>0</v>
      </c>
      <c r="I65" s="121">
        <v>1871</v>
      </c>
      <c r="J65" s="122" t="s">
        <v>548</v>
      </c>
      <c r="K65" s="121">
        <v>0</v>
      </c>
      <c r="L65" s="121">
        <v>93284</v>
      </c>
      <c r="M65" s="121">
        <f>SUM(N65,+U65)</f>
        <v>63717</v>
      </c>
      <c r="N65" s="121">
        <f>SUM(O65:R65,T65)</f>
        <v>30884</v>
      </c>
      <c r="O65" s="121">
        <v>0</v>
      </c>
      <c r="P65" s="121">
        <v>28139</v>
      </c>
      <c r="Q65" s="121">
        <v>0</v>
      </c>
      <c r="R65" s="121">
        <v>2745</v>
      </c>
      <c r="S65" s="122" t="s">
        <v>548</v>
      </c>
      <c r="T65" s="121">
        <v>0</v>
      </c>
      <c r="U65" s="121">
        <v>32833</v>
      </c>
      <c r="V65" s="121">
        <f>+SUM(D65,M65)</f>
        <v>306241</v>
      </c>
      <c r="W65" s="121">
        <f>+SUM(E65,N65)</f>
        <v>180124</v>
      </c>
      <c r="X65" s="121">
        <f>+SUM(F65,O65)</f>
        <v>0</v>
      </c>
      <c r="Y65" s="121">
        <f>+SUM(G65,P65)</f>
        <v>175508</v>
      </c>
      <c r="Z65" s="121">
        <f>+SUM(H65,Q65)</f>
        <v>0</v>
      </c>
      <c r="AA65" s="121">
        <f>+SUM(I65,R65)</f>
        <v>4616</v>
      </c>
      <c r="AB65" s="122" t="str">
        <f>IF(+SUM(J65,S65)=0,"-",+SUM(J65,S65))</f>
        <v>-</v>
      </c>
      <c r="AC65" s="121">
        <f>+SUM(K65,T65)</f>
        <v>0</v>
      </c>
      <c r="AD65" s="121">
        <f>+SUM(L65,U65)</f>
        <v>126117</v>
      </c>
      <c r="AE65" s="121">
        <f>SUM(AF65,+AK65)</f>
        <v>54437</v>
      </c>
      <c r="AF65" s="121">
        <f>SUM(AG65:AJ65)</f>
        <v>54437</v>
      </c>
      <c r="AG65" s="121">
        <v>0</v>
      </c>
      <c r="AH65" s="121">
        <v>54437</v>
      </c>
      <c r="AI65" s="121">
        <v>0</v>
      </c>
      <c r="AJ65" s="121">
        <v>0</v>
      </c>
      <c r="AK65" s="121">
        <v>0</v>
      </c>
      <c r="AL65" s="121">
        <v>0</v>
      </c>
      <c r="AM65" s="121">
        <f>SUM(AN65,AS65,AW65,AX65,BD65)</f>
        <v>166613</v>
      </c>
      <c r="AN65" s="121">
        <f>SUM(AO65:AR65)</f>
        <v>5213</v>
      </c>
      <c r="AO65" s="121">
        <v>5213</v>
      </c>
      <c r="AP65" s="121">
        <v>0</v>
      </c>
      <c r="AQ65" s="121">
        <v>0</v>
      </c>
      <c r="AR65" s="121">
        <v>0</v>
      </c>
      <c r="AS65" s="121">
        <f>SUM(AT65:AV65)</f>
        <v>34678</v>
      </c>
      <c r="AT65" s="121">
        <v>0</v>
      </c>
      <c r="AU65" s="121">
        <v>34678</v>
      </c>
      <c r="AV65" s="121">
        <v>0</v>
      </c>
      <c r="AW65" s="121">
        <v>4689</v>
      </c>
      <c r="AX65" s="121">
        <f>SUM(AY65:BB65)</f>
        <v>122033</v>
      </c>
      <c r="AY65" s="121">
        <v>38453</v>
      </c>
      <c r="AZ65" s="121">
        <v>83239</v>
      </c>
      <c r="BA65" s="121">
        <v>0</v>
      </c>
      <c r="BB65" s="121">
        <v>341</v>
      </c>
      <c r="BC65" s="121">
        <v>21474</v>
      </c>
      <c r="BD65" s="121">
        <v>0</v>
      </c>
      <c r="BE65" s="121">
        <v>0</v>
      </c>
      <c r="BF65" s="121">
        <f>SUM(AE65,+AM65,+BE65)</f>
        <v>221050</v>
      </c>
      <c r="BG65" s="121">
        <f>SUM(BH65,+BM65)</f>
        <v>900</v>
      </c>
      <c r="BH65" s="121">
        <f>SUM(BI65:BL65)</f>
        <v>900</v>
      </c>
      <c r="BI65" s="121">
        <v>0</v>
      </c>
      <c r="BJ65" s="121">
        <v>900</v>
      </c>
      <c r="BK65" s="121">
        <v>0</v>
      </c>
      <c r="BL65" s="121">
        <v>0</v>
      </c>
      <c r="BM65" s="121">
        <v>0</v>
      </c>
      <c r="BN65" s="121">
        <v>0</v>
      </c>
      <c r="BO65" s="121">
        <f>SUM(BP65,BU65,BY65,BZ65,CF65)</f>
        <v>62817</v>
      </c>
      <c r="BP65" s="121">
        <f>SUM(BQ65:BT65)</f>
        <v>1385</v>
      </c>
      <c r="BQ65" s="121">
        <v>1385</v>
      </c>
      <c r="BR65" s="121">
        <v>0</v>
      </c>
      <c r="BS65" s="121">
        <v>0</v>
      </c>
      <c r="BT65" s="121">
        <v>0</v>
      </c>
      <c r="BU65" s="121">
        <f>SUM(BV65:BX65)</f>
        <v>10065</v>
      </c>
      <c r="BV65" s="121">
        <v>0</v>
      </c>
      <c r="BW65" s="121">
        <v>10065</v>
      </c>
      <c r="BX65" s="121">
        <v>0</v>
      </c>
      <c r="BY65" s="121">
        <v>0</v>
      </c>
      <c r="BZ65" s="121">
        <f>SUM(CA65:CD65)</f>
        <v>51367</v>
      </c>
      <c r="CA65" s="121">
        <v>19413</v>
      </c>
      <c r="CB65" s="121">
        <v>31954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f>SUM(BG65,+BO65,+CG65)</f>
        <v>63717</v>
      </c>
      <c r="CI65" s="121">
        <f>SUM(AE65,+BG65)</f>
        <v>55337</v>
      </c>
      <c r="CJ65" s="121">
        <f>SUM(AF65,+BH65)</f>
        <v>55337</v>
      </c>
      <c r="CK65" s="121">
        <f>SUM(AG65,+BI65)</f>
        <v>0</v>
      </c>
      <c r="CL65" s="121">
        <f>SUM(AH65,+BJ65)</f>
        <v>55337</v>
      </c>
      <c r="CM65" s="121">
        <f>SUM(AI65,+BK65)</f>
        <v>0</v>
      </c>
      <c r="CN65" s="121">
        <f>SUM(AJ65,+BL65)</f>
        <v>0</v>
      </c>
      <c r="CO65" s="121">
        <f>SUM(AK65,+BM65)</f>
        <v>0</v>
      </c>
      <c r="CP65" s="121">
        <f>SUM(AL65,+BN65)</f>
        <v>0</v>
      </c>
      <c r="CQ65" s="121">
        <f>SUM(AM65,+BO65)</f>
        <v>229430</v>
      </c>
      <c r="CR65" s="121">
        <f>SUM(AN65,+BP65)</f>
        <v>6598</v>
      </c>
      <c r="CS65" s="121">
        <f>SUM(AO65,+BQ65)</f>
        <v>6598</v>
      </c>
      <c r="CT65" s="121">
        <f>SUM(AP65,+BR65)</f>
        <v>0</v>
      </c>
      <c r="CU65" s="121">
        <f>SUM(AQ65,+BS65)</f>
        <v>0</v>
      </c>
      <c r="CV65" s="121">
        <f>SUM(AR65,+BT65)</f>
        <v>0</v>
      </c>
      <c r="CW65" s="121">
        <f>SUM(AS65,+BU65)</f>
        <v>44743</v>
      </c>
      <c r="CX65" s="121">
        <f>SUM(AT65,+BV65)</f>
        <v>0</v>
      </c>
      <c r="CY65" s="121">
        <f>SUM(AU65,+BW65)</f>
        <v>44743</v>
      </c>
      <c r="CZ65" s="121">
        <f>SUM(AV65,+BX65)</f>
        <v>0</v>
      </c>
      <c r="DA65" s="121">
        <f>SUM(AW65,+BY65)</f>
        <v>4689</v>
      </c>
      <c r="DB65" s="121">
        <f>SUM(AX65,+BZ65)</f>
        <v>173400</v>
      </c>
      <c r="DC65" s="121">
        <f>SUM(AY65,+CA65)</f>
        <v>57866</v>
      </c>
      <c r="DD65" s="121">
        <f>SUM(AZ65,+CB65)</f>
        <v>115193</v>
      </c>
      <c r="DE65" s="121">
        <f>SUM(BA65,+CC65)</f>
        <v>0</v>
      </c>
      <c r="DF65" s="121">
        <f>SUM(BB65,+CD65)</f>
        <v>341</v>
      </c>
      <c r="DG65" s="121">
        <f>SUM(BC65,+CE65)</f>
        <v>21474</v>
      </c>
      <c r="DH65" s="121">
        <f>SUM(BD65,+CF65)</f>
        <v>0</v>
      </c>
      <c r="DI65" s="121">
        <f>SUM(BE65,+CG65)</f>
        <v>0</v>
      </c>
      <c r="DJ65" s="121">
        <f>SUM(BF65,+CH65)</f>
        <v>284767</v>
      </c>
    </row>
    <row r="66" spans="1:114" s="136" customFormat="1" ht="13.5" customHeight="1" x14ac:dyDescent="0.15">
      <c r="A66" s="119" t="s">
        <v>15</v>
      </c>
      <c r="B66" s="120" t="s">
        <v>524</v>
      </c>
      <c r="C66" s="119" t="s">
        <v>525</v>
      </c>
      <c r="D66" s="121">
        <f>SUM(E66,+L66)</f>
        <v>57400</v>
      </c>
      <c r="E66" s="121">
        <f>SUM(F66:I66,K66)</f>
        <v>5570</v>
      </c>
      <c r="F66" s="121">
        <v>0</v>
      </c>
      <c r="G66" s="121">
        <v>2126</v>
      </c>
      <c r="H66" s="121">
        <v>0</v>
      </c>
      <c r="I66" s="121">
        <v>0</v>
      </c>
      <c r="J66" s="122" t="s">
        <v>548</v>
      </c>
      <c r="K66" s="121">
        <v>3444</v>
      </c>
      <c r="L66" s="121">
        <v>51830</v>
      </c>
      <c r="M66" s="121">
        <f>SUM(N66,+U66)</f>
        <v>84162</v>
      </c>
      <c r="N66" s="121">
        <f>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2" t="s">
        <v>548</v>
      </c>
      <c r="T66" s="121">
        <v>0</v>
      </c>
      <c r="U66" s="121">
        <v>84162</v>
      </c>
      <c r="V66" s="121">
        <f>+SUM(D66,M66)</f>
        <v>141562</v>
      </c>
      <c r="W66" s="121">
        <f>+SUM(E66,N66)</f>
        <v>5570</v>
      </c>
      <c r="X66" s="121">
        <f>+SUM(F66,O66)</f>
        <v>0</v>
      </c>
      <c r="Y66" s="121">
        <f>+SUM(G66,P66)</f>
        <v>2126</v>
      </c>
      <c r="Z66" s="121">
        <f>+SUM(H66,Q66)</f>
        <v>0</v>
      </c>
      <c r="AA66" s="121">
        <f>+SUM(I66,R66)</f>
        <v>0</v>
      </c>
      <c r="AB66" s="122" t="str">
        <f>IF(+SUM(J66,S66)=0,"-",+SUM(J66,S66))</f>
        <v>-</v>
      </c>
      <c r="AC66" s="121">
        <f>+SUM(K66,T66)</f>
        <v>3444</v>
      </c>
      <c r="AD66" s="121">
        <f>+SUM(L66,U66)</f>
        <v>135992</v>
      </c>
      <c r="AE66" s="121">
        <f>SUM(AF66,+AK66)</f>
        <v>14758</v>
      </c>
      <c r="AF66" s="121">
        <f>SUM(AG66:AJ66)</f>
        <v>14758</v>
      </c>
      <c r="AG66" s="121">
        <v>0</v>
      </c>
      <c r="AH66" s="121">
        <v>14758</v>
      </c>
      <c r="AI66" s="121">
        <v>0</v>
      </c>
      <c r="AJ66" s="121">
        <v>0</v>
      </c>
      <c r="AK66" s="121">
        <v>0</v>
      </c>
      <c r="AL66" s="121">
        <v>0</v>
      </c>
      <c r="AM66" s="121">
        <f>SUM(AN66,AS66,AW66,AX66,BD66)</f>
        <v>39198</v>
      </c>
      <c r="AN66" s="121">
        <f>SUM(AO66:AR66)</f>
        <v>62</v>
      </c>
      <c r="AO66" s="121">
        <v>62</v>
      </c>
      <c r="AP66" s="121">
        <v>0</v>
      </c>
      <c r="AQ66" s="121">
        <v>0</v>
      </c>
      <c r="AR66" s="121">
        <v>0</v>
      </c>
      <c r="AS66" s="121">
        <f>SUM(AT66:AV66)</f>
        <v>7725</v>
      </c>
      <c r="AT66" s="121">
        <v>0</v>
      </c>
      <c r="AU66" s="121">
        <v>7725</v>
      </c>
      <c r="AV66" s="121">
        <v>0</v>
      </c>
      <c r="AW66" s="121">
        <v>60</v>
      </c>
      <c r="AX66" s="121">
        <f>SUM(AY66:BB66)</f>
        <v>31351</v>
      </c>
      <c r="AY66" s="121">
        <v>939</v>
      </c>
      <c r="AZ66" s="121">
        <v>27511</v>
      </c>
      <c r="BA66" s="121">
        <v>399</v>
      </c>
      <c r="BB66" s="121">
        <v>2502</v>
      </c>
      <c r="BC66" s="121">
        <v>3444</v>
      </c>
      <c r="BD66" s="121">
        <v>0</v>
      </c>
      <c r="BE66" s="121">
        <v>0</v>
      </c>
      <c r="BF66" s="121">
        <f>SUM(AE66,+AM66,+BE66)</f>
        <v>53956</v>
      </c>
      <c r="BG66" s="121">
        <f>SUM(BH66,+BM66)</f>
        <v>74520</v>
      </c>
      <c r="BH66" s="121">
        <f>SUM(BI66:BL66)</f>
        <v>74520</v>
      </c>
      <c r="BI66" s="121">
        <v>0</v>
      </c>
      <c r="BJ66" s="121">
        <v>0</v>
      </c>
      <c r="BK66" s="121">
        <v>74520</v>
      </c>
      <c r="BL66" s="121">
        <v>0</v>
      </c>
      <c r="BM66" s="121">
        <v>0</v>
      </c>
      <c r="BN66" s="121">
        <v>0</v>
      </c>
      <c r="BO66" s="121">
        <f>SUM(BP66,BU66,BY66,BZ66,CF66)</f>
        <v>9642</v>
      </c>
      <c r="BP66" s="121">
        <f>SUM(BQ66:BT66)</f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f>SUM(BV66:BX66)</f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f>SUM(CA66:CD66)</f>
        <v>9642</v>
      </c>
      <c r="CA66" s="121">
        <v>0</v>
      </c>
      <c r="CB66" s="121">
        <v>0</v>
      </c>
      <c r="CC66" s="121">
        <v>9642</v>
      </c>
      <c r="CD66" s="121">
        <v>0</v>
      </c>
      <c r="CE66" s="121">
        <v>0</v>
      </c>
      <c r="CF66" s="121">
        <v>0</v>
      </c>
      <c r="CG66" s="121">
        <v>0</v>
      </c>
      <c r="CH66" s="121">
        <f>SUM(BG66,+BO66,+CG66)</f>
        <v>84162</v>
      </c>
      <c r="CI66" s="121">
        <f>SUM(AE66,+BG66)</f>
        <v>89278</v>
      </c>
      <c r="CJ66" s="121">
        <f>SUM(AF66,+BH66)</f>
        <v>89278</v>
      </c>
      <c r="CK66" s="121">
        <f>SUM(AG66,+BI66)</f>
        <v>0</v>
      </c>
      <c r="CL66" s="121">
        <f>SUM(AH66,+BJ66)</f>
        <v>14758</v>
      </c>
      <c r="CM66" s="121">
        <f>SUM(AI66,+BK66)</f>
        <v>74520</v>
      </c>
      <c r="CN66" s="121">
        <f>SUM(AJ66,+BL66)</f>
        <v>0</v>
      </c>
      <c r="CO66" s="121">
        <f>SUM(AK66,+BM66)</f>
        <v>0</v>
      </c>
      <c r="CP66" s="121">
        <f>SUM(AL66,+BN66)</f>
        <v>0</v>
      </c>
      <c r="CQ66" s="121">
        <f>SUM(AM66,+BO66)</f>
        <v>48840</v>
      </c>
      <c r="CR66" s="121">
        <f>SUM(AN66,+BP66)</f>
        <v>62</v>
      </c>
      <c r="CS66" s="121">
        <f>SUM(AO66,+BQ66)</f>
        <v>62</v>
      </c>
      <c r="CT66" s="121">
        <f>SUM(AP66,+BR66)</f>
        <v>0</v>
      </c>
      <c r="CU66" s="121">
        <f>SUM(AQ66,+BS66)</f>
        <v>0</v>
      </c>
      <c r="CV66" s="121">
        <f>SUM(AR66,+BT66)</f>
        <v>0</v>
      </c>
      <c r="CW66" s="121">
        <f>SUM(AS66,+BU66)</f>
        <v>7725</v>
      </c>
      <c r="CX66" s="121">
        <f>SUM(AT66,+BV66)</f>
        <v>0</v>
      </c>
      <c r="CY66" s="121">
        <f>SUM(AU66,+BW66)</f>
        <v>7725</v>
      </c>
      <c r="CZ66" s="121">
        <f>SUM(AV66,+BX66)</f>
        <v>0</v>
      </c>
      <c r="DA66" s="121">
        <f>SUM(AW66,+BY66)</f>
        <v>60</v>
      </c>
      <c r="DB66" s="121">
        <f>SUM(AX66,+BZ66)</f>
        <v>40993</v>
      </c>
      <c r="DC66" s="121">
        <f>SUM(AY66,+CA66)</f>
        <v>939</v>
      </c>
      <c r="DD66" s="121">
        <f>SUM(AZ66,+CB66)</f>
        <v>27511</v>
      </c>
      <c r="DE66" s="121">
        <f>SUM(BA66,+CC66)</f>
        <v>10041</v>
      </c>
      <c r="DF66" s="121">
        <f>SUM(BB66,+CD66)</f>
        <v>2502</v>
      </c>
      <c r="DG66" s="121">
        <f>SUM(BC66,+CE66)</f>
        <v>3444</v>
      </c>
      <c r="DH66" s="121">
        <f>SUM(BD66,+CF66)</f>
        <v>0</v>
      </c>
      <c r="DI66" s="121">
        <f>SUM(BE66,+CG66)</f>
        <v>0</v>
      </c>
      <c r="DJ66" s="121">
        <f>SUM(BF66,+CH66)</f>
        <v>138118</v>
      </c>
    </row>
    <row r="67" spans="1:114" s="136" customFormat="1" ht="13.5" customHeight="1" x14ac:dyDescent="0.15">
      <c r="A67" s="119" t="s">
        <v>15</v>
      </c>
      <c r="B67" s="120" t="s">
        <v>527</v>
      </c>
      <c r="C67" s="119" t="s">
        <v>528</v>
      </c>
      <c r="D67" s="121">
        <f>SUM(E67,+L67)</f>
        <v>347624</v>
      </c>
      <c r="E67" s="121">
        <f>SUM(F67:I67,K67)</f>
        <v>330528</v>
      </c>
      <c r="F67" s="121">
        <v>0</v>
      </c>
      <c r="G67" s="121">
        <v>323103</v>
      </c>
      <c r="H67" s="121">
        <v>0</v>
      </c>
      <c r="I67" s="121">
        <v>3700</v>
      </c>
      <c r="J67" s="122" t="s">
        <v>548</v>
      </c>
      <c r="K67" s="121">
        <v>3725</v>
      </c>
      <c r="L67" s="121">
        <v>17096</v>
      </c>
      <c r="M67" s="121">
        <f>SUM(N67,+U67)</f>
        <v>140207</v>
      </c>
      <c r="N67" s="121">
        <f>SUM(O67:R67,T67)</f>
        <v>112768</v>
      </c>
      <c r="O67" s="121">
        <v>0</v>
      </c>
      <c r="P67" s="121">
        <v>104000</v>
      </c>
      <c r="Q67" s="121">
        <v>0</v>
      </c>
      <c r="R67" s="121">
        <v>8470</v>
      </c>
      <c r="S67" s="122" t="s">
        <v>548</v>
      </c>
      <c r="T67" s="121">
        <v>298</v>
      </c>
      <c r="U67" s="121">
        <v>27439</v>
      </c>
      <c r="V67" s="121">
        <f>+SUM(D67,M67)</f>
        <v>487831</v>
      </c>
      <c r="W67" s="121">
        <f>+SUM(E67,N67)</f>
        <v>443296</v>
      </c>
      <c r="X67" s="121">
        <f>+SUM(F67,O67)</f>
        <v>0</v>
      </c>
      <c r="Y67" s="121">
        <f>+SUM(G67,P67)</f>
        <v>427103</v>
      </c>
      <c r="Z67" s="121">
        <f>+SUM(H67,Q67)</f>
        <v>0</v>
      </c>
      <c r="AA67" s="121">
        <f>+SUM(I67,R67)</f>
        <v>12170</v>
      </c>
      <c r="AB67" s="122" t="str">
        <f>IF(+SUM(J67,S67)=0,"-",+SUM(J67,S67))</f>
        <v>-</v>
      </c>
      <c r="AC67" s="121">
        <f>+SUM(K67,T67)</f>
        <v>4023</v>
      </c>
      <c r="AD67" s="121">
        <f>+SUM(L67,U67)</f>
        <v>44535</v>
      </c>
      <c r="AE67" s="121">
        <f>SUM(AF67,+AK67)</f>
        <v>97502</v>
      </c>
      <c r="AF67" s="121">
        <f>SUM(AG67:AJ67)</f>
        <v>81356</v>
      </c>
      <c r="AG67" s="121">
        <v>0</v>
      </c>
      <c r="AH67" s="121">
        <v>81356</v>
      </c>
      <c r="AI67" s="121">
        <v>0</v>
      </c>
      <c r="AJ67" s="121">
        <v>0</v>
      </c>
      <c r="AK67" s="121">
        <v>16146</v>
      </c>
      <c r="AL67" s="121">
        <v>0</v>
      </c>
      <c r="AM67" s="121">
        <f>SUM(AN67,AS67,AW67,AX67,BD67)</f>
        <v>132235</v>
      </c>
      <c r="AN67" s="121">
        <f>SUM(AO67:AR67)</f>
        <v>15808</v>
      </c>
      <c r="AO67" s="121">
        <v>11865</v>
      </c>
      <c r="AP67" s="121">
        <v>0</v>
      </c>
      <c r="AQ67" s="121">
        <v>0</v>
      </c>
      <c r="AR67" s="121">
        <v>3943</v>
      </c>
      <c r="AS67" s="121">
        <f>SUM(AT67:AV67)</f>
        <v>40699</v>
      </c>
      <c r="AT67" s="121">
        <v>0</v>
      </c>
      <c r="AU67" s="121">
        <v>40699</v>
      </c>
      <c r="AV67" s="121">
        <v>0</v>
      </c>
      <c r="AW67" s="121">
        <v>0</v>
      </c>
      <c r="AX67" s="121">
        <f>SUM(AY67:BB67)</f>
        <v>75728</v>
      </c>
      <c r="AY67" s="121">
        <v>37238</v>
      </c>
      <c r="AZ67" s="121">
        <v>38490</v>
      </c>
      <c r="BA67" s="121">
        <v>0</v>
      </c>
      <c r="BB67" s="121">
        <v>0</v>
      </c>
      <c r="BC67" s="121">
        <v>34465</v>
      </c>
      <c r="BD67" s="121">
        <v>0</v>
      </c>
      <c r="BE67" s="121">
        <v>83422</v>
      </c>
      <c r="BF67" s="121">
        <f>SUM(AE67,+AM67,+BE67)</f>
        <v>313159</v>
      </c>
      <c r="BG67" s="121">
        <f>SUM(BH67,+BM67)</f>
        <v>0</v>
      </c>
      <c r="BH67" s="121">
        <f>SUM(BI67:BL67)</f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f>SUM(BP67,BU67,BY67,BZ67,CF67)</f>
        <v>136386</v>
      </c>
      <c r="BP67" s="121">
        <f>SUM(BQ67:BT67)</f>
        <v>5845</v>
      </c>
      <c r="BQ67" s="121">
        <v>5845</v>
      </c>
      <c r="BR67" s="121">
        <v>0</v>
      </c>
      <c r="BS67" s="121">
        <v>0</v>
      </c>
      <c r="BT67" s="121">
        <v>0</v>
      </c>
      <c r="BU67" s="121">
        <f>SUM(BV67:BX67)</f>
        <v>20280</v>
      </c>
      <c r="BV67" s="121">
        <v>0</v>
      </c>
      <c r="BW67" s="121">
        <v>20280</v>
      </c>
      <c r="BX67" s="121">
        <v>0</v>
      </c>
      <c r="BY67" s="121">
        <v>0</v>
      </c>
      <c r="BZ67" s="121">
        <f>SUM(CA67:CD67)</f>
        <v>110261</v>
      </c>
      <c r="CA67" s="121">
        <v>59446</v>
      </c>
      <c r="CB67" s="121">
        <v>50815</v>
      </c>
      <c r="CC67" s="121">
        <v>0</v>
      </c>
      <c r="CD67" s="121">
        <v>0</v>
      </c>
      <c r="CE67" s="121">
        <v>0</v>
      </c>
      <c r="CF67" s="121">
        <v>0</v>
      </c>
      <c r="CG67" s="121">
        <v>3821</v>
      </c>
      <c r="CH67" s="121">
        <f>SUM(BG67,+BO67,+CG67)</f>
        <v>140207</v>
      </c>
      <c r="CI67" s="121">
        <f>SUM(AE67,+BG67)</f>
        <v>97502</v>
      </c>
      <c r="CJ67" s="121">
        <f>SUM(AF67,+BH67)</f>
        <v>81356</v>
      </c>
      <c r="CK67" s="121">
        <f>SUM(AG67,+BI67)</f>
        <v>0</v>
      </c>
      <c r="CL67" s="121">
        <f>SUM(AH67,+BJ67)</f>
        <v>81356</v>
      </c>
      <c r="CM67" s="121">
        <f>SUM(AI67,+BK67)</f>
        <v>0</v>
      </c>
      <c r="CN67" s="121">
        <f>SUM(AJ67,+BL67)</f>
        <v>0</v>
      </c>
      <c r="CO67" s="121">
        <f>SUM(AK67,+BM67)</f>
        <v>16146</v>
      </c>
      <c r="CP67" s="121">
        <f>SUM(AL67,+BN67)</f>
        <v>0</v>
      </c>
      <c r="CQ67" s="121">
        <f>SUM(AM67,+BO67)</f>
        <v>268621</v>
      </c>
      <c r="CR67" s="121">
        <f>SUM(AN67,+BP67)</f>
        <v>21653</v>
      </c>
      <c r="CS67" s="121">
        <f>SUM(AO67,+BQ67)</f>
        <v>17710</v>
      </c>
      <c r="CT67" s="121">
        <f>SUM(AP67,+BR67)</f>
        <v>0</v>
      </c>
      <c r="CU67" s="121">
        <f>SUM(AQ67,+BS67)</f>
        <v>0</v>
      </c>
      <c r="CV67" s="121">
        <f>SUM(AR67,+BT67)</f>
        <v>3943</v>
      </c>
      <c r="CW67" s="121">
        <f>SUM(AS67,+BU67)</f>
        <v>60979</v>
      </c>
      <c r="CX67" s="121">
        <f>SUM(AT67,+BV67)</f>
        <v>0</v>
      </c>
      <c r="CY67" s="121">
        <f>SUM(AU67,+BW67)</f>
        <v>60979</v>
      </c>
      <c r="CZ67" s="121">
        <f>SUM(AV67,+BX67)</f>
        <v>0</v>
      </c>
      <c r="DA67" s="121">
        <f>SUM(AW67,+BY67)</f>
        <v>0</v>
      </c>
      <c r="DB67" s="121">
        <f>SUM(AX67,+BZ67)</f>
        <v>185989</v>
      </c>
      <c r="DC67" s="121">
        <f>SUM(AY67,+CA67)</f>
        <v>96684</v>
      </c>
      <c r="DD67" s="121">
        <f>SUM(AZ67,+CB67)</f>
        <v>89305</v>
      </c>
      <c r="DE67" s="121">
        <f>SUM(BA67,+CC67)</f>
        <v>0</v>
      </c>
      <c r="DF67" s="121">
        <f>SUM(BB67,+CD67)</f>
        <v>0</v>
      </c>
      <c r="DG67" s="121">
        <f>SUM(BC67,+CE67)</f>
        <v>34465</v>
      </c>
      <c r="DH67" s="121">
        <f>SUM(BD67,+CF67)</f>
        <v>0</v>
      </c>
      <c r="DI67" s="121">
        <f>SUM(BE67,+CG67)</f>
        <v>87243</v>
      </c>
      <c r="DJ67" s="121">
        <f>SUM(BF67,+CH67)</f>
        <v>453366</v>
      </c>
    </row>
    <row r="68" spans="1:114" s="136" customFormat="1" ht="13.5" customHeight="1" x14ac:dyDescent="0.15">
      <c r="A68" s="119" t="s">
        <v>15</v>
      </c>
      <c r="B68" s="120" t="s">
        <v>530</v>
      </c>
      <c r="C68" s="119" t="s">
        <v>531</v>
      </c>
      <c r="D68" s="121">
        <f>SUM(E68,+L68)</f>
        <v>24088</v>
      </c>
      <c r="E68" s="121">
        <f>SUM(F68:I68,K68)</f>
        <v>14</v>
      </c>
      <c r="F68" s="121">
        <v>0</v>
      </c>
      <c r="G68" s="121">
        <v>0</v>
      </c>
      <c r="H68" s="121">
        <v>0</v>
      </c>
      <c r="I68" s="121">
        <v>14</v>
      </c>
      <c r="J68" s="122" t="s">
        <v>548</v>
      </c>
      <c r="K68" s="121">
        <v>0</v>
      </c>
      <c r="L68" s="121">
        <v>24074</v>
      </c>
      <c r="M68" s="121">
        <f>SUM(N68,+U68)</f>
        <v>16046</v>
      </c>
      <c r="N68" s="121">
        <f>SUM(O68:R68,T68)</f>
        <v>12746</v>
      </c>
      <c r="O68" s="121">
        <v>0</v>
      </c>
      <c r="P68" s="121">
        <v>0</v>
      </c>
      <c r="Q68" s="121">
        <v>0</v>
      </c>
      <c r="R68" s="121">
        <v>6081</v>
      </c>
      <c r="S68" s="122" t="s">
        <v>548</v>
      </c>
      <c r="T68" s="121">
        <v>6665</v>
      </c>
      <c r="U68" s="121">
        <v>3300</v>
      </c>
      <c r="V68" s="121">
        <f>+SUM(D68,M68)</f>
        <v>40134</v>
      </c>
      <c r="W68" s="121">
        <f>+SUM(E68,N68)</f>
        <v>12760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6095</v>
      </c>
      <c r="AB68" s="122" t="str">
        <f>IF(+SUM(J68,S68)=0,"-",+SUM(J68,S68))</f>
        <v>-</v>
      </c>
      <c r="AC68" s="121">
        <f>+SUM(K68,T68)</f>
        <v>6665</v>
      </c>
      <c r="AD68" s="121">
        <f>+SUM(L68,U68)</f>
        <v>27374</v>
      </c>
      <c r="AE68" s="121">
        <f>SUM(AF68,+AK68)</f>
        <v>0</v>
      </c>
      <c r="AF68" s="121">
        <f>SUM(AG68:AJ68)</f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f>SUM(AN68,AS68,AW68,AX68,BD68)</f>
        <v>20288</v>
      </c>
      <c r="AN68" s="121">
        <f>SUM(AO68:AR68)</f>
        <v>2682</v>
      </c>
      <c r="AO68" s="121">
        <v>2682</v>
      </c>
      <c r="AP68" s="121">
        <v>0</v>
      </c>
      <c r="AQ68" s="121">
        <v>0</v>
      </c>
      <c r="AR68" s="121">
        <v>0</v>
      </c>
      <c r="AS68" s="121">
        <f>SUM(AT68:AV68)</f>
        <v>6414</v>
      </c>
      <c r="AT68" s="121">
        <v>6414</v>
      </c>
      <c r="AU68" s="121">
        <v>0</v>
      </c>
      <c r="AV68" s="121">
        <v>0</v>
      </c>
      <c r="AW68" s="121">
        <v>0</v>
      </c>
      <c r="AX68" s="121">
        <f>SUM(AY68:BB68)</f>
        <v>11192</v>
      </c>
      <c r="AY68" s="121">
        <v>0</v>
      </c>
      <c r="AZ68" s="121">
        <v>11192</v>
      </c>
      <c r="BA68" s="121">
        <v>0</v>
      </c>
      <c r="BB68" s="121">
        <v>0</v>
      </c>
      <c r="BC68" s="121">
        <v>2256</v>
      </c>
      <c r="BD68" s="121">
        <v>0</v>
      </c>
      <c r="BE68" s="121">
        <v>1544</v>
      </c>
      <c r="BF68" s="121">
        <f>SUM(AE68,+AM68,+BE68)</f>
        <v>21832</v>
      </c>
      <c r="BG68" s="121">
        <f>SUM(BH68,+BM68)</f>
        <v>0</v>
      </c>
      <c r="BH68" s="121">
        <f>SUM(BI68:BL68)</f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f>SUM(BP68,BU68,BY68,BZ68,CF68)</f>
        <v>7441</v>
      </c>
      <c r="BP68" s="121">
        <f>SUM(BQ68:BT68)</f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f>SUM(BV68:BX68)</f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f>SUM(CA68:CD68)</f>
        <v>7441</v>
      </c>
      <c r="CA68" s="121">
        <v>0</v>
      </c>
      <c r="CB68" s="121">
        <v>7441</v>
      </c>
      <c r="CC68" s="121">
        <v>0</v>
      </c>
      <c r="CD68" s="121">
        <v>0</v>
      </c>
      <c r="CE68" s="121">
        <v>0</v>
      </c>
      <c r="CF68" s="121">
        <v>0</v>
      </c>
      <c r="CG68" s="121">
        <v>8605</v>
      </c>
      <c r="CH68" s="121">
        <f>SUM(BG68,+BO68,+CG68)</f>
        <v>16046</v>
      </c>
      <c r="CI68" s="121">
        <f>SUM(AE68,+BG68)</f>
        <v>0</v>
      </c>
      <c r="CJ68" s="121">
        <f>SUM(AF68,+BH68)</f>
        <v>0</v>
      </c>
      <c r="CK68" s="121">
        <f>SUM(AG68,+BI68)</f>
        <v>0</v>
      </c>
      <c r="CL68" s="121">
        <f>SUM(AH68,+BJ68)</f>
        <v>0</v>
      </c>
      <c r="CM68" s="121">
        <f>SUM(AI68,+BK68)</f>
        <v>0</v>
      </c>
      <c r="CN68" s="121">
        <f>SUM(AJ68,+BL68)</f>
        <v>0</v>
      </c>
      <c r="CO68" s="121">
        <f>SUM(AK68,+BM68)</f>
        <v>0</v>
      </c>
      <c r="CP68" s="121">
        <f>SUM(AL68,+BN68)</f>
        <v>0</v>
      </c>
      <c r="CQ68" s="121">
        <f>SUM(AM68,+BO68)</f>
        <v>27729</v>
      </c>
      <c r="CR68" s="121">
        <f>SUM(AN68,+BP68)</f>
        <v>2682</v>
      </c>
      <c r="CS68" s="121">
        <f>SUM(AO68,+BQ68)</f>
        <v>2682</v>
      </c>
      <c r="CT68" s="121">
        <f>SUM(AP68,+BR68)</f>
        <v>0</v>
      </c>
      <c r="CU68" s="121">
        <f>SUM(AQ68,+BS68)</f>
        <v>0</v>
      </c>
      <c r="CV68" s="121">
        <f>SUM(AR68,+BT68)</f>
        <v>0</v>
      </c>
      <c r="CW68" s="121">
        <f>SUM(AS68,+BU68)</f>
        <v>6414</v>
      </c>
      <c r="CX68" s="121">
        <f>SUM(AT68,+BV68)</f>
        <v>6414</v>
      </c>
      <c r="CY68" s="121">
        <f>SUM(AU68,+BW68)</f>
        <v>0</v>
      </c>
      <c r="CZ68" s="121">
        <f>SUM(AV68,+BX68)</f>
        <v>0</v>
      </c>
      <c r="DA68" s="121">
        <f>SUM(AW68,+BY68)</f>
        <v>0</v>
      </c>
      <c r="DB68" s="121">
        <f>SUM(AX68,+BZ68)</f>
        <v>18633</v>
      </c>
      <c r="DC68" s="121">
        <f>SUM(AY68,+CA68)</f>
        <v>0</v>
      </c>
      <c r="DD68" s="121">
        <f>SUM(AZ68,+CB68)</f>
        <v>18633</v>
      </c>
      <c r="DE68" s="121">
        <f>SUM(BA68,+CC68)</f>
        <v>0</v>
      </c>
      <c r="DF68" s="121">
        <f>SUM(BB68,+CD68)</f>
        <v>0</v>
      </c>
      <c r="DG68" s="121">
        <f>SUM(BC68,+CE68)</f>
        <v>2256</v>
      </c>
      <c r="DH68" s="121">
        <f>SUM(BD68,+CF68)</f>
        <v>0</v>
      </c>
      <c r="DI68" s="121">
        <f>SUM(BE68,+CG68)</f>
        <v>10149</v>
      </c>
      <c r="DJ68" s="121">
        <f>SUM(BF68,+CH68)</f>
        <v>37878</v>
      </c>
    </row>
    <row r="69" spans="1:114" s="136" customFormat="1" ht="13.5" customHeight="1" x14ac:dyDescent="0.15">
      <c r="A69" s="119" t="s">
        <v>15</v>
      </c>
      <c r="B69" s="120" t="s">
        <v>533</v>
      </c>
      <c r="C69" s="119" t="s">
        <v>534</v>
      </c>
      <c r="D69" s="121">
        <f>SUM(E69,+L69)</f>
        <v>207991</v>
      </c>
      <c r="E69" s="121">
        <f>SUM(F69:I69,K69)</f>
        <v>17715</v>
      </c>
      <c r="F69" s="121">
        <v>428</v>
      </c>
      <c r="G69" s="121">
        <v>8139</v>
      </c>
      <c r="H69" s="121">
        <v>0</v>
      </c>
      <c r="I69" s="121">
        <v>2774</v>
      </c>
      <c r="J69" s="122" t="s">
        <v>548</v>
      </c>
      <c r="K69" s="121">
        <v>6374</v>
      </c>
      <c r="L69" s="121">
        <v>190276</v>
      </c>
      <c r="M69" s="121">
        <f>SUM(N69,+U69)</f>
        <v>317549</v>
      </c>
      <c r="N69" s="121">
        <f>SUM(O69:R69,T69)</f>
        <v>209182</v>
      </c>
      <c r="O69" s="121">
        <v>38241</v>
      </c>
      <c r="P69" s="121">
        <v>0</v>
      </c>
      <c r="Q69" s="121">
        <v>120300</v>
      </c>
      <c r="R69" s="121">
        <v>50641</v>
      </c>
      <c r="S69" s="122" t="s">
        <v>548</v>
      </c>
      <c r="T69" s="121">
        <v>0</v>
      </c>
      <c r="U69" s="121">
        <v>108367</v>
      </c>
      <c r="V69" s="121">
        <f>+SUM(D69,M69)</f>
        <v>525540</v>
      </c>
      <c r="W69" s="121">
        <f>+SUM(E69,N69)</f>
        <v>226897</v>
      </c>
      <c r="X69" s="121">
        <f>+SUM(F69,O69)</f>
        <v>38669</v>
      </c>
      <c r="Y69" s="121">
        <f>+SUM(G69,P69)</f>
        <v>8139</v>
      </c>
      <c r="Z69" s="121">
        <f>+SUM(H69,Q69)</f>
        <v>120300</v>
      </c>
      <c r="AA69" s="121">
        <f>+SUM(I69,R69)</f>
        <v>53415</v>
      </c>
      <c r="AB69" s="122" t="str">
        <f>IF(+SUM(J69,S69)=0,"-",+SUM(J69,S69))</f>
        <v>-</v>
      </c>
      <c r="AC69" s="121">
        <f>+SUM(K69,T69)</f>
        <v>6374</v>
      </c>
      <c r="AD69" s="121">
        <f>+SUM(L69,U69)</f>
        <v>298643</v>
      </c>
      <c r="AE69" s="121">
        <f>SUM(AF69,+AK69)</f>
        <v>0</v>
      </c>
      <c r="AF69" s="121">
        <f>SUM(AG69:AJ69)</f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f>SUM(AN69,AS69,AW69,AX69,BD69)</f>
        <v>207991</v>
      </c>
      <c r="AN69" s="121">
        <f>SUM(AO69:AR69)</f>
        <v>16692</v>
      </c>
      <c r="AO69" s="121">
        <v>16692</v>
      </c>
      <c r="AP69" s="121">
        <v>0</v>
      </c>
      <c r="AQ69" s="121">
        <v>0</v>
      </c>
      <c r="AR69" s="121">
        <v>0</v>
      </c>
      <c r="AS69" s="121">
        <f>SUM(AT69:AV69)</f>
        <v>72982</v>
      </c>
      <c r="AT69" s="121">
        <v>11718</v>
      </c>
      <c r="AU69" s="121">
        <v>60335</v>
      </c>
      <c r="AV69" s="121">
        <v>929</v>
      </c>
      <c r="AW69" s="121">
        <v>1507</v>
      </c>
      <c r="AX69" s="121">
        <f>SUM(AY69:BB69)</f>
        <v>116810</v>
      </c>
      <c r="AY69" s="121">
        <v>56688</v>
      </c>
      <c r="AZ69" s="121">
        <v>55181</v>
      </c>
      <c r="BA69" s="121">
        <v>4941</v>
      </c>
      <c r="BB69" s="121">
        <v>0</v>
      </c>
      <c r="BC69" s="121">
        <v>0</v>
      </c>
      <c r="BD69" s="121">
        <v>0</v>
      </c>
      <c r="BE69" s="121">
        <v>0</v>
      </c>
      <c r="BF69" s="121">
        <f>SUM(AE69,+AM69,+BE69)</f>
        <v>207991</v>
      </c>
      <c r="BG69" s="121">
        <f>SUM(BH69,+BM69)</f>
        <v>76482</v>
      </c>
      <c r="BH69" s="121">
        <f>SUM(BI69:BL69)</f>
        <v>76482</v>
      </c>
      <c r="BI69" s="121">
        <v>0</v>
      </c>
      <c r="BJ69" s="121">
        <v>0</v>
      </c>
      <c r="BK69" s="121">
        <v>0</v>
      </c>
      <c r="BL69" s="121">
        <v>76482</v>
      </c>
      <c r="BM69" s="121">
        <v>0</v>
      </c>
      <c r="BN69" s="121">
        <v>0</v>
      </c>
      <c r="BO69" s="121">
        <f>SUM(BP69,BU69,BY69,BZ69,CF69)</f>
        <v>61600</v>
      </c>
      <c r="BP69" s="121">
        <f>SUM(BQ69:BT69)</f>
        <v>10678</v>
      </c>
      <c r="BQ69" s="121">
        <v>10678</v>
      </c>
      <c r="BR69" s="121">
        <v>0</v>
      </c>
      <c r="BS69" s="121">
        <v>0</v>
      </c>
      <c r="BT69" s="121">
        <v>0</v>
      </c>
      <c r="BU69" s="121">
        <f>SUM(BV69:BX69)</f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f>SUM(CA69:CD69)</f>
        <v>50922</v>
      </c>
      <c r="CA69" s="121">
        <v>0</v>
      </c>
      <c r="CB69" s="121">
        <v>50922</v>
      </c>
      <c r="CC69" s="121">
        <v>0</v>
      </c>
      <c r="CD69" s="121">
        <v>0</v>
      </c>
      <c r="CE69" s="121">
        <v>0</v>
      </c>
      <c r="CF69" s="121">
        <v>0</v>
      </c>
      <c r="CG69" s="121">
        <v>179467</v>
      </c>
      <c r="CH69" s="121">
        <f>SUM(BG69,+BO69,+CG69)</f>
        <v>317549</v>
      </c>
      <c r="CI69" s="121">
        <f>SUM(AE69,+BG69)</f>
        <v>76482</v>
      </c>
      <c r="CJ69" s="121">
        <f>SUM(AF69,+BH69)</f>
        <v>76482</v>
      </c>
      <c r="CK69" s="121">
        <f>SUM(AG69,+BI69)</f>
        <v>0</v>
      </c>
      <c r="CL69" s="121">
        <f>SUM(AH69,+BJ69)</f>
        <v>0</v>
      </c>
      <c r="CM69" s="121">
        <f>SUM(AI69,+BK69)</f>
        <v>0</v>
      </c>
      <c r="CN69" s="121">
        <f>SUM(AJ69,+BL69)</f>
        <v>76482</v>
      </c>
      <c r="CO69" s="121">
        <f>SUM(AK69,+BM69)</f>
        <v>0</v>
      </c>
      <c r="CP69" s="121">
        <f>SUM(AL69,+BN69)</f>
        <v>0</v>
      </c>
      <c r="CQ69" s="121">
        <f>SUM(AM69,+BO69)</f>
        <v>269591</v>
      </c>
      <c r="CR69" s="121">
        <f>SUM(AN69,+BP69)</f>
        <v>27370</v>
      </c>
      <c r="CS69" s="121">
        <f>SUM(AO69,+BQ69)</f>
        <v>27370</v>
      </c>
      <c r="CT69" s="121">
        <f>SUM(AP69,+BR69)</f>
        <v>0</v>
      </c>
      <c r="CU69" s="121">
        <f>SUM(AQ69,+BS69)</f>
        <v>0</v>
      </c>
      <c r="CV69" s="121">
        <f>SUM(AR69,+BT69)</f>
        <v>0</v>
      </c>
      <c r="CW69" s="121">
        <f>SUM(AS69,+BU69)</f>
        <v>72982</v>
      </c>
      <c r="CX69" s="121">
        <f>SUM(AT69,+BV69)</f>
        <v>11718</v>
      </c>
      <c r="CY69" s="121">
        <f>SUM(AU69,+BW69)</f>
        <v>60335</v>
      </c>
      <c r="CZ69" s="121">
        <f>SUM(AV69,+BX69)</f>
        <v>929</v>
      </c>
      <c r="DA69" s="121">
        <f>SUM(AW69,+BY69)</f>
        <v>1507</v>
      </c>
      <c r="DB69" s="121">
        <f>SUM(AX69,+BZ69)</f>
        <v>167732</v>
      </c>
      <c r="DC69" s="121">
        <f>SUM(AY69,+CA69)</f>
        <v>56688</v>
      </c>
      <c r="DD69" s="121">
        <f>SUM(AZ69,+CB69)</f>
        <v>106103</v>
      </c>
      <c r="DE69" s="121">
        <f>SUM(BA69,+CC69)</f>
        <v>4941</v>
      </c>
      <c r="DF69" s="121">
        <f>SUM(BB69,+CD69)</f>
        <v>0</v>
      </c>
      <c r="DG69" s="121">
        <f>SUM(BC69,+CE69)</f>
        <v>0</v>
      </c>
      <c r="DH69" s="121">
        <f>SUM(BD69,+CF69)</f>
        <v>0</v>
      </c>
      <c r="DI69" s="121">
        <f>SUM(BE69,+CG69)</f>
        <v>179467</v>
      </c>
      <c r="DJ69" s="121">
        <f>SUM(BF69,+CH69)</f>
        <v>525540</v>
      </c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69">
    <sortCondition ref="A8:A69"/>
    <sortCondition ref="B8:B69"/>
    <sortCondition ref="C8:C69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68" man="1"/>
    <brk id="30" min="1" max="68" man="1"/>
    <brk id="38" min="1" max="68" man="1"/>
    <brk id="66" min="1" max="68" man="1"/>
    <brk id="94" min="1" max="6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東京都</v>
      </c>
      <c r="B7" s="139" t="str">
        <f>'廃棄物事業経費（市町村）'!B7</f>
        <v>13000</v>
      </c>
      <c r="C7" s="138" t="s">
        <v>33</v>
      </c>
      <c r="D7" s="140">
        <f>SUM(E7,+L7)</f>
        <v>47723173</v>
      </c>
      <c r="E7" s="140">
        <f>SUM(F7:I7)+K7</f>
        <v>39039250</v>
      </c>
      <c r="F7" s="140">
        <f t="shared" ref="F7:L7" si="0">SUM(F$8:F$1000)</f>
        <v>5216873</v>
      </c>
      <c r="G7" s="140">
        <f t="shared" si="0"/>
        <v>45355</v>
      </c>
      <c r="H7" s="140">
        <f t="shared" si="0"/>
        <v>6064400</v>
      </c>
      <c r="I7" s="140">
        <f t="shared" si="0"/>
        <v>16169171</v>
      </c>
      <c r="J7" s="140">
        <f t="shared" si="0"/>
        <v>44700516</v>
      </c>
      <c r="K7" s="140">
        <f t="shared" si="0"/>
        <v>11543451</v>
      </c>
      <c r="L7" s="140">
        <f t="shared" si="0"/>
        <v>8683923</v>
      </c>
      <c r="M7" s="140">
        <f>SUM(N7,+U7)</f>
        <v>333282</v>
      </c>
      <c r="N7" s="140">
        <f>SUM(O7:R7,T7)</f>
        <v>284924</v>
      </c>
      <c r="O7" s="140">
        <f t="shared" ref="O7:U7" si="1">SUM(O$8:O$1000)</f>
        <v>76453</v>
      </c>
      <c r="P7" s="140">
        <f t="shared" si="1"/>
        <v>0</v>
      </c>
      <c r="Q7" s="140">
        <f t="shared" si="1"/>
        <v>195000</v>
      </c>
      <c r="R7" s="140">
        <f t="shared" si="1"/>
        <v>1776</v>
      </c>
      <c r="S7" s="140">
        <f t="shared" si="1"/>
        <v>541587</v>
      </c>
      <c r="T7" s="140">
        <f t="shared" si="1"/>
        <v>11695</v>
      </c>
      <c r="U7" s="140">
        <f t="shared" si="1"/>
        <v>48358</v>
      </c>
      <c r="V7" s="140">
        <f t="shared" ref="V7:AD7" si="2">+SUM(D7,M7)</f>
        <v>48056455</v>
      </c>
      <c r="W7" s="140">
        <f t="shared" si="2"/>
        <v>39324174</v>
      </c>
      <c r="X7" s="140">
        <f t="shared" si="2"/>
        <v>5293326</v>
      </c>
      <c r="Y7" s="140">
        <f t="shared" si="2"/>
        <v>45355</v>
      </c>
      <c r="Z7" s="140">
        <f t="shared" si="2"/>
        <v>6259400</v>
      </c>
      <c r="AA7" s="140">
        <f t="shared" si="2"/>
        <v>16170947</v>
      </c>
      <c r="AB7" s="140">
        <f t="shared" si="2"/>
        <v>45242103</v>
      </c>
      <c r="AC7" s="140">
        <f t="shared" si="2"/>
        <v>11555146</v>
      </c>
      <c r="AD7" s="140">
        <f t="shared" si="2"/>
        <v>8732281</v>
      </c>
      <c r="AE7" s="140">
        <f>SUM(AF7,+AK7)</f>
        <v>15065501</v>
      </c>
      <c r="AF7" s="140">
        <f>SUM(AG7:AJ7)</f>
        <v>14895779</v>
      </c>
      <c r="AG7" s="140">
        <f>SUM(AG$8:AG$1000)</f>
        <v>13513354</v>
      </c>
      <c r="AH7" s="140">
        <f>SUM(AH$8:AH$1000)</f>
        <v>1225197</v>
      </c>
      <c r="AI7" s="140">
        <f>SUM(AI$8:AI$1000)</f>
        <v>63763</v>
      </c>
      <c r="AJ7" s="140">
        <f>SUM(AJ$8:AJ$1000)</f>
        <v>93465</v>
      </c>
      <c r="AK7" s="140">
        <f>SUM(AK$8:AK$1000)</f>
        <v>169722</v>
      </c>
      <c r="AL7" s="143" t="s">
        <v>314</v>
      </c>
      <c r="AM7" s="140">
        <f>SUM(AN7,AS7,AW7,AX7,BD7)</f>
        <v>59558608</v>
      </c>
      <c r="AN7" s="140">
        <f>SUM(AO7:AR7)</f>
        <v>12277025</v>
      </c>
      <c r="AO7" s="140">
        <f>SUM(AO$8:AO$1000)</f>
        <v>8827180</v>
      </c>
      <c r="AP7" s="140">
        <f>SUM(AP$8:AP$1000)</f>
        <v>0</v>
      </c>
      <c r="AQ7" s="140">
        <f>SUM(AQ$8:AQ$1000)</f>
        <v>3425929</v>
      </c>
      <c r="AR7" s="140">
        <f>SUM(AR$8:AR$1000)</f>
        <v>23916</v>
      </c>
      <c r="AS7" s="140">
        <f>SUM(AT7:AV7)</f>
        <v>30822537</v>
      </c>
      <c r="AT7" s="140">
        <f>SUM(AT$8:AT$1000)</f>
        <v>0</v>
      </c>
      <c r="AU7" s="140">
        <f>SUM(AU$8:AU$1000)</f>
        <v>24332081</v>
      </c>
      <c r="AV7" s="140">
        <f>SUM(AV$8:AV$1000)</f>
        <v>6490456</v>
      </c>
      <c r="AW7" s="140">
        <f>SUM(AW$8:AW$1000)</f>
        <v>0</v>
      </c>
      <c r="AX7" s="140">
        <f>SUM(AY7:BB7)</f>
        <v>16418126</v>
      </c>
      <c r="AY7" s="140">
        <f t="shared" ref="AY7:BE7" si="3">SUM(AY$8:AY$1000)</f>
        <v>0</v>
      </c>
      <c r="AZ7" s="140">
        <f t="shared" si="3"/>
        <v>14031344</v>
      </c>
      <c r="BA7" s="140">
        <f t="shared" si="3"/>
        <v>1204382</v>
      </c>
      <c r="BB7" s="140">
        <f t="shared" si="3"/>
        <v>1182400</v>
      </c>
      <c r="BC7" s="143" t="s">
        <v>315</v>
      </c>
      <c r="BD7" s="140">
        <f t="shared" si="3"/>
        <v>40920</v>
      </c>
      <c r="BE7" s="140">
        <f t="shared" si="3"/>
        <v>17799580</v>
      </c>
      <c r="BF7" s="140">
        <f>SUM(AE7,+AM7,+BE7)</f>
        <v>92423689</v>
      </c>
      <c r="BG7" s="140">
        <f>SUM(BH7,+BM7)</f>
        <v>284204</v>
      </c>
      <c r="BH7" s="140">
        <f>SUM(BI7:BL7)</f>
        <v>284204</v>
      </c>
      <c r="BI7" s="140">
        <f>SUM(BI$8:BI$1000)</f>
        <v>0</v>
      </c>
      <c r="BJ7" s="140">
        <f>SUM(BJ$8:BJ$1000)</f>
        <v>284204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431350</v>
      </c>
      <c r="BP7" s="140">
        <f>SUM(BQ7:BT7)</f>
        <v>44704</v>
      </c>
      <c r="BQ7" s="140">
        <f>SUM(BQ$8:BQ$1000)</f>
        <v>32616</v>
      </c>
      <c r="BR7" s="140">
        <f>SUM(BR$8:BR$1000)</f>
        <v>0</v>
      </c>
      <c r="BS7" s="140">
        <f>SUM(BS$8:BS$1000)</f>
        <v>12088</v>
      </c>
      <c r="BT7" s="140">
        <f>SUM(BT$8:BT$1000)</f>
        <v>0</v>
      </c>
      <c r="BU7" s="140">
        <f>SUM(BV7:BX7)</f>
        <v>121999</v>
      </c>
      <c r="BV7" s="140">
        <f>SUM(BV$8:BV$1000)</f>
        <v>0</v>
      </c>
      <c r="BW7" s="140">
        <f>SUM(BW$8:BW$1000)</f>
        <v>121999</v>
      </c>
      <c r="BX7" s="140">
        <f>SUM(BX$8:BX$1000)</f>
        <v>0</v>
      </c>
      <c r="BY7" s="140">
        <f>SUM(BY$8:BY$1000)</f>
        <v>0</v>
      </c>
      <c r="BZ7" s="140">
        <f>SUM(CA7:CD7)</f>
        <v>263355</v>
      </c>
      <c r="CA7" s="140">
        <f t="shared" ref="CA7:CG7" si="4">SUM(CA$8:CA$1000)</f>
        <v>0</v>
      </c>
      <c r="CB7" s="140">
        <f t="shared" si="4"/>
        <v>263270</v>
      </c>
      <c r="CC7" s="140">
        <f t="shared" si="4"/>
        <v>85</v>
      </c>
      <c r="CD7" s="140">
        <f t="shared" si="4"/>
        <v>0</v>
      </c>
      <c r="CE7" s="143" t="s">
        <v>314</v>
      </c>
      <c r="CF7" s="140">
        <f t="shared" si="4"/>
        <v>1292</v>
      </c>
      <c r="CG7" s="140">
        <f t="shared" si="4"/>
        <v>159315</v>
      </c>
      <c r="CH7" s="140">
        <f>SUM(BG7,+BO7,+CG7)</f>
        <v>874869</v>
      </c>
      <c r="CI7" s="140">
        <f t="shared" ref="CI7:CO7" si="5">SUM(AE7,+BG7)</f>
        <v>15349705</v>
      </c>
      <c r="CJ7" s="140">
        <f t="shared" si="5"/>
        <v>15179983</v>
      </c>
      <c r="CK7" s="140">
        <f t="shared" si="5"/>
        <v>13513354</v>
      </c>
      <c r="CL7" s="140">
        <f t="shared" si="5"/>
        <v>1509401</v>
      </c>
      <c r="CM7" s="140">
        <f t="shared" si="5"/>
        <v>63763</v>
      </c>
      <c r="CN7" s="140">
        <f t="shared" si="5"/>
        <v>93465</v>
      </c>
      <c r="CO7" s="140">
        <f t="shared" si="5"/>
        <v>169722</v>
      </c>
      <c r="CP7" s="143" t="s">
        <v>314</v>
      </c>
      <c r="CQ7" s="140">
        <f t="shared" ref="CQ7:DF7" si="6">SUM(AM7,+BO7)</f>
        <v>59989958</v>
      </c>
      <c r="CR7" s="140">
        <f t="shared" si="6"/>
        <v>12321729</v>
      </c>
      <c r="CS7" s="140">
        <f t="shared" si="6"/>
        <v>8859796</v>
      </c>
      <c r="CT7" s="140">
        <f t="shared" si="6"/>
        <v>0</v>
      </c>
      <c r="CU7" s="140">
        <f t="shared" si="6"/>
        <v>3438017</v>
      </c>
      <c r="CV7" s="140">
        <f t="shared" si="6"/>
        <v>23916</v>
      </c>
      <c r="CW7" s="140">
        <f t="shared" si="6"/>
        <v>30944536</v>
      </c>
      <c r="CX7" s="140">
        <f t="shared" si="6"/>
        <v>0</v>
      </c>
      <c r="CY7" s="140">
        <f t="shared" si="6"/>
        <v>24454080</v>
      </c>
      <c r="CZ7" s="140">
        <f t="shared" si="6"/>
        <v>6490456</v>
      </c>
      <c r="DA7" s="140">
        <f t="shared" si="6"/>
        <v>0</v>
      </c>
      <c r="DB7" s="140">
        <f t="shared" si="6"/>
        <v>16681481</v>
      </c>
      <c r="DC7" s="140">
        <f t="shared" si="6"/>
        <v>0</v>
      </c>
      <c r="DD7" s="140">
        <f t="shared" si="6"/>
        <v>14294614</v>
      </c>
      <c r="DE7" s="140">
        <f t="shared" si="6"/>
        <v>1204467</v>
      </c>
      <c r="DF7" s="140">
        <f t="shared" si="6"/>
        <v>1182400</v>
      </c>
      <c r="DG7" s="143" t="s">
        <v>314</v>
      </c>
      <c r="DH7" s="140">
        <f>SUM(BD7,+CF7)</f>
        <v>42212</v>
      </c>
      <c r="DI7" s="140">
        <f>SUM(BE7,+CG7)</f>
        <v>17958895</v>
      </c>
      <c r="DJ7" s="140">
        <f>SUM(BF7,+CH7)</f>
        <v>93298558</v>
      </c>
    </row>
    <row r="8" spans="1:114" s="136" customFormat="1" ht="13.5" customHeight="1" x14ac:dyDescent="0.15">
      <c r="A8" s="119" t="s">
        <v>15</v>
      </c>
      <c r="B8" s="120" t="s">
        <v>510</v>
      </c>
      <c r="C8" s="119" t="s">
        <v>511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129027</v>
      </c>
      <c r="K8" s="121">
        <v>0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f>+SUM(D8,M8)</f>
        <v>0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129027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548</v>
      </c>
      <c r="AM8" s="121">
        <f>SUM(AN8,AS8,AW8,AX8,BD8)</f>
        <v>110849</v>
      </c>
      <c r="AN8" s="121">
        <f>SUM(AO8:AR8)</f>
        <v>23916</v>
      </c>
      <c r="AO8" s="121">
        <v>0</v>
      </c>
      <c r="AP8" s="121">
        <v>0</v>
      </c>
      <c r="AQ8" s="121">
        <v>0</v>
      </c>
      <c r="AR8" s="121">
        <v>23916</v>
      </c>
      <c r="AS8" s="121">
        <f>SUM(AT8:AV8)</f>
        <v>37712</v>
      </c>
      <c r="AT8" s="121">
        <v>0</v>
      </c>
      <c r="AU8" s="121">
        <v>0</v>
      </c>
      <c r="AV8" s="121">
        <v>37712</v>
      </c>
      <c r="AW8" s="121">
        <v>0</v>
      </c>
      <c r="AX8" s="121">
        <f>SUM(AY8:BB8)</f>
        <v>49221</v>
      </c>
      <c r="AY8" s="121">
        <v>0</v>
      </c>
      <c r="AZ8" s="121">
        <v>0</v>
      </c>
      <c r="BA8" s="121">
        <v>49221</v>
      </c>
      <c r="BB8" s="121">
        <v>0</v>
      </c>
      <c r="BC8" s="122" t="s">
        <v>548</v>
      </c>
      <c r="BD8" s="121">
        <v>0</v>
      </c>
      <c r="BE8" s="121">
        <v>18178</v>
      </c>
      <c r="BF8" s="121">
        <f>SUM(AE8,+AM8,+BE8)</f>
        <v>129027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548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548</v>
      </c>
      <c r="CF8" s="121">
        <v>0</v>
      </c>
      <c r="CG8" s="121">
        <v>0</v>
      </c>
      <c r="CH8" s="121">
        <f>SUM(BG8,+BO8,+CG8)</f>
        <v>0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548</v>
      </c>
      <c r="CQ8" s="121">
        <f>SUM(AM8,+BO8)</f>
        <v>110849</v>
      </c>
      <c r="CR8" s="121">
        <f>SUM(AN8,+BP8)</f>
        <v>23916</v>
      </c>
      <c r="CS8" s="121">
        <f>SUM(AO8,+BQ8)</f>
        <v>0</v>
      </c>
      <c r="CT8" s="121">
        <f>SUM(AP8,+BR8)</f>
        <v>0</v>
      </c>
      <c r="CU8" s="121">
        <f>SUM(AQ8,+BS8)</f>
        <v>0</v>
      </c>
      <c r="CV8" s="121">
        <f>SUM(AR8,+BT8)</f>
        <v>23916</v>
      </c>
      <c r="CW8" s="121">
        <f>SUM(AS8,+BU8)</f>
        <v>37712</v>
      </c>
      <c r="CX8" s="121">
        <f>SUM(AT8,+BV8)</f>
        <v>0</v>
      </c>
      <c r="CY8" s="121">
        <f>SUM(AU8,+BW8)</f>
        <v>0</v>
      </c>
      <c r="CZ8" s="121">
        <f>SUM(AV8,+BX8)</f>
        <v>37712</v>
      </c>
      <c r="DA8" s="121">
        <f>SUM(AW8,+BY8)</f>
        <v>0</v>
      </c>
      <c r="DB8" s="121">
        <f>SUM(AX8,+BZ8)</f>
        <v>49221</v>
      </c>
      <c r="DC8" s="121">
        <f>SUM(AY8,+CA8)</f>
        <v>0</v>
      </c>
      <c r="DD8" s="121">
        <f>SUM(AZ8,+CB8)</f>
        <v>0</v>
      </c>
      <c r="DE8" s="121">
        <f>SUM(BA8,+CC8)</f>
        <v>49221</v>
      </c>
      <c r="DF8" s="121">
        <f>SUM(BB8,+CD8)</f>
        <v>0</v>
      </c>
      <c r="DG8" s="122" t="s">
        <v>548</v>
      </c>
      <c r="DH8" s="121">
        <f>SUM(BD8,+CF8)</f>
        <v>0</v>
      </c>
      <c r="DI8" s="121">
        <f>SUM(BE8,+CG8)</f>
        <v>18178</v>
      </c>
      <c r="DJ8" s="121">
        <f>SUM(BF8,+CH8)</f>
        <v>129027</v>
      </c>
    </row>
    <row r="9" spans="1:114" s="136" customFormat="1" ht="13.5" customHeight="1" x14ac:dyDescent="0.15">
      <c r="A9" s="119" t="s">
        <v>15</v>
      </c>
      <c r="B9" s="120" t="s">
        <v>413</v>
      </c>
      <c r="C9" s="119" t="s">
        <v>414</v>
      </c>
      <c r="D9" s="121">
        <f>SUM(E9,+L9)</f>
        <v>700520</v>
      </c>
      <c r="E9" s="121">
        <f>SUM(F9:I9)+K9</f>
        <v>395293</v>
      </c>
      <c r="F9" s="121">
        <v>1101</v>
      </c>
      <c r="G9" s="121">
        <v>0</v>
      </c>
      <c r="H9" s="121">
        <v>0</v>
      </c>
      <c r="I9" s="121">
        <v>394192</v>
      </c>
      <c r="J9" s="121">
        <v>725571</v>
      </c>
      <c r="K9" s="121">
        <v>0</v>
      </c>
      <c r="L9" s="121">
        <v>305227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700520</v>
      </c>
      <c r="W9" s="121">
        <f>+SUM(E9,N9)</f>
        <v>395293</v>
      </c>
      <c r="X9" s="121">
        <f>+SUM(F9,O9)</f>
        <v>1101</v>
      </c>
      <c r="Y9" s="121">
        <f>+SUM(G9,P9)</f>
        <v>0</v>
      </c>
      <c r="Z9" s="121">
        <f>+SUM(H9,Q9)</f>
        <v>0</v>
      </c>
      <c r="AA9" s="121">
        <f>+SUM(I9,R9)</f>
        <v>394192</v>
      </c>
      <c r="AB9" s="121">
        <f>+SUM(J9,S9)</f>
        <v>725571</v>
      </c>
      <c r="AC9" s="121">
        <f>+SUM(K9,T9)</f>
        <v>0</v>
      </c>
      <c r="AD9" s="121">
        <f>+SUM(L9,U9)</f>
        <v>305227</v>
      </c>
      <c r="AE9" s="121">
        <f>SUM(AF9,+AK9)</f>
        <v>9948</v>
      </c>
      <c r="AF9" s="121">
        <f>SUM(AG9:AJ9)</f>
        <v>9948</v>
      </c>
      <c r="AG9" s="121">
        <v>0</v>
      </c>
      <c r="AH9" s="121">
        <v>9948</v>
      </c>
      <c r="AI9" s="121">
        <v>0</v>
      </c>
      <c r="AJ9" s="121">
        <v>0</v>
      </c>
      <c r="AK9" s="121">
        <v>0</v>
      </c>
      <c r="AL9" s="122" t="s">
        <v>548</v>
      </c>
      <c r="AM9" s="121">
        <f>SUM(AN9,AS9,AW9,AX9,BD9)</f>
        <v>1374800</v>
      </c>
      <c r="AN9" s="121">
        <f>SUM(AO9:AR9)</f>
        <v>149389</v>
      </c>
      <c r="AO9" s="121">
        <v>149389</v>
      </c>
      <c r="AP9" s="121">
        <v>0</v>
      </c>
      <c r="AQ9" s="121">
        <v>0</v>
      </c>
      <c r="AR9" s="121">
        <v>0</v>
      </c>
      <c r="AS9" s="121">
        <f>SUM(AT9:AV9)</f>
        <v>121818</v>
      </c>
      <c r="AT9" s="121">
        <v>0</v>
      </c>
      <c r="AU9" s="121">
        <v>121818</v>
      </c>
      <c r="AV9" s="121">
        <v>0</v>
      </c>
      <c r="AW9" s="121">
        <v>0</v>
      </c>
      <c r="AX9" s="121">
        <f>SUM(AY9:BB9)</f>
        <v>1103593</v>
      </c>
      <c r="AY9" s="121">
        <v>0</v>
      </c>
      <c r="AZ9" s="121">
        <v>1103593</v>
      </c>
      <c r="BA9" s="121">
        <v>0</v>
      </c>
      <c r="BB9" s="121">
        <v>0</v>
      </c>
      <c r="BC9" s="122" t="s">
        <v>548</v>
      </c>
      <c r="BD9" s="121">
        <v>0</v>
      </c>
      <c r="BE9" s="121">
        <v>41343</v>
      </c>
      <c r="BF9" s="121">
        <f>SUM(AE9,+AM9,+BE9)</f>
        <v>1426091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548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548</v>
      </c>
      <c r="CF9" s="121">
        <v>0</v>
      </c>
      <c r="CG9" s="121">
        <v>0</v>
      </c>
      <c r="CH9" s="121">
        <f>SUM(BG9,+BO9,+CG9)</f>
        <v>0</v>
      </c>
      <c r="CI9" s="121">
        <f>SUM(AE9,+BG9)</f>
        <v>9948</v>
      </c>
      <c r="CJ9" s="121">
        <f>SUM(AF9,+BH9)</f>
        <v>9948</v>
      </c>
      <c r="CK9" s="121">
        <f>SUM(AG9,+BI9)</f>
        <v>0</v>
      </c>
      <c r="CL9" s="121">
        <f>SUM(AH9,+BJ9)</f>
        <v>9948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548</v>
      </c>
      <c r="CQ9" s="121">
        <f>SUM(AM9,+BO9)</f>
        <v>1374800</v>
      </c>
      <c r="CR9" s="121">
        <f>SUM(AN9,+BP9)</f>
        <v>149389</v>
      </c>
      <c r="CS9" s="121">
        <f>SUM(AO9,+BQ9)</f>
        <v>149389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121818</v>
      </c>
      <c r="CX9" s="121">
        <f>SUM(AT9,+BV9)</f>
        <v>0</v>
      </c>
      <c r="CY9" s="121">
        <f>SUM(AU9,+BW9)</f>
        <v>121818</v>
      </c>
      <c r="CZ9" s="121">
        <f>SUM(AV9,+BX9)</f>
        <v>0</v>
      </c>
      <c r="DA9" s="121">
        <f>SUM(AW9,+BY9)</f>
        <v>0</v>
      </c>
      <c r="DB9" s="121">
        <f>SUM(AX9,+BZ9)</f>
        <v>1103593</v>
      </c>
      <c r="DC9" s="121">
        <f>SUM(AY9,+CA9)</f>
        <v>0</v>
      </c>
      <c r="DD9" s="121">
        <f>SUM(AZ9,+CB9)</f>
        <v>1103593</v>
      </c>
      <c r="DE9" s="121">
        <f>SUM(BA9,+CC9)</f>
        <v>0</v>
      </c>
      <c r="DF9" s="121">
        <f>SUM(BB9,+CD9)</f>
        <v>0</v>
      </c>
      <c r="DG9" s="122" t="s">
        <v>548</v>
      </c>
      <c r="DH9" s="121">
        <f>SUM(BD9,+CF9)</f>
        <v>0</v>
      </c>
      <c r="DI9" s="121">
        <f>SUM(BE9,+CG9)</f>
        <v>41343</v>
      </c>
      <c r="DJ9" s="121">
        <f>SUM(BF9,+CH9)</f>
        <v>1426091</v>
      </c>
    </row>
    <row r="10" spans="1:114" s="136" customFormat="1" ht="13.5" customHeight="1" x14ac:dyDescent="0.15">
      <c r="A10" s="119" t="s">
        <v>15</v>
      </c>
      <c r="B10" s="120" t="s">
        <v>469</v>
      </c>
      <c r="C10" s="119" t="s">
        <v>470</v>
      </c>
      <c r="D10" s="121">
        <f>SUM(E10,+L10)</f>
        <v>1607144</v>
      </c>
      <c r="E10" s="121">
        <f>SUM(F10:I10)+K10</f>
        <v>577966</v>
      </c>
      <c r="F10" s="121">
        <v>1188</v>
      </c>
      <c r="G10" s="121">
        <v>0</v>
      </c>
      <c r="H10" s="121">
        <v>0</v>
      </c>
      <c r="I10" s="121">
        <v>576588</v>
      </c>
      <c r="J10" s="121">
        <v>1486733</v>
      </c>
      <c r="K10" s="121">
        <v>190</v>
      </c>
      <c r="L10" s="121">
        <v>1029178</v>
      </c>
      <c r="M10" s="121">
        <f>SUM(N10,+U10)</f>
        <v>39885</v>
      </c>
      <c r="N10" s="121">
        <f>SUM(O10:R10,T10)</f>
        <v>1783</v>
      </c>
      <c r="O10" s="121">
        <v>0</v>
      </c>
      <c r="P10" s="121">
        <v>0</v>
      </c>
      <c r="Q10" s="121">
        <v>0</v>
      </c>
      <c r="R10" s="121">
        <v>1776</v>
      </c>
      <c r="S10" s="121">
        <v>56299</v>
      </c>
      <c r="T10" s="121">
        <v>7</v>
      </c>
      <c r="U10" s="121">
        <v>38102</v>
      </c>
      <c r="V10" s="121">
        <f>+SUM(D10,M10)</f>
        <v>1647029</v>
      </c>
      <c r="W10" s="121">
        <f>+SUM(E10,N10)</f>
        <v>579749</v>
      </c>
      <c r="X10" s="121">
        <f>+SUM(F10,O10)</f>
        <v>1188</v>
      </c>
      <c r="Y10" s="121">
        <f>+SUM(G10,P10)</f>
        <v>0</v>
      </c>
      <c r="Z10" s="121">
        <f>+SUM(H10,Q10)</f>
        <v>0</v>
      </c>
      <c r="AA10" s="121">
        <f>+SUM(I10,R10)</f>
        <v>578364</v>
      </c>
      <c r="AB10" s="121">
        <f>+SUM(J10,S10)</f>
        <v>1543032</v>
      </c>
      <c r="AC10" s="121">
        <f>+SUM(K10,T10)</f>
        <v>197</v>
      </c>
      <c r="AD10" s="121">
        <f>+SUM(L10,U10)</f>
        <v>1067280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548</v>
      </c>
      <c r="AM10" s="121">
        <f>SUM(AN10,AS10,AW10,AX10,BD10)</f>
        <v>2061988</v>
      </c>
      <c r="AN10" s="121">
        <f>SUM(AO10:AR10)</f>
        <v>377032</v>
      </c>
      <c r="AO10" s="121">
        <v>377032</v>
      </c>
      <c r="AP10" s="121">
        <v>0</v>
      </c>
      <c r="AQ10" s="121">
        <v>0</v>
      </c>
      <c r="AR10" s="121">
        <v>0</v>
      </c>
      <c r="AS10" s="121">
        <f>SUM(AT10:AV10)</f>
        <v>1291511</v>
      </c>
      <c r="AT10" s="121">
        <v>0</v>
      </c>
      <c r="AU10" s="121">
        <v>1291511</v>
      </c>
      <c r="AV10" s="121">
        <v>0</v>
      </c>
      <c r="AW10" s="121">
        <v>0</v>
      </c>
      <c r="AX10" s="121">
        <f>SUM(AY10:BB10)</f>
        <v>393445</v>
      </c>
      <c r="AY10" s="121">
        <v>0</v>
      </c>
      <c r="AZ10" s="121">
        <v>393445</v>
      </c>
      <c r="BA10" s="121">
        <v>0</v>
      </c>
      <c r="BB10" s="121">
        <v>0</v>
      </c>
      <c r="BC10" s="122" t="s">
        <v>548</v>
      </c>
      <c r="BD10" s="121">
        <v>0</v>
      </c>
      <c r="BE10" s="121">
        <v>1031889</v>
      </c>
      <c r="BF10" s="121">
        <f>SUM(AE10,+AM10,+BE10)</f>
        <v>3093877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548</v>
      </c>
      <c r="BO10" s="121">
        <f>SUM(BP10,BU10,BY10,BZ10,CF10)</f>
        <v>46750</v>
      </c>
      <c r="BP10" s="121">
        <f>SUM(BQ10:BT10)</f>
        <v>4852</v>
      </c>
      <c r="BQ10" s="121">
        <v>4852</v>
      </c>
      <c r="BR10" s="121">
        <v>0</v>
      </c>
      <c r="BS10" s="121">
        <v>0</v>
      </c>
      <c r="BT10" s="121">
        <v>0</v>
      </c>
      <c r="BU10" s="121">
        <f>SUM(BV10:BX10)</f>
        <v>24205</v>
      </c>
      <c r="BV10" s="121">
        <v>0</v>
      </c>
      <c r="BW10" s="121">
        <v>24205</v>
      </c>
      <c r="BX10" s="121">
        <v>0</v>
      </c>
      <c r="BY10" s="121">
        <v>0</v>
      </c>
      <c r="BZ10" s="121">
        <f>SUM(CA10:CD10)</f>
        <v>17693</v>
      </c>
      <c r="CA10" s="121">
        <v>0</v>
      </c>
      <c r="CB10" s="121">
        <v>17693</v>
      </c>
      <c r="CC10" s="121">
        <v>0</v>
      </c>
      <c r="CD10" s="121">
        <v>0</v>
      </c>
      <c r="CE10" s="122" t="s">
        <v>548</v>
      </c>
      <c r="CF10" s="121">
        <v>0</v>
      </c>
      <c r="CG10" s="121">
        <v>49434</v>
      </c>
      <c r="CH10" s="121">
        <f>SUM(BG10,+BO10,+CG10)</f>
        <v>96184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548</v>
      </c>
      <c r="CQ10" s="121">
        <f>SUM(AM10,+BO10)</f>
        <v>2108738</v>
      </c>
      <c r="CR10" s="121">
        <f>SUM(AN10,+BP10)</f>
        <v>381884</v>
      </c>
      <c r="CS10" s="121">
        <f>SUM(AO10,+BQ10)</f>
        <v>381884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1315716</v>
      </c>
      <c r="CX10" s="121">
        <f>SUM(AT10,+BV10)</f>
        <v>0</v>
      </c>
      <c r="CY10" s="121">
        <f>SUM(AU10,+BW10)</f>
        <v>1315716</v>
      </c>
      <c r="CZ10" s="121">
        <f>SUM(AV10,+BX10)</f>
        <v>0</v>
      </c>
      <c r="DA10" s="121">
        <f>SUM(AW10,+BY10)</f>
        <v>0</v>
      </c>
      <c r="DB10" s="121">
        <f>SUM(AX10,+BZ10)</f>
        <v>411138</v>
      </c>
      <c r="DC10" s="121">
        <f>SUM(AY10,+CA10)</f>
        <v>0</v>
      </c>
      <c r="DD10" s="121">
        <f>SUM(AZ10,+CB10)</f>
        <v>411138</v>
      </c>
      <c r="DE10" s="121">
        <f>SUM(BA10,+CC10)</f>
        <v>0</v>
      </c>
      <c r="DF10" s="121">
        <f>SUM(BB10,+CD10)</f>
        <v>0</v>
      </c>
      <c r="DG10" s="122" t="s">
        <v>548</v>
      </c>
      <c r="DH10" s="121">
        <f>SUM(BD10,+CF10)</f>
        <v>0</v>
      </c>
      <c r="DI10" s="121">
        <f>SUM(BE10,+CG10)</f>
        <v>1081323</v>
      </c>
      <c r="DJ10" s="121">
        <f>SUM(BF10,+CH10)</f>
        <v>3190061</v>
      </c>
    </row>
    <row r="11" spans="1:114" s="136" customFormat="1" ht="13.5" customHeight="1" x14ac:dyDescent="0.15">
      <c r="A11" s="119" t="s">
        <v>15</v>
      </c>
      <c r="B11" s="120" t="s">
        <v>418</v>
      </c>
      <c r="C11" s="119" t="s">
        <v>419</v>
      </c>
      <c r="D11" s="121">
        <f>SUM(E11,+L11)</f>
        <v>588549</v>
      </c>
      <c r="E11" s="121">
        <f>SUM(F11:I11)+K11</f>
        <v>482429</v>
      </c>
      <c r="F11" s="121">
        <v>91463</v>
      </c>
      <c r="G11" s="121">
        <v>45000</v>
      </c>
      <c r="H11" s="121">
        <v>345100</v>
      </c>
      <c r="I11" s="121">
        <v>536</v>
      </c>
      <c r="J11" s="121">
        <v>1013851</v>
      </c>
      <c r="K11" s="121">
        <v>330</v>
      </c>
      <c r="L11" s="121">
        <v>106120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588549</v>
      </c>
      <c r="W11" s="121">
        <f>+SUM(E11,N11)</f>
        <v>482429</v>
      </c>
      <c r="X11" s="121">
        <f>+SUM(F11,O11)</f>
        <v>91463</v>
      </c>
      <c r="Y11" s="121">
        <f>+SUM(G11,P11)</f>
        <v>45000</v>
      </c>
      <c r="Z11" s="121">
        <f>+SUM(H11,Q11)</f>
        <v>345100</v>
      </c>
      <c r="AA11" s="121">
        <f>+SUM(I11,R11)</f>
        <v>536</v>
      </c>
      <c r="AB11" s="121">
        <f>+SUM(J11,S11)</f>
        <v>1013851</v>
      </c>
      <c r="AC11" s="121">
        <f>+SUM(K11,T11)</f>
        <v>330</v>
      </c>
      <c r="AD11" s="121">
        <f>+SUM(L11,U11)</f>
        <v>106120</v>
      </c>
      <c r="AE11" s="121">
        <f>SUM(AF11,+AK11)</f>
        <v>439560</v>
      </c>
      <c r="AF11" s="121">
        <f>SUM(AG11:AJ11)</f>
        <v>439560</v>
      </c>
      <c r="AG11" s="121">
        <v>0</v>
      </c>
      <c r="AH11" s="121">
        <v>439560</v>
      </c>
      <c r="AI11" s="121">
        <v>0</v>
      </c>
      <c r="AJ11" s="121">
        <v>0</v>
      </c>
      <c r="AK11" s="121">
        <v>0</v>
      </c>
      <c r="AL11" s="122" t="s">
        <v>548</v>
      </c>
      <c r="AM11" s="121">
        <f>SUM(AN11,AS11,AW11,AX11,BD11)</f>
        <v>1162840</v>
      </c>
      <c r="AN11" s="121">
        <f>SUM(AO11:AR11)</f>
        <v>249995</v>
      </c>
      <c r="AO11" s="121">
        <v>249995</v>
      </c>
      <c r="AP11" s="121">
        <v>0</v>
      </c>
      <c r="AQ11" s="121">
        <v>0</v>
      </c>
      <c r="AR11" s="121">
        <v>0</v>
      </c>
      <c r="AS11" s="121">
        <f>SUM(AT11:AV11)</f>
        <v>761645</v>
      </c>
      <c r="AT11" s="121">
        <v>0</v>
      </c>
      <c r="AU11" s="121">
        <v>761645</v>
      </c>
      <c r="AV11" s="121">
        <v>0</v>
      </c>
      <c r="AW11" s="121">
        <v>0</v>
      </c>
      <c r="AX11" s="121">
        <f>SUM(AY11:BB11)</f>
        <v>151200</v>
      </c>
      <c r="AY11" s="121">
        <v>0</v>
      </c>
      <c r="AZ11" s="121">
        <v>136728</v>
      </c>
      <c r="BA11" s="121">
        <v>0</v>
      </c>
      <c r="BB11" s="121">
        <v>14472</v>
      </c>
      <c r="BC11" s="122" t="s">
        <v>548</v>
      </c>
      <c r="BD11" s="121">
        <v>0</v>
      </c>
      <c r="BE11" s="121">
        <v>0</v>
      </c>
      <c r="BF11" s="121">
        <f>SUM(AE11,+AM11,+BE11)</f>
        <v>1602400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548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548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439560</v>
      </c>
      <c r="CJ11" s="121">
        <f>SUM(AF11,+BH11)</f>
        <v>439560</v>
      </c>
      <c r="CK11" s="121">
        <f>SUM(AG11,+BI11)</f>
        <v>0</v>
      </c>
      <c r="CL11" s="121">
        <f>SUM(AH11,+BJ11)</f>
        <v>439560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548</v>
      </c>
      <c r="CQ11" s="121">
        <f>SUM(AM11,+BO11)</f>
        <v>1162840</v>
      </c>
      <c r="CR11" s="121">
        <f>SUM(AN11,+BP11)</f>
        <v>249995</v>
      </c>
      <c r="CS11" s="121">
        <f>SUM(AO11,+BQ11)</f>
        <v>249995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761645</v>
      </c>
      <c r="CX11" s="121">
        <f>SUM(AT11,+BV11)</f>
        <v>0</v>
      </c>
      <c r="CY11" s="121">
        <f>SUM(AU11,+BW11)</f>
        <v>761645</v>
      </c>
      <c r="CZ11" s="121">
        <f>SUM(AV11,+BX11)</f>
        <v>0</v>
      </c>
      <c r="DA11" s="121">
        <f>SUM(AW11,+BY11)</f>
        <v>0</v>
      </c>
      <c r="DB11" s="121">
        <f>SUM(AX11,+BZ11)</f>
        <v>151200</v>
      </c>
      <c r="DC11" s="121">
        <f>SUM(AY11,+CA11)</f>
        <v>0</v>
      </c>
      <c r="DD11" s="121">
        <f>SUM(AZ11,+CB11)</f>
        <v>136728</v>
      </c>
      <c r="DE11" s="121">
        <f>SUM(BA11,+CC11)</f>
        <v>0</v>
      </c>
      <c r="DF11" s="121">
        <f>SUM(BB11,+CD11)</f>
        <v>14472</v>
      </c>
      <c r="DG11" s="122" t="s">
        <v>548</v>
      </c>
      <c r="DH11" s="121">
        <f>SUM(BD11,+CF11)</f>
        <v>0</v>
      </c>
      <c r="DI11" s="121">
        <f>SUM(BE11,+CG11)</f>
        <v>0</v>
      </c>
      <c r="DJ11" s="121">
        <f>SUM(BF11,+CH11)</f>
        <v>1602400</v>
      </c>
    </row>
    <row r="12" spans="1:114" s="136" customFormat="1" ht="13.5" customHeight="1" x14ac:dyDescent="0.15">
      <c r="A12" s="119" t="s">
        <v>15</v>
      </c>
      <c r="B12" s="120" t="s">
        <v>423</v>
      </c>
      <c r="C12" s="119" t="s">
        <v>424</v>
      </c>
      <c r="D12" s="121">
        <f>SUM(E12,+L12)</f>
        <v>1492141</v>
      </c>
      <c r="E12" s="121">
        <f>SUM(F12:I12)+K12</f>
        <v>623076</v>
      </c>
      <c r="F12" s="121">
        <v>1361</v>
      </c>
      <c r="G12" s="121">
        <v>0</v>
      </c>
      <c r="H12" s="121">
        <v>621300</v>
      </c>
      <c r="I12" s="121">
        <v>0</v>
      </c>
      <c r="J12" s="121">
        <v>1915207</v>
      </c>
      <c r="K12" s="121">
        <v>415</v>
      </c>
      <c r="L12" s="121">
        <v>869065</v>
      </c>
      <c r="M12" s="121">
        <f>SUM(N12,+U12)</f>
        <v>10256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76643</v>
      </c>
      <c r="T12" s="121">
        <v>0</v>
      </c>
      <c r="U12" s="121">
        <v>10256</v>
      </c>
      <c r="V12" s="121">
        <f>+SUM(D12,M12)</f>
        <v>1502397</v>
      </c>
      <c r="W12" s="121">
        <f>+SUM(E12,N12)</f>
        <v>623076</v>
      </c>
      <c r="X12" s="121">
        <f>+SUM(F12,O12)</f>
        <v>1361</v>
      </c>
      <c r="Y12" s="121">
        <f>+SUM(G12,P12)</f>
        <v>0</v>
      </c>
      <c r="Z12" s="121">
        <f>+SUM(H12,Q12)</f>
        <v>621300</v>
      </c>
      <c r="AA12" s="121">
        <f>+SUM(I12,R12)</f>
        <v>0</v>
      </c>
      <c r="AB12" s="121">
        <f>+SUM(J12,S12)</f>
        <v>1991850</v>
      </c>
      <c r="AC12" s="121">
        <f>+SUM(K12,T12)</f>
        <v>415</v>
      </c>
      <c r="AD12" s="121">
        <f>+SUM(L12,U12)</f>
        <v>879321</v>
      </c>
      <c r="AE12" s="121">
        <f>SUM(AF12,+AK12)</f>
        <v>663120</v>
      </c>
      <c r="AF12" s="121">
        <f>SUM(AG12:AJ12)</f>
        <v>663120</v>
      </c>
      <c r="AG12" s="121">
        <v>0</v>
      </c>
      <c r="AH12" s="121">
        <v>663120</v>
      </c>
      <c r="AI12" s="121">
        <v>0</v>
      </c>
      <c r="AJ12" s="121">
        <v>0</v>
      </c>
      <c r="AK12" s="121">
        <v>0</v>
      </c>
      <c r="AL12" s="122" t="s">
        <v>548</v>
      </c>
      <c r="AM12" s="121">
        <f>SUM(AN12,AS12,AW12,AX12,BD12)</f>
        <v>1536634</v>
      </c>
      <c r="AN12" s="121">
        <f>SUM(AO12:AR12)</f>
        <v>239979</v>
      </c>
      <c r="AO12" s="121">
        <v>239979</v>
      </c>
      <c r="AP12" s="121">
        <v>0</v>
      </c>
      <c r="AQ12" s="121">
        <v>0</v>
      </c>
      <c r="AR12" s="121">
        <v>0</v>
      </c>
      <c r="AS12" s="121">
        <f>SUM(AT12:AV12)</f>
        <v>681565</v>
      </c>
      <c r="AT12" s="121">
        <v>0</v>
      </c>
      <c r="AU12" s="121">
        <v>681565</v>
      </c>
      <c r="AV12" s="121">
        <v>0</v>
      </c>
      <c r="AW12" s="121">
        <v>0</v>
      </c>
      <c r="AX12" s="121">
        <f>SUM(AY12:BB12)</f>
        <v>606326</v>
      </c>
      <c r="AY12" s="121">
        <v>0</v>
      </c>
      <c r="AZ12" s="121">
        <v>560142</v>
      </c>
      <c r="BA12" s="121">
        <v>46184</v>
      </c>
      <c r="BB12" s="121">
        <v>0</v>
      </c>
      <c r="BC12" s="122" t="s">
        <v>548</v>
      </c>
      <c r="BD12" s="121">
        <v>8764</v>
      </c>
      <c r="BE12" s="121">
        <v>1207594</v>
      </c>
      <c r="BF12" s="121">
        <f>SUM(AE12,+AM12,+BE12)</f>
        <v>3407348</v>
      </c>
      <c r="BG12" s="121">
        <f>SUM(BH12,+BM12)</f>
        <v>1804</v>
      </c>
      <c r="BH12" s="121">
        <f>SUM(BI12:BL12)</f>
        <v>1804</v>
      </c>
      <c r="BI12" s="121">
        <v>0</v>
      </c>
      <c r="BJ12" s="121">
        <v>1804</v>
      </c>
      <c r="BK12" s="121">
        <v>0</v>
      </c>
      <c r="BL12" s="121">
        <v>0</v>
      </c>
      <c r="BM12" s="121">
        <v>0</v>
      </c>
      <c r="BN12" s="122" t="s">
        <v>548</v>
      </c>
      <c r="BO12" s="121">
        <f>SUM(BP12,BU12,BY12,BZ12,CF12)</f>
        <v>63855</v>
      </c>
      <c r="BP12" s="121">
        <f>SUM(BQ12:BT12)</f>
        <v>18977</v>
      </c>
      <c r="BQ12" s="121">
        <v>18977</v>
      </c>
      <c r="BR12" s="121">
        <v>0</v>
      </c>
      <c r="BS12" s="121">
        <v>0</v>
      </c>
      <c r="BT12" s="121">
        <v>0</v>
      </c>
      <c r="BU12" s="121">
        <f>SUM(BV12:BX12)</f>
        <v>21439</v>
      </c>
      <c r="BV12" s="121">
        <v>0</v>
      </c>
      <c r="BW12" s="121">
        <v>21439</v>
      </c>
      <c r="BX12" s="121">
        <v>0</v>
      </c>
      <c r="BY12" s="121">
        <v>0</v>
      </c>
      <c r="BZ12" s="121">
        <f>SUM(CA12:CD12)</f>
        <v>22147</v>
      </c>
      <c r="CA12" s="121">
        <v>0</v>
      </c>
      <c r="CB12" s="121">
        <v>22147</v>
      </c>
      <c r="CC12" s="121">
        <v>0</v>
      </c>
      <c r="CD12" s="121">
        <v>0</v>
      </c>
      <c r="CE12" s="122" t="s">
        <v>548</v>
      </c>
      <c r="CF12" s="121">
        <v>1292</v>
      </c>
      <c r="CG12" s="121">
        <v>21240</v>
      </c>
      <c r="CH12" s="121">
        <f>SUM(BG12,+BO12,+CG12)</f>
        <v>86899</v>
      </c>
      <c r="CI12" s="121">
        <f>SUM(AE12,+BG12)</f>
        <v>664924</v>
      </c>
      <c r="CJ12" s="121">
        <f>SUM(AF12,+BH12)</f>
        <v>664924</v>
      </c>
      <c r="CK12" s="121">
        <f>SUM(AG12,+BI12)</f>
        <v>0</v>
      </c>
      <c r="CL12" s="121">
        <f>SUM(AH12,+BJ12)</f>
        <v>664924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548</v>
      </c>
      <c r="CQ12" s="121">
        <f>SUM(AM12,+BO12)</f>
        <v>1600489</v>
      </c>
      <c r="CR12" s="121">
        <f>SUM(AN12,+BP12)</f>
        <v>258956</v>
      </c>
      <c r="CS12" s="121">
        <f>SUM(AO12,+BQ12)</f>
        <v>258956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703004</v>
      </c>
      <c r="CX12" s="121">
        <f>SUM(AT12,+BV12)</f>
        <v>0</v>
      </c>
      <c r="CY12" s="121">
        <f>SUM(AU12,+BW12)</f>
        <v>703004</v>
      </c>
      <c r="CZ12" s="121">
        <f>SUM(AV12,+BX12)</f>
        <v>0</v>
      </c>
      <c r="DA12" s="121">
        <f>SUM(AW12,+BY12)</f>
        <v>0</v>
      </c>
      <c r="DB12" s="121">
        <f>SUM(AX12,+BZ12)</f>
        <v>628473</v>
      </c>
      <c r="DC12" s="121">
        <f>SUM(AY12,+CA12)</f>
        <v>0</v>
      </c>
      <c r="DD12" s="121">
        <f>SUM(AZ12,+CB12)</f>
        <v>582289</v>
      </c>
      <c r="DE12" s="121">
        <f>SUM(BA12,+CC12)</f>
        <v>46184</v>
      </c>
      <c r="DF12" s="121">
        <f>SUM(BB12,+CD12)</f>
        <v>0</v>
      </c>
      <c r="DG12" s="122" t="s">
        <v>548</v>
      </c>
      <c r="DH12" s="121">
        <f>SUM(BD12,+CF12)</f>
        <v>10056</v>
      </c>
      <c r="DI12" s="121">
        <f>SUM(BE12,+CG12)</f>
        <v>1228834</v>
      </c>
      <c r="DJ12" s="121">
        <f>SUM(BF12,+CH12)</f>
        <v>3494247</v>
      </c>
    </row>
    <row r="13" spans="1:114" s="136" customFormat="1" ht="13.5" customHeight="1" x14ac:dyDescent="0.15">
      <c r="A13" s="119" t="s">
        <v>15</v>
      </c>
      <c r="B13" s="120" t="s">
        <v>443</v>
      </c>
      <c r="C13" s="119" t="s">
        <v>444</v>
      </c>
      <c r="D13" s="121">
        <f>SUM(E13,+L13)</f>
        <v>216981</v>
      </c>
      <c r="E13" s="121">
        <f>SUM(F13:I13)+K13</f>
        <v>41270</v>
      </c>
      <c r="F13" s="121">
        <v>41261</v>
      </c>
      <c r="G13" s="121">
        <v>0</v>
      </c>
      <c r="H13" s="121">
        <v>0</v>
      </c>
      <c r="I13" s="121">
        <v>9</v>
      </c>
      <c r="J13" s="121">
        <v>1483627</v>
      </c>
      <c r="K13" s="121">
        <v>0</v>
      </c>
      <c r="L13" s="121">
        <v>175711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216981</v>
      </c>
      <c r="W13" s="121">
        <f>+SUM(E13,N13)</f>
        <v>41270</v>
      </c>
      <c r="X13" s="121">
        <f>+SUM(F13,O13)</f>
        <v>41261</v>
      </c>
      <c r="Y13" s="121">
        <f>+SUM(G13,P13)</f>
        <v>0</v>
      </c>
      <c r="Z13" s="121">
        <f>+SUM(H13,Q13)</f>
        <v>0</v>
      </c>
      <c r="AA13" s="121">
        <f>+SUM(I13,R13)</f>
        <v>9</v>
      </c>
      <c r="AB13" s="121">
        <f>+SUM(J13,S13)</f>
        <v>1483627</v>
      </c>
      <c r="AC13" s="121">
        <f>+SUM(K13,T13)</f>
        <v>0</v>
      </c>
      <c r="AD13" s="121">
        <f>+SUM(L13,U13)</f>
        <v>175711</v>
      </c>
      <c r="AE13" s="121">
        <f>SUM(AF13,+AK13)</f>
        <v>93465</v>
      </c>
      <c r="AF13" s="121">
        <f>SUM(AG13:AJ13)</f>
        <v>93465</v>
      </c>
      <c r="AG13" s="121">
        <v>0</v>
      </c>
      <c r="AH13" s="121">
        <v>0</v>
      </c>
      <c r="AI13" s="121">
        <v>0</v>
      </c>
      <c r="AJ13" s="121">
        <v>93465</v>
      </c>
      <c r="AK13" s="121">
        <v>0</v>
      </c>
      <c r="AL13" s="122" t="s">
        <v>548</v>
      </c>
      <c r="AM13" s="121">
        <f>SUM(AN13,AS13,AW13,AX13,BD13)</f>
        <v>1207771</v>
      </c>
      <c r="AN13" s="121">
        <f>SUM(AO13:AR13)</f>
        <v>181065</v>
      </c>
      <c r="AO13" s="121">
        <v>181065</v>
      </c>
      <c r="AP13" s="121">
        <v>0</v>
      </c>
      <c r="AQ13" s="121">
        <v>0</v>
      </c>
      <c r="AR13" s="121">
        <v>0</v>
      </c>
      <c r="AS13" s="121">
        <f>SUM(AT13:AV13)</f>
        <v>647337</v>
      </c>
      <c r="AT13" s="121">
        <v>0</v>
      </c>
      <c r="AU13" s="121">
        <v>647337</v>
      </c>
      <c r="AV13" s="121">
        <v>0</v>
      </c>
      <c r="AW13" s="121">
        <v>0</v>
      </c>
      <c r="AX13" s="121">
        <f>SUM(AY13:BB13)</f>
        <v>379369</v>
      </c>
      <c r="AY13" s="121">
        <v>0</v>
      </c>
      <c r="AZ13" s="121">
        <v>379369</v>
      </c>
      <c r="BA13" s="121">
        <v>0</v>
      </c>
      <c r="BB13" s="121">
        <v>0</v>
      </c>
      <c r="BC13" s="122" t="s">
        <v>548</v>
      </c>
      <c r="BD13" s="121">
        <v>0</v>
      </c>
      <c r="BE13" s="121">
        <v>399372</v>
      </c>
      <c r="BF13" s="121">
        <f>SUM(AE13,+AM13,+BE13)</f>
        <v>1700608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548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548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93465</v>
      </c>
      <c r="CJ13" s="121">
        <f>SUM(AF13,+BH13)</f>
        <v>93465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93465</v>
      </c>
      <c r="CO13" s="121">
        <f>SUM(AK13,+BM13)</f>
        <v>0</v>
      </c>
      <c r="CP13" s="122" t="s">
        <v>548</v>
      </c>
      <c r="CQ13" s="121">
        <f>SUM(AM13,+BO13)</f>
        <v>1207771</v>
      </c>
      <c r="CR13" s="121">
        <f>SUM(AN13,+BP13)</f>
        <v>181065</v>
      </c>
      <c r="CS13" s="121">
        <f>SUM(AO13,+BQ13)</f>
        <v>181065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647337</v>
      </c>
      <c r="CX13" s="121">
        <f>SUM(AT13,+BV13)</f>
        <v>0</v>
      </c>
      <c r="CY13" s="121">
        <f>SUM(AU13,+BW13)</f>
        <v>647337</v>
      </c>
      <c r="CZ13" s="121">
        <f>SUM(AV13,+BX13)</f>
        <v>0</v>
      </c>
      <c r="DA13" s="121">
        <f>SUM(AW13,+BY13)</f>
        <v>0</v>
      </c>
      <c r="DB13" s="121">
        <f>SUM(AX13,+BZ13)</f>
        <v>379369</v>
      </c>
      <c r="DC13" s="121">
        <f>SUM(AY13,+CA13)</f>
        <v>0</v>
      </c>
      <c r="DD13" s="121">
        <f>SUM(AZ13,+CB13)</f>
        <v>379369</v>
      </c>
      <c r="DE13" s="121">
        <f>SUM(BA13,+CC13)</f>
        <v>0</v>
      </c>
      <c r="DF13" s="121">
        <f>SUM(BB13,+CD13)</f>
        <v>0</v>
      </c>
      <c r="DG13" s="122" t="s">
        <v>548</v>
      </c>
      <c r="DH13" s="121">
        <f>SUM(BD13,+CF13)</f>
        <v>0</v>
      </c>
      <c r="DI13" s="121">
        <f>SUM(BE13,+CG13)</f>
        <v>399372</v>
      </c>
      <c r="DJ13" s="121">
        <f>SUM(BF13,+CH13)</f>
        <v>1700608</v>
      </c>
    </row>
    <row r="14" spans="1:114" s="136" customFormat="1" ht="13.5" customHeight="1" x14ac:dyDescent="0.15">
      <c r="A14" s="119" t="s">
        <v>15</v>
      </c>
      <c r="B14" s="120" t="s">
        <v>490</v>
      </c>
      <c r="C14" s="119" t="s">
        <v>491</v>
      </c>
      <c r="D14" s="121">
        <f>SUM(E14,+L14)</f>
        <v>126086</v>
      </c>
      <c r="E14" s="121">
        <f>SUM(F14:I14)+K14</f>
        <v>126086</v>
      </c>
      <c r="F14" s="121">
        <v>0</v>
      </c>
      <c r="G14" s="121">
        <v>0</v>
      </c>
      <c r="H14" s="121">
        <v>0</v>
      </c>
      <c r="I14" s="121">
        <v>12738</v>
      </c>
      <c r="J14" s="121">
        <v>674878</v>
      </c>
      <c r="K14" s="121">
        <v>113348</v>
      </c>
      <c r="L14" s="121">
        <v>0</v>
      </c>
      <c r="M14" s="121">
        <f>SUM(N14,+U14)</f>
        <v>283141</v>
      </c>
      <c r="N14" s="121">
        <f>SUM(O14:R14,T14)</f>
        <v>283141</v>
      </c>
      <c r="O14" s="121">
        <v>76453</v>
      </c>
      <c r="P14" s="121">
        <v>0</v>
      </c>
      <c r="Q14" s="121">
        <v>195000</v>
      </c>
      <c r="R14" s="121">
        <v>0</v>
      </c>
      <c r="S14" s="121">
        <v>149956</v>
      </c>
      <c r="T14" s="121">
        <v>11688</v>
      </c>
      <c r="U14" s="121">
        <v>0</v>
      </c>
      <c r="V14" s="121">
        <f>+SUM(D14,M14)</f>
        <v>409227</v>
      </c>
      <c r="W14" s="121">
        <f>+SUM(E14,N14)</f>
        <v>409227</v>
      </c>
      <c r="X14" s="121">
        <f>+SUM(F14,O14)</f>
        <v>76453</v>
      </c>
      <c r="Y14" s="121">
        <f>+SUM(G14,P14)</f>
        <v>0</v>
      </c>
      <c r="Z14" s="121">
        <f>+SUM(H14,Q14)</f>
        <v>195000</v>
      </c>
      <c r="AA14" s="121">
        <f>+SUM(I14,R14)</f>
        <v>12738</v>
      </c>
      <c r="AB14" s="121">
        <f>+SUM(J14,S14)</f>
        <v>824834</v>
      </c>
      <c r="AC14" s="121">
        <f>+SUM(K14,T14)</f>
        <v>125036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548</v>
      </c>
      <c r="AM14" s="121">
        <f>SUM(AN14,AS14,AW14,AX14,BD14)</f>
        <v>748183</v>
      </c>
      <c r="AN14" s="121">
        <f>SUM(AO14:AR14)</f>
        <v>116597</v>
      </c>
      <c r="AO14" s="121">
        <v>81816</v>
      </c>
      <c r="AP14" s="121">
        <v>0</v>
      </c>
      <c r="AQ14" s="121">
        <v>34781</v>
      </c>
      <c r="AR14" s="121">
        <v>0</v>
      </c>
      <c r="AS14" s="121">
        <f>SUM(AT14:AV14)</f>
        <v>43384</v>
      </c>
      <c r="AT14" s="121">
        <v>0</v>
      </c>
      <c r="AU14" s="121">
        <v>17929</v>
      </c>
      <c r="AV14" s="121">
        <v>25455</v>
      </c>
      <c r="AW14" s="121">
        <v>0</v>
      </c>
      <c r="AX14" s="121">
        <f>SUM(AY14:BB14)</f>
        <v>588202</v>
      </c>
      <c r="AY14" s="121">
        <v>0</v>
      </c>
      <c r="AZ14" s="121">
        <v>526421</v>
      </c>
      <c r="BA14" s="121">
        <v>61781</v>
      </c>
      <c r="BB14" s="121">
        <v>0</v>
      </c>
      <c r="BC14" s="122" t="s">
        <v>548</v>
      </c>
      <c r="BD14" s="121">
        <v>0</v>
      </c>
      <c r="BE14" s="121">
        <v>52781</v>
      </c>
      <c r="BF14" s="121">
        <f>SUM(AE14,+AM14,+BE14)</f>
        <v>800964</v>
      </c>
      <c r="BG14" s="121">
        <f>SUM(BH14,+BM14)</f>
        <v>282400</v>
      </c>
      <c r="BH14" s="121">
        <f>SUM(BI14:BL14)</f>
        <v>282400</v>
      </c>
      <c r="BI14" s="121">
        <v>0</v>
      </c>
      <c r="BJ14" s="121">
        <v>282400</v>
      </c>
      <c r="BK14" s="121">
        <v>0</v>
      </c>
      <c r="BL14" s="121">
        <v>0</v>
      </c>
      <c r="BM14" s="121">
        <v>0</v>
      </c>
      <c r="BN14" s="122" t="s">
        <v>548</v>
      </c>
      <c r="BO14" s="121">
        <f>SUM(BP14,BU14,BY14,BZ14,CF14)</f>
        <v>113707</v>
      </c>
      <c r="BP14" s="121">
        <f>SUM(BQ14:BT14)</f>
        <v>12088</v>
      </c>
      <c r="BQ14" s="121">
        <v>0</v>
      </c>
      <c r="BR14" s="121">
        <v>0</v>
      </c>
      <c r="BS14" s="121">
        <v>12088</v>
      </c>
      <c r="BT14" s="121">
        <v>0</v>
      </c>
      <c r="BU14" s="121">
        <f>SUM(BV14:BX14)</f>
        <v>41694</v>
      </c>
      <c r="BV14" s="121">
        <v>0</v>
      </c>
      <c r="BW14" s="121">
        <v>41694</v>
      </c>
      <c r="BX14" s="121">
        <v>0</v>
      </c>
      <c r="BY14" s="121">
        <v>0</v>
      </c>
      <c r="BZ14" s="121">
        <f>SUM(CA14:CD14)</f>
        <v>59925</v>
      </c>
      <c r="CA14" s="121">
        <v>0</v>
      </c>
      <c r="CB14" s="121">
        <v>59925</v>
      </c>
      <c r="CC14" s="121">
        <v>0</v>
      </c>
      <c r="CD14" s="121">
        <v>0</v>
      </c>
      <c r="CE14" s="122" t="s">
        <v>548</v>
      </c>
      <c r="CF14" s="121">
        <v>0</v>
      </c>
      <c r="CG14" s="121">
        <v>36990</v>
      </c>
      <c r="CH14" s="121">
        <f>SUM(BG14,+BO14,+CG14)</f>
        <v>433097</v>
      </c>
      <c r="CI14" s="121">
        <f>SUM(AE14,+BG14)</f>
        <v>282400</v>
      </c>
      <c r="CJ14" s="121">
        <f>SUM(AF14,+BH14)</f>
        <v>282400</v>
      </c>
      <c r="CK14" s="121">
        <f>SUM(AG14,+BI14)</f>
        <v>0</v>
      </c>
      <c r="CL14" s="121">
        <f>SUM(AH14,+BJ14)</f>
        <v>282400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548</v>
      </c>
      <c r="CQ14" s="121">
        <f>SUM(AM14,+BO14)</f>
        <v>861890</v>
      </c>
      <c r="CR14" s="121">
        <f>SUM(AN14,+BP14)</f>
        <v>128685</v>
      </c>
      <c r="CS14" s="121">
        <f>SUM(AO14,+BQ14)</f>
        <v>81816</v>
      </c>
      <c r="CT14" s="121">
        <f>SUM(AP14,+BR14)</f>
        <v>0</v>
      </c>
      <c r="CU14" s="121">
        <f>SUM(AQ14,+BS14)</f>
        <v>46869</v>
      </c>
      <c r="CV14" s="121">
        <f>SUM(AR14,+BT14)</f>
        <v>0</v>
      </c>
      <c r="CW14" s="121">
        <f>SUM(AS14,+BU14)</f>
        <v>85078</v>
      </c>
      <c r="CX14" s="121">
        <f>SUM(AT14,+BV14)</f>
        <v>0</v>
      </c>
      <c r="CY14" s="121">
        <f>SUM(AU14,+BW14)</f>
        <v>59623</v>
      </c>
      <c r="CZ14" s="121">
        <f>SUM(AV14,+BX14)</f>
        <v>25455</v>
      </c>
      <c r="DA14" s="121">
        <f>SUM(AW14,+BY14)</f>
        <v>0</v>
      </c>
      <c r="DB14" s="121">
        <f>SUM(AX14,+BZ14)</f>
        <v>648127</v>
      </c>
      <c r="DC14" s="121">
        <f>SUM(AY14,+CA14)</f>
        <v>0</v>
      </c>
      <c r="DD14" s="121">
        <f>SUM(AZ14,+CB14)</f>
        <v>586346</v>
      </c>
      <c r="DE14" s="121">
        <f>SUM(BA14,+CC14)</f>
        <v>61781</v>
      </c>
      <c r="DF14" s="121">
        <f>SUM(BB14,+CD14)</f>
        <v>0</v>
      </c>
      <c r="DG14" s="122" t="s">
        <v>548</v>
      </c>
      <c r="DH14" s="121">
        <f>SUM(BD14,+CF14)</f>
        <v>0</v>
      </c>
      <c r="DI14" s="121">
        <f>SUM(BE14,+CG14)</f>
        <v>89771</v>
      </c>
      <c r="DJ14" s="121">
        <f>SUM(BF14,+CH14)</f>
        <v>1234061</v>
      </c>
    </row>
    <row r="15" spans="1:114" s="136" customFormat="1" ht="13.5" customHeight="1" x14ac:dyDescent="0.15">
      <c r="A15" s="119" t="s">
        <v>15</v>
      </c>
      <c r="B15" s="120" t="s">
        <v>400</v>
      </c>
      <c r="C15" s="119" t="s">
        <v>401</v>
      </c>
      <c r="D15" s="121">
        <f>SUM(E15,+L15)</f>
        <v>696994</v>
      </c>
      <c r="E15" s="121">
        <f>SUM(F15:I15)+K15</f>
        <v>696994</v>
      </c>
      <c r="F15" s="121">
        <v>2177</v>
      </c>
      <c r="G15" s="121">
        <v>355</v>
      </c>
      <c r="H15" s="121">
        <v>0</v>
      </c>
      <c r="I15" s="121">
        <v>0</v>
      </c>
      <c r="J15" s="121">
        <v>7497001</v>
      </c>
      <c r="K15" s="121">
        <v>694462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696994</v>
      </c>
      <c r="W15" s="121">
        <f>+SUM(E15,N15)</f>
        <v>696994</v>
      </c>
      <c r="X15" s="121">
        <f>+SUM(F15,O15)</f>
        <v>2177</v>
      </c>
      <c r="Y15" s="121">
        <f>+SUM(G15,P15)</f>
        <v>355</v>
      </c>
      <c r="Z15" s="121">
        <f>+SUM(H15,Q15)</f>
        <v>0</v>
      </c>
      <c r="AA15" s="121">
        <f>+SUM(I15,R15)</f>
        <v>0</v>
      </c>
      <c r="AB15" s="121">
        <f>+SUM(J15,S15)</f>
        <v>7497001</v>
      </c>
      <c r="AC15" s="121">
        <f>+SUM(K15,T15)</f>
        <v>694462</v>
      </c>
      <c r="AD15" s="121">
        <f>+SUM(L15,U15)</f>
        <v>0</v>
      </c>
      <c r="AE15" s="121">
        <f>SUM(AF15,+AK15)</f>
        <v>63763</v>
      </c>
      <c r="AF15" s="121">
        <f>SUM(AG15:AJ15)</f>
        <v>63763</v>
      </c>
      <c r="AG15" s="121">
        <v>0</v>
      </c>
      <c r="AH15" s="121">
        <v>0</v>
      </c>
      <c r="AI15" s="121">
        <v>63763</v>
      </c>
      <c r="AJ15" s="121">
        <v>0</v>
      </c>
      <c r="AK15" s="121">
        <v>0</v>
      </c>
      <c r="AL15" s="122" t="s">
        <v>548</v>
      </c>
      <c r="AM15" s="121">
        <f>SUM(AN15,AS15,AW15,AX15,BD15)</f>
        <v>8130232</v>
      </c>
      <c r="AN15" s="121">
        <f>SUM(AO15:AR15)</f>
        <v>250346</v>
      </c>
      <c r="AO15" s="121">
        <v>250346</v>
      </c>
      <c r="AP15" s="121">
        <v>0</v>
      </c>
      <c r="AQ15" s="121">
        <v>0</v>
      </c>
      <c r="AR15" s="121">
        <v>0</v>
      </c>
      <c r="AS15" s="121">
        <f>SUM(AT15:AV15)</f>
        <v>6427289</v>
      </c>
      <c r="AT15" s="121">
        <v>0</v>
      </c>
      <c r="AU15" s="121">
        <v>0</v>
      </c>
      <c r="AV15" s="121">
        <v>6427289</v>
      </c>
      <c r="AW15" s="121">
        <v>0</v>
      </c>
      <c r="AX15" s="121">
        <f>SUM(AY15:BB15)</f>
        <v>1452597</v>
      </c>
      <c r="AY15" s="121">
        <v>0</v>
      </c>
      <c r="AZ15" s="121">
        <v>0</v>
      </c>
      <c r="BA15" s="121">
        <v>284669</v>
      </c>
      <c r="BB15" s="121">
        <v>1167928</v>
      </c>
      <c r="BC15" s="122" t="s">
        <v>548</v>
      </c>
      <c r="BD15" s="121">
        <v>0</v>
      </c>
      <c r="BE15" s="121">
        <v>0</v>
      </c>
      <c r="BF15" s="121">
        <f>SUM(AE15,+AM15,+BE15)</f>
        <v>8193995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548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548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63763</v>
      </c>
      <c r="CJ15" s="121">
        <f>SUM(AF15,+BH15)</f>
        <v>63763</v>
      </c>
      <c r="CK15" s="121">
        <f>SUM(AG15,+BI15)</f>
        <v>0</v>
      </c>
      <c r="CL15" s="121">
        <f>SUM(AH15,+BJ15)</f>
        <v>0</v>
      </c>
      <c r="CM15" s="121">
        <f>SUM(AI15,+BK15)</f>
        <v>63763</v>
      </c>
      <c r="CN15" s="121">
        <f>SUM(AJ15,+BL15)</f>
        <v>0</v>
      </c>
      <c r="CO15" s="121">
        <f>SUM(AK15,+BM15)</f>
        <v>0</v>
      </c>
      <c r="CP15" s="122" t="s">
        <v>548</v>
      </c>
      <c r="CQ15" s="121">
        <f>SUM(AM15,+BO15)</f>
        <v>8130232</v>
      </c>
      <c r="CR15" s="121">
        <f>SUM(AN15,+BP15)</f>
        <v>250346</v>
      </c>
      <c r="CS15" s="121">
        <f>SUM(AO15,+BQ15)</f>
        <v>250346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6427289</v>
      </c>
      <c r="CX15" s="121">
        <f>SUM(AT15,+BV15)</f>
        <v>0</v>
      </c>
      <c r="CY15" s="121">
        <f>SUM(AU15,+BW15)</f>
        <v>0</v>
      </c>
      <c r="CZ15" s="121">
        <f>SUM(AV15,+BX15)</f>
        <v>6427289</v>
      </c>
      <c r="DA15" s="121">
        <f>SUM(AW15,+BY15)</f>
        <v>0</v>
      </c>
      <c r="DB15" s="121">
        <f>SUM(AX15,+BZ15)</f>
        <v>1452597</v>
      </c>
      <c r="DC15" s="121">
        <f>SUM(AY15,+CA15)</f>
        <v>0</v>
      </c>
      <c r="DD15" s="121">
        <f>SUM(AZ15,+CB15)</f>
        <v>0</v>
      </c>
      <c r="DE15" s="121">
        <f>SUM(BA15,+CC15)</f>
        <v>284669</v>
      </c>
      <c r="DF15" s="121">
        <f>SUM(BB15,+CD15)</f>
        <v>1167928</v>
      </c>
      <c r="DG15" s="122" t="s">
        <v>548</v>
      </c>
      <c r="DH15" s="121">
        <f>SUM(BD15,+CF15)</f>
        <v>0</v>
      </c>
      <c r="DI15" s="121">
        <f>SUM(BE15,+CG15)</f>
        <v>0</v>
      </c>
      <c r="DJ15" s="121">
        <f>SUM(BF15,+CH15)</f>
        <v>8193995</v>
      </c>
    </row>
    <row r="16" spans="1:114" s="136" customFormat="1" ht="13.5" customHeight="1" x14ac:dyDescent="0.15">
      <c r="A16" s="119" t="s">
        <v>15</v>
      </c>
      <c r="B16" s="120" t="s">
        <v>402</v>
      </c>
      <c r="C16" s="119" t="s">
        <v>403</v>
      </c>
      <c r="D16" s="121">
        <f>SUM(E16,+L16)</f>
        <v>669026</v>
      </c>
      <c r="E16" s="121">
        <f>SUM(F16:I16)+K16</f>
        <v>88541</v>
      </c>
      <c r="F16" s="121">
        <v>8910</v>
      </c>
      <c r="G16" s="121">
        <v>0</v>
      </c>
      <c r="H16" s="121">
        <v>0</v>
      </c>
      <c r="I16" s="121">
        <v>0</v>
      </c>
      <c r="J16" s="121">
        <v>1220098</v>
      </c>
      <c r="K16" s="121">
        <v>79631</v>
      </c>
      <c r="L16" s="121">
        <v>580485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669026</v>
      </c>
      <c r="W16" s="121">
        <f>+SUM(E16,N16)</f>
        <v>88541</v>
      </c>
      <c r="X16" s="121">
        <f>+SUM(F16,O16)</f>
        <v>8910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1220098</v>
      </c>
      <c r="AC16" s="121">
        <f>+SUM(K16,T16)</f>
        <v>79631</v>
      </c>
      <c r="AD16" s="121">
        <f>+SUM(L16,U16)</f>
        <v>580485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548</v>
      </c>
      <c r="AM16" s="121">
        <f>SUM(AN16,AS16,AW16,AX16,BD16)</f>
        <v>1345778</v>
      </c>
      <c r="AN16" s="121">
        <f>SUM(AO16:AR16)</f>
        <v>197657</v>
      </c>
      <c r="AO16" s="121">
        <v>197657</v>
      </c>
      <c r="AP16" s="121">
        <v>0</v>
      </c>
      <c r="AQ16" s="121">
        <v>0</v>
      </c>
      <c r="AR16" s="121">
        <v>0</v>
      </c>
      <c r="AS16" s="121">
        <f>SUM(AT16:AV16)</f>
        <v>1148121</v>
      </c>
      <c r="AT16" s="121">
        <v>0</v>
      </c>
      <c r="AU16" s="121">
        <v>1148121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548</v>
      </c>
      <c r="BD16" s="121">
        <v>0</v>
      </c>
      <c r="BE16" s="121">
        <v>543346</v>
      </c>
      <c r="BF16" s="121">
        <f>SUM(AE16,+AM16,+BE16)</f>
        <v>1889124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548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548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548</v>
      </c>
      <c r="CQ16" s="121">
        <f>SUM(AM16,+BO16)</f>
        <v>1345778</v>
      </c>
      <c r="CR16" s="121">
        <f>SUM(AN16,+BP16)</f>
        <v>197657</v>
      </c>
      <c r="CS16" s="121">
        <f>SUM(AO16,+BQ16)</f>
        <v>197657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1148121</v>
      </c>
      <c r="CX16" s="121">
        <f>SUM(AT16,+BV16)</f>
        <v>0</v>
      </c>
      <c r="CY16" s="121">
        <f>SUM(AU16,+BW16)</f>
        <v>1148121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2" t="s">
        <v>548</v>
      </c>
      <c r="DH16" s="121">
        <f>SUM(BD16,+CF16)</f>
        <v>0</v>
      </c>
      <c r="DI16" s="121">
        <f>SUM(BE16,+CG16)</f>
        <v>543346</v>
      </c>
      <c r="DJ16" s="121">
        <f>SUM(BF16,+CH16)</f>
        <v>1889124</v>
      </c>
    </row>
    <row r="17" spans="1:114" s="136" customFormat="1" ht="13.5" customHeight="1" x14ac:dyDescent="0.15">
      <c r="A17" s="119" t="s">
        <v>15</v>
      </c>
      <c r="B17" s="120" t="s">
        <v>327</v>
      </c>
      <c r="C17" s="119" t="s">
        <v>332</v>
      </c>
      <c r="D17" s="121">
        <f>SUM(E17,+L17)</f>
        <v>41597265</v>
      </c>
      <c r="E17" s="121">
        <f>SUM(F17:I17)+K17</f>
        <v>36003284</v>
      </c>
      <c r="F17" s="121">
        <v>5065101</v>
      </c>
      <c r="G17" s="121">
        <v>0</v>
      </c>
      <c r="H17" s="121">
        <v>5098000</v>
      </c>
      <c r="I17" s="121">
        <v>15185108</v>
      </c>
      <c r="J17" s="121">
        <v>27659979</v>
      </c>
      <c r="K17" s="121">
        <v>10655075</v>
      </c>
      <c r="L17" s="121">
        <v>5593981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258689</v>
      </c>
      <c r="T17" s="121">
        <v>0</v>
      </c>
      <c r="U17" s="121">
        <v>0</v>
      </c>
      <c r="V17" s="121">
        <f>+SUM(D17,M17)</f>
        <v>41597265</v>
      </c>
      <c r="W17" s="121">
        <f>+SUM(E17,N17)</f>
        <v>36003284</v>
      </c>
      <c r="X17" s="121">
        <f>+SUM(F17,O17)</f>
        <v>5065101</v>
      </c>
      <c r="Y17" s="121">
        <f>+SUM(G17,P17)</f>
        <v>0</v>
      </c>
      <c r="Z17" s="121">
        <f>+SUM(H17,Q17)</f>
        <v>5098000</v>
      </c>
      <c r="AA17" s="121">
        <f>+SUM(I17,R17)</f>
        <v>15185108</v>
      </c>
      <c r="AB17" s="121">
        <f>+SUM(J17,S17)</f>
        <v>27918668</v>
      </c>
      <c r="AC17" s="121">
        <f>+SUM(K17,T17)</f>
        <v>10655075</v>
      </c>
      <c r="AD17" s="121">
        <f>+SUM(L17,U17)</f>
        <v>5593981</v>
      </c>
      <c r="AE17" s="121">
        <f>SUM(AF17,+AK17)</f>
        <v>13672254</v>
      </c>
      <c r="AF17" s="121">
        <f>SUM(AG17:AJ17)</f>
        <v>13513354</v>
      </c>
      <c r="AG17" s="121">
        <v>13513354</v>
      </c>
      <c r="AH17" s="121">
        <v>0</v>
      </c>
      <c r="AI17" s="121">
        <v>0</v>
      </c>
      <c r="AJ17" s="121">
        <v>0</v>
      </c>
      <c r="AK17" s="121">
        <v>158900</v>
      </c>
      <c r="AL17" s="122" t="s">
        <v>548</v>
      </c>
      <c r="AM17" s="121">
        <f>SUM(AN17,AS17,AW17,AX17,BD17)</f>
        <v>41756654</v>
      </c>
      <c r="AN17" s="121">
        <f>SUM(AO17:AR17)</f>
        <v>10368170</v>
      </c>
      <c r="AO17" s="121">
        <v>6977022</v>
      </c>
      <c r="AP17" s="121">
        <v>0</v>
      </c>
      <c r="AQ17" s="121">
        <v>3391148</v>
      </c>
      <c r="AR17" s="121">
        <v>0</v>
      </c>
      <c r="AS17" s="121">
        <f>SUM(AT17:AV17)</f>
        <v>19662155</v>
      </c>
      <c r="AT17" s="121">
        <v>0</v>
      </c>
      <c r="AU17" s="121">
        <v>19662155</v>
      </c>
      <c r="AV17" s="121">
        <v>0</v>
      </c>
      <c r="AW17" s="121">
        <v>0</v>
      </c>
      <c r="AX17" s="121">
        <f>SUM(AY17:BB17)</f>
        <v>11694173</v>
      </c>
      <c r="AY17" s="121">
        <v>0</v>
      </c>
      <c r="AZ17" s="121">
        <v>10931646</v>
      </c>
      <c r="BA17" s="121">
        <v>762527</v>
      </c>
      <c r="BB17" s="121">
        <v>0</v>
      </c>
      <c r="BC17" s="122" t="s">
        <v>548</v>
      </c>
      <c r="BD17" s="121">
        <v>32156</v>
      </c>
      <c r="BE17" s="121">
        <v>13828336</v>
      </c>
      <c r="BF17" s="121">
        <f>SUM(AE17,+AM17,+BE17)</f>
        <v>69257244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548</v>
      </c>
      <c r="BO17" s="121">
        <f>SUM(BP17,BU17,BY17,BZ17,CF17)</f>
        <v>207038</v>
      </c>
      <c r="BP17" s="121">
        <f>SUM(BQ17:BT17)</f>
        <v>8787</v>
      </c>
      <c r="BQ17" s="121">
        <v>8787</v>
      </c>
      <c r="BR17" s="121">
        <v>0</v>
      </c>
      <c r="BS17" s="121">
        <v>0</v>
      </c>
      <c r="BT17" s="121">
        <v>0</v>
      </c>
      <c r="BU17" s="121">
        <f>SUM(BV17:BX17)</f>
        <v>34661</v>
      </c>
      <c r="BV17" s="121">
        <v>0</v>
      </c>
      <c r="BW17" s="121">
        <v>34661</v>
      </c>
      <c r="BX17" s="121">
        <v>0</v>
      </c>
      <c r="BY17" s="121">
        <v>0</v>
      </c>
      <c r="BZ17" s="121">
        <f>SUM(CA17:CD17)</f>
        <v>163590</v>
      </c>
      <c r="CA17" s="121">
        <v>0</v>
      </c>
      <c r="CB17" s="121">
        <v>163505</v>
      </c>
      <c r="CC17" s="121">
        <v>85</v>
      </c>
      <c r="CD17" s="121">
        <v>0</v>
      </c>
      <c r="CE17" s="122" t="s">
        <v>548</v>
      </c>
      <c r="CF17" s="121">
        <v>0</v>
      </c>
      <c r="CG17" s="121">
        <v>51651</v>
      </c>
      <c r="CH17" s="121">
        <f>SUM(BG17,+BO17,+CG17)</f>
        <v>258689</v>
      </c>
      <c r="CI17" s="121">
        <f>SUM(AE17,+BG17)</f>
        <v>13672254</v>
      </c>
      <c r="CJ17" s="121">
        <f>SUM(AF17,+BH17)</f>
        <v>13513354</v>
      </c>
      <c r="CK17" s="121">
        <f>SUM(AG17,+BI17)</f>
        <v>13513354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158900</v>
      </c>
      <c r="CP17" s="122" t="s">
        <v>548</v>
      </c>
      <c r="CQ17" s="121">
        <f>SUM(AM17,+BO17)</f>
        <v>41963692</v>
      </c>
      <c r="CR17" s="121">
        <f>SUM(AN17,+BP17)</f>
        <v>10376957</v>
      </c>
      <c r="CS17" s="121">
        <f>SUM(AO17,+BQ17)</f>
        <v>6985809</v>
      </c>
      <c r="CT17" s="121">
        <f>SUM(AP17,+BR17)</f>
        <v>0</v>
      </c>
      <c r="CU17" s="121">
        <f>SUM(AQ17,+BS17)</f>
        <v>3391148</v>
      </c>
      <c r="CV17" s="121">
        <f>SUM(AR17,+BT17)</f>
        <v>0</v>
      </c>
      <c r="CW17" s="121">
        <f>SUM(AS17,+BU17)</f>
        <v>19696816</v>
      </c>
      <c r="CX17" s="121">
        <f>SUM(AT17,+BV17)</f>
        <v>0</v>
      </c>
      <c r="CY17" s="121">
        <f>SUM(AU17,+BW17)</f>
        <v>19696816</v>
      </c>
      <c r="CZ17" s="121">
        <f>SUM(AV17,+BX17)</f>
        <v>0</v>
      </c>
      <c r="DA17" s="121">
        <f>SUM(AW17,+BY17)</f>
        <v>0</v>
      </c>
      <c r="DB17" s="121">
        <f>SUM(AX17,+BZ17)</f>
        <v>11857763</v>
      </c>
      <c r="DC17" s="121">
        <f>SUM(AY17,+CA17)</f>
        <v>0</v>
      </c>
      <c r="DD17" s="121">
        <f>SUM(AZ17,+CB17)</f>
        <v>11095151</v>
      </c>
      <c r="DE17" s="121">
        <f>SUM(BA17,+CC17)</f>
        <v>762612</v>
      </c>
      <c r="DF17" s="121">
        <f>SUM(BB17,+CD17)</f>
        <v>0</v>
      </c>
      <c r="DG17" s="122" t="s">
        <v>548</v>
      </c>
      <c r="DH17" s="121">
        <f>SUM(BD17,+CF17)</f>
        <v>32156</v>
      </c>
      <c r="DI17" s="121">
        <f>SUM(BE17,+CG17)</f>
        <v>13879987</v>
      </c>
      <c r="DJ17" s="121">
        <f>SUM(BF17,+CH17)</f>
        <v>69515933</v>
      </c>
    </row>
    <row r="18" spans="1:114" s="136" customFormat="1" ht="13.5" customHeight="1" x14ac:dyDescent="0.15">
      <c r="A18" s="119" t="s">
        <v>15</v>
      </c>
      <c r="B18" s="120" t="s">
        <v>438</v>
      </c>
      <c r="C18" s="119" t="s">
        <v>439</v>
      </c>
      <c r="D18" s="121">
        <f>SUM(E18,+L18)</f>
        <v>28467</v>
      </c>
      <c r="E18" s="121">
        <f>SUM(F18:I18)+K18</f>
        <v>4311</v>
      </c>
      <c r="F18" s="121">
        <v>4311</v>
      </c>
      <c r="G18" s="121">
        <v>0</v>
      </c>
      <c r="H18" s="121">
        <v>0</v>
      </c>
      <c r="I18" s="121">
        <v>0</v>
      </c>
      <c r="J18" s="121">
        <v>894544</v>
      </c>
      <c r="K18" s="121">
        <v>0</v>
      </c>
      <c r="L18" s="121">
        <v>24156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28467</v>
      </c>
      <c r="W18" s="121">
        <f>+SUM(E18,N18)</f>
        <v>4311</v>
      </c>
      <c r="X18" s="121">
        <f>+SUM(F18,O18)</f>
        <v>4311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894544</v>
      </c>
      <c r="AC18" s="121">
        <f>+SUM(K18,T18)</f>
        <v>0</v>
      </c>
      <c r="AD18" s="121">
        <f>+SUM(L18,U18)</f>
        <v>24156</v>
      </c>
      <c r="AE18" s="121">
        <f>SUM(AF18,+AK18)</f>
        <v>123391</v>
      </c>
      <c r="AF18" s="121">
        <f>SUM(AG18:AJ18)</f>
        <v>112569</v>
      </c>
      <c r="AG18" s="121">
        <v>0</v>
      </c>
      <c r="AH18" s="121">
        <v>112569</v>
      </c>
      <c r="AI18" s="121">
        <v>0</v>
      </c>
      <c r="AJ18" s="121">
        <v>0</v>
      </c>
      <c r="AK18" s="121">
        <v>10822</v>
      </c>
      <c r="AL18" s="122" t="s">
        <v>548</v>
      </c>
      <c r="AM18" s="121">
        <f>SUM(AN18,AS18,AW18,AX18,BD18)</f>
        <v>122879</v>
      </c>
      <c r="AN18" s="121">
        <f>SUM(AO18:AR18)</f>
        <v>122879</v>
      </c>
      <c r="AO18" s="121">
        <v>122879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2" t="s">
        <v>548</v>
      </c>
      <c r="BD18" s="121">
        <v>0</v>
      </c>
      <c r="BE18" s="121">
        <v>676741</v>
      </c>
      <c r="BF18" s="121">
        <f>SUM(AE18,+AM18,+BE18)</f>
        <v>923011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548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548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123391</v>
      </c>
      <c r="CJ18" s="121">
        <f>SUM(AF18,+BH18)</f>
        <v>112569</v>
      </c>
      <c r="CK18" s="121">
        <f>SUM(AG18,+BI18)</f>
        <v>0</v>
      </c>
      <c r="CL18" s="121">
        <f>SUM(AH18,+BJ18)</f>
        <v>112569</v>
      </c>
      <c r="CM18" s="121">
        <f>SUM(AI18,+BK18)</f>
        <v>0</v>
      </c>
      <c r="CN18" s="121">
        <f>SUM(AJ18,+BL18)</f>
        <v>0</v>
      </c>
      <c r="CO18" s="121">
        <f>SUM(AK18,+BM18)</f>
        <v>10822</v>
      </c>
      <c r="CP18" s="122" t="s">
        <v>548</v>
      </c>
      <c r="CQ18" s="121">
        <f>SUM(AM18,+BO18)</f>
        <v>122879</v>
      </c>
      <c r="CR18" s="121">
        <f>SUM(AN18,+BP18)</f>
        <v>122879</v>
      </c>
      <c r="CS18" s="121">
        <f>SUM(AO18,+BQ18)</f>
        <v>122879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0</v>
      </c>
      <c r="DC18" s="121">
        <f>SUM(AY18,+CA18)</f>
        <v>0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2" t="s">
        <v>548</v>
      </c>
      <c r="DH18" s="121">
        <f>SUM(BD18,+CF18)</f>
        <v>0</v>
      </c>
      <c r="DI18" s="121">
        <f>SUM(BE18,+CG18)</f>
        <v>676741</v>
      </c>
      <c r="DJ18" s="121">
        <f>SUM(BF18,+CH18)</f>
        <v>923011</v>
      </c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8">
    <sortCondition ref="A8:A18"/>
    <sortCondition ref="B8:B18"/>
    <sortCondition ref="C8:C18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東京都</v>
      </c>
      <c r="B7" s="139" t="str">
        <f>'廃棄物事業経費（市町村）'!B7</f>
        <v>13000</v>
      </c>
      <c r="C7" s="138" t="s">
        <v>33</v>
      </c>
      <c r="D7" s="140">
        <f>SUM(E7,+L7)</f>
        <v>242302782</v>
      </c>
      <c r="E7" s="140">
        <f>+SUM(F7:I7,K7)</f>
        <v>72675666</v>
      </c>
      <c r="F7" s="140">
        <f t="shared" ref="F7:L7" si="0">SUM(F$8:F$1000)</f>
        <v>5653982</v>
      </c>
      <c r="G7" s="140">
        <f t="shared" si="0"/>
        <v>5252410</v>
      </c>
      <c r="H7" s="140">
        <f t="shared" si="0"/>
        <v>7078600</v>
      </c>
      <c r="I7" s="140">
        <f t="shared" si="0"/>
        <v>36298939</v>
      </c>
      <c r="J7" s="140">
        <f t="shared" si="0"/>
        <v>44700516</v>
      </c>
      <c r="K7" s="140">
        <f t="shared" si="0"/>
        <v>18391735</v>
      </c>
      <c r="L7" s="140">
        <f t="shared" si="0"/>
        <v>169627116</v>
      </c>
      <c r="M7" s="140">
        <f>SUM(N7,+U7)</f>
        <v>3698455</v>
      </c>
      <c r="N7" s="140">
        <f>+SUM(O7:R7,T7)</f>
        <v>1131138</v>
      </c>
      <c r="O7" s="140">
        <f t="shared" ref="O7:U7" si="1">SUM(O$8:O$1000)</f>
        <v>132851</v>
      </c>
      <c r="P7" s="140">
        <f t="shared" si="1"/>
        <v>203582</v>
      </c>
      <c r="Q7" s="140">
        <f t="shared" si="1"/>
        <v>432100</v>
      </c>
      <c r="R7" s="140">
        <f t="shared" si="1"/>
        <v>324767</v>
      </c>
      <c r="S7" s="140">
        <f t="shared" si="1"/>
        <v>541587</v>
      </c>
      <c r="T7" s="140">
        <f t="shared" si="1"/>
        <v>37838</v>
      </c>
      <c r="U7" s="140">
        <f t="shared" si="1"/>
        <v>2567317</v>
      </c>
      <c r="V7" s="140">
        <f t="shared" ref="V7:AB7" si="2">+SUM(D7,M7)</f>
        <v>246001237</v>
      </c>
      <c r="W7" s="140">
        <f t="shared" si="2"/>
        <v>73806804</v>
      </c>
      <c r="X7" s="140">
        <f t="shared" si="2"/>
        <v>5786833</v>
      </c>
      <c r="Y7" s="140">
        <f t="shared" si="2"/>
        <v>5455992</v>
      </c>
      <c r="Z7" s="140">
        <f t="shared" si="2"/>
        <v>7510700</v>
      </c>
      <c r="AA7" s="140">
        <f t="shared" si="2"/>
        <v>36623706</v>
      </c>
      <c r="AB7" s="140">
        <f t="shared" si="2"/>
        <v>45242103</v>
      </c>
      <c r="AC7" s="140">
        <f>+SUM(K7,T7)</f>
        <v>18429573</v>
      </c>
      <c r="AD7" s="140">
        <f>+SUM(L7,U7)</f>
        <v>172194433</v>
      </c>
      <c r="AE7" s="209"/>
      <c r="AF7" s="209"/>
    </row>
    <row r="8" spans="1:32" s="136" customFormat="1" ht="13.5" customHeight="1" x14ac:dyDescent="0.15">
      <c r="A8" s="119" t="s">
        <v>15</v>
      </c>
      <c r="B8" s="120" t="s">
        <v>324</v>
      </c>
      <c r="C8" s="119" t="s">
        <v>325</v>
      </c>
      <c r="D8" s="121">
        <f>SUM(E8,+L8)</f>
        <v>2051901</v>
      </c>
      <c r="E8" s="121">
        <f>+SUM(F8:I8,K8)</f>
        <v>418778</v>
      </c>
      <c r="F8" s="121">
        <v>0</v>
      </c>
      <c r="G8" s="121">
        <v>0</v>
      </c>
      <c r="H8" s="121">
        <v>0</v>
      </c>
      <c r="I8" s="121">
        <v>381141</v>
      </c>
      <c r="J8" s="121"/>
      <c r="K8" s="121">
        <v>37637</v>
      </c>
      <c r="L8" s="121">
        <v>1633123</v>
      </c>
      <c r="M8" s="121">
        <f>SUM(N8,+U8)</f>
        <v>3316</v>
      </c>
      <c r="N8" s="121">
        <f>+SUM(O8:R8,T8)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/>
      <c r="T8" s="121">
        <v>0</v>
      </c>
      <c r="U8" s="121">
        <v>3316</v>
      </c>
      <c r="V8" s="121">
        <f>+SUM(D8,M8)</f>
        <v>2055217</v>
      </c>
      <c r="W8" s="121">
        <f>+SUM(E8,N8)</f>
        <v>418778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381141</v>
      </c>
      <c r="AB8" s="121">
        <f>+SUM(J8,S8)</f>
        <v>0</v>
      </c>
      <c r="AC8" s="121">
        <f>+SUM(K8,T8)</f>
        <v>37637</v>
      </c>
      <c r="AD8" s="121">
        <f>+SUM(L8,U8)</f>
        <v>1636439</v>
      </c>
      <c r="AE8" s="210" t="s">
        <v>326</v>
      </c>
      <c r="AF8" s="209"/>
    </row>
    <row r="9" spans="1:32" s="136" customFormat="1" ht="13.5" customHeight="1" x14ac:dyDescent="0.15">
      <c r="A9" s="119" t="s">
        <v>15</v>
      </c>
      <c r="B9" s="120" t="s">
        <v>329</v>
      </c>
      <c r="C9" s="119" t="s">
        <v>330</v>
      </c>
      <c r="D9" s="121">
        <f>SUM(E9,+L9)</f>
        <v>2800771</v>
      </c>
      <c r="E9" s="121">
        <f>+SUM(F9:I9,K9)</f>
        <v>496164</v>
      </c>
      <c r="F9" s="121">
        <v>0</v>
      </c>
      <c r="G9" s="121">
        <v>0</v>
      </c>
      <c r="H9" s="121">
        <v>0</v>
      </c>
      <c r="I9" s="121">
        <v>494584</v>
      </c>
      <c r="J9" s="121"/>
      <c r="K9" s="121">
        <v>1580</v>
      </c>
      <c r="L9" s="121">
        <v>2304607</v>
      </c>
      <c r="M9" s="121">
        <f>SUM(N9,+U9)</f>
        <v>5480</v>
      </c>
      <c r="N9" s="121">
        <f>+SUM(O9:R9,T9)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5480</v>
      </c>
      <c r="V9" s="121">
        <f>+SUM(D9,M9)</f>
        <v>2806251</v>
      </c>
      <c r="W9" s="121">
        <f>+SUM(E9,N9)</f>
        <v>496164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494584</v>
      </c>
      <c r="AB9" s="121">
        <f>+SUM(J9,S9)</f>
        <v>0</v>
      </c>
      <c r="AC9" s="121">
        <f>+SUM(K9,T9)</f>
        <v>1580</v>
      </c>
      <c r="AD9" s="121">
        <f>+SUM(L9,U9)</f>
        <v>2310087</v>
      </c>
      <c r="AE9" s="210" t="s">
        <v>331</v>
      </c>
      <c r="AF9" s="209"/>
    </row>
    <row r="10" spans="1:32" s="136" customFormat="1" ht="13.5" customHeight="1" x14ac:dyDescent="0.15">
      <c r="A10" s="119" t="s">
        <v>15</v>
      </c>
      <c r="B10" s="120" t="s">
        <v>333</v>
      </c>
      <c r="C10" s="119" t="s">
        <v>334</v>
      </c>
      <c r="D10" s="121">
        <f>SUM(E10,+L10)</f>
        <v>4227344</v>
      </c>
      <c r="E10" s="121">
        <f>+SUM(F10:I10,K10)</f>
        <v>405380</v>
      </c>
      <c r="F10" s="121">
        <v>0</v>
      </c>
      <c r="G10" s="121">
        <v>0</v>
      </c>
      <c r="H10" s="121">
        <v>0</v>
      </c>
      <c r="I10" s="121">
        <v>403300</v>
      </c>
      <c r="J10" s="121"/>
      <c r="K10" s="121">
        <v>2080</v>
      </c>
      <c r="L10" s="121">
        <v>3821964</v>
      </c>
      <c r="M10" s="121">
        <f>SUM(N10,+U10)</f>
        <v>8239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8239</v>
      </c>
      <c r="V10" s="121">
        <f>+SUM(D10,M10)</f>
        <v>4235583</v>
      </c>
      <c r="W10" s="121">
        <f>+SUM(E10,N10)</f>
        <v>405380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403300</v>
      </c>
      <c r="AB10" s="121">
        <f>+SUM(J10,S10)</f>
        <v>0</v>
      </c>
      <c r="AC10" s="121">
        <f>+SUM(K10,T10)</f>
        <v>2080</v>
      </c>
      <c r="AD10" s="121">
        <f>+SUM(L10,U10)</f>
        <v>3830203</v>
      </c>
      <c r="AE10" s="210" t="s">
        <v>335</v>
      </c>
      <c r="AF10" s="209"/>
    </row>
    <row r="11" spans="1:32" s="136" customFormat="1" ht="13.5" customHeight="1" x14ac:dyDescent="0.15">
      <c r="A11" s="119" t="s">
        <v>15</v>
      </c>
      <c r="B11" s="120" t="s">
        <v>336</v>
      </c>
      <c r="C11" s="119" t="s">
        <v>337</v>
      </c>
      <c r="D11" s="121">
        <f>SUM(E11,+L11)</f>
        <v>6340412</v>
      </c>
      <c r="E11" s="121">
        <f>+SUM(F11:I11,K11)</f>
        <v>559584</v>
      </c>
      <c r="F11" s="121">
        <v>0</v>
      </c>
      <c r="G11" s="121">
        <v>0</v>
      </c>
      <c r="H11" s="121">
        <v>0</v>
      </c>
      <c r="I11" s="121">
        <v>482074</v>
      </c>
      <c r="J11" s="121"/>
      <c r="K11" s="121">
        <v>77510</v>
      </c>
      <c r="L11" s="121">
        <v>5780828</v>
      </c>
      <c r="M11" s="121">
        <f>SUM(N11,+U11)</f>
        <v>11291</v>
      </c>
      <c r="N11" s="121">
        <f>+SUM(O11:R11,T11)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0</v>
      </c>
      <c r="U11" s="121">
        <v>11291</v>
      </c>
      <c r="V11" s="121">
        <f>+SUM(D11,M11)</f>
        <v>6351703</v>
      </c>
      <c r="W11" s="121">
        <f>+SUM(E11,N11)</f>
        <v>559584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482074</v>
      </c>
      <c r="AB11" s="121">
        <f>+SUM(J11,S11)</f>
        <v>0</v>
      </c>
      <c r="AC11" s="121">
        <f>+SUM(K11,T11)</f>
        <v>77510</v>
      </c>
      <c r="AD11" s="121">
        <f>+SUM(L11,U11)</f>
        <v>5792119</v>
      </c>
      <c r="AE11" s="210" t="s">
        <v>338</v>
      </c>
      <c r="AF11" s="209"/>
    </row>
    <row r="12" spans="1:32" s="136" customFormat="1" ht="13.5" customHeight="1" x14ac:dyDescent="0.15">
      <c r="A12" s="119" t="s">
        <v>15</v>
      </c>
      <c r="B12" s="120" t="s">
        <v>339</v>
      </c>
      <c r="C12" s="119" t="s">
        <v>340</v>
      </c>
      <c r="D12" s="121">
        <f>SUM(E12,+L12)</f>
        <v>3086897</v>
      </c>
      <c r="E12" s="121">
        <f>+SUM(F12:I12,K12)</f>
        <v>307689</v>
      </c>
      <c r="F12" s="121">
        <v>0</v>
      </c>
      <c r="G12" s="121">
        <v>0</v>
      </c>
      <c r="H12" s="121">
        <v>0</v>
      </c>
      <c r="I12" s="121">
        <v>241259</v>
      </c>
      <c r="J12" s="121"/>
      <c r="K12" s="121">
        <v>66430</v>
      </c>
      <c r="L12" s="121">
        <v>2779208</v>
      </c>
      <c r="M12" s="121">
        <f>SUM(N12,+U12)</f>
        <v>6315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6315</v>
      </c>
      <c r="V12" s="121">
        <f>+SUM(D12,M12)</f>
        <v>3093212</v>
      </c>
      <c r="W12" s="121">
        <f>+SUM(E12,N12)</f>
        <v>307689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241259</v>
      </c>
      <c r="AB12" s="121">
        <f>+SUM(J12,S12)</f>
        <v>0</v>
      </c>
      <c r="AC12" s="121">
        <f>+SUM(K12,T12)</f>
        <v>66430</v>
      </c>
      <c r="AD12" s="121">
        <f>+SUM(L12,U12)</f>
        <v>2785523</v>
      </c>
      <c r="AE12" s="210" t="s">
        <v>341</v>
      </c>
      <c r="AF12" s="209"/>
    </row>
    <row r="13" spans="1:32" s="136" customFormat="1" ht="13.5" customHeight="1" x14ac:dyDescent="0.15">
      <c r="A13" s="119" t="s">
        <v>15</v>
      </c>
      <c r="B13" s="120" t="s">
        <v>342</v>
      </c>
      <c r="C13" s="119" t="s">
        <v>343</v>
      </c>
      <c r="D13" s="121">
        <f>SUM(E13,+L13)</f>
        <v>2551210</v>
      </c>
      <c r="E13" s="121">
        <f>+SUM(F13:I13,K13)</f>
        <v>439111</v>
      </c>
      <c r="F13" s="121">
        <v>0</v>
      </c>
      <c r="G13" s="121">
        <v>0</v>
      </c>
      <c r="H13" s="121">
        <v>0</v>
      </c>
      <c r="I13" s="121">
        <v>387921</v>
      </c>
      <c r="J13" s="121"/>
      <c r="K13" s="121">
        <v>51190</v>
      </c>
      <c r="L13" s="121">
        <v>2112099</v>
      </c>
      <c r="M13" s="121">
        <f>SUM(N13,+U13)</f>
        <v>6663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6663</v>
      </c>
      <c r="V13" s="121">
        <f>+SUM(D13,M13)</f>
        <v>2557873</v>
      </c>
      <c r="W13" s="121">
        <f>+SUM(E13,N13)</f>
        <v>439111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387921</v>
      </c>
      <c r="AB13" s="121">
        <f>+SUM(J13,S13)</f>
        <v>0</v>
      </c>
      <c r="AC13" s="121">
        <f>+SUM(K13,T13)</f>
        <v>51190</v>
      </c>
      <c r="AD13" s="121">
        <f>+SUM(L13,U13)</f>
        <v>2118762</v>
      </c>
      <c r="AE13" s="210" t="s">
        <v>344</v>
      </c>
      <c r="AF13" s="209"/>
    </row>
    <row r="14" spans="1:32" s="136" customFormat="1" ht="13.5" customHeight="1" x14ac:dyDescent="0.15">
      <c r="A14" s="119" t="s">
        <v>15</v>
      </c>
      <c r="B14" s="120" t="s">
        <v>345</v>
      </c>
      <c r="C14" s="119" t="s">
        <v>346</v>
      </c>
      <c r="D14" s="121">
        <f>SUM(E14,+L14)</f>
        <v>3493902</v>
      </c>
      <c r="E14" s="121">
        <f>+SUM(F14:I14,K14)</f>
        <v>287066</v>
      </c>
      <c r="F14" s="121">
        <v>0</v>
      </c>
      <c r="G14" s="121">
        <v>219</v>
      </c>
      <c r="H14" s="121">
        <v>0</v>
      </c>
      <c r="I14" s="121">
        <v>264340</v>
      </c>
      <c r="J14" s="121"/>
      <c r="K14" s="121">
        <v>22507</v>
      </c>
      <c r="L14" s="121">
        <v>3206836</v>
      </c>
      <c r="M14" s="121">
        <f>SUM(N14,+U14)</f>
        <v>7705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7705</v>
      </c>
      <c r="V14" s="121">
        <f>+SUM(D14,M14)</f>
        <v>3501607</v>
      </c>
      <c r="W14" s="121">
        <f>+SUM(E14,N14)</f>
        <v>287066</v>
      </c>
      <c r="X14" s="121">
        <f>+SUM(F14,O14)</f>
        <v>0</v>
      </c>
      <c r="Y14" s="121">
        <f>+SUM(G14,P14)</f>
        <v>219</v>
      </c>
      <c r="Z14" s="121">
        <f>+SUM(H14,Q14)</f>
        <v>0</v>
      </c>
      <c r="AA14" s="121">
        <f>+SUM(I14,R14)</f>
        <v>264340</v>
      </c>
      <c r="AB14" s="121">
        <f>+SUM(J14,S14)</f>
        <v>0</v>
      </c>
      <c r="AC14" s="121">
        <f>+SUM(K14,T14)</f>
        <v>22507</v>
      </c>
      <c r="AD14" s="121">
        <f>+SUM(L14,U14)</f>
        <v>3214541</v>
      </c>
      <c r="AE14" s="210" t="s">
        <v>347</v>
      </c>
      <c r="AF14" s="209"/>
    </row>
    <row r="15" spans="1:32" s="136" customFormat="1" ht="13.5" customHeight="1" x14ac:dyDescent="0.15">
      <c r="A15" s="119" t="s">
        <v>15</v>
      </c>
      <c r="B15" s="120" t="s">
        <v>348</v>
      </c>
      <c r="C15" s="119" t="s">
        <v>349</v>
      </c>
      <c r="D15" s="121">
        <f>SUM(E15,+L15)</f>
        <v>5987503</v>
      </c>
      <c r="E15" s="121">
        <f>+SUM(F15:I15,K15)</f>
        <v>1014513</v>
      </c>
      <c r="F15" s="121">
        <v>0</v>
      </c>
      <c r="G15" s="121">
        <v>23140</v>
      </c>
      <c r="H15" s="121">
        <v>0</v>
      </c>
      <c r="I15" s="121">
        <v>379326</v>
      </c>
      <c r="J15" s="121"/>
      <c r="K15" s="121">
        <v>612047</v>
      </c>
      <c r="L15" s="121">
        <v>4972990</v>
      </c>
      <c r="M15" s="121">
        <f>SUM(N15,+U15)</f>
        <v>12243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12243</v>
      </c>
      <c r="V15" s="121">
        <f>+SUM(D15,M15)</f>
        <v>5999746</v>
      </c>
      <c r="W15" s="121">
        <f>+SUM(E15,N15)</f>
        <v>1014513</v>
      </c>
      <c r="X15" s="121">
        <f>+SUM(F15,O15)</f>
        <v>0</v>
      </c>
      <c r="Y15" s="121">
        <f>+SUM(G15,P15)</f>
        <v>23140</v>
      </c>
      <c r="Z15" s="121">
        <f>+SUM(H15,Q15)</f>
        <v>0</v>
      </c>
      <c r="AA15" s="121">
        <f>+SUM(I15,R15)</f>
        <v>379326</v>
      </c>
      <c r="AB15" s="121">
        <f>+SUM(J15,S15)</f>
        <v>0</v>
      </c>
      <c r="AC15" s="121">
        <f>+SUM(K15,T15)</f>
        <v>612047</v>
      </c>
      <c r="AD15" s="121">
        <f>+SUM(L15,U15)</f>
        <v>4985233</v>
      </c>
      <c r="AE15" s="210" t="s">
        <v>350</v>
      </c>
      <c r="AF15" s="209"/>
    </row>
    <row r="16" spans="1:32" s="136" customFormat="1" ht="13.5" customHeight="1" x14ac:dyDescent="0.15">
      <c r="A16" s="119" t="s">
        <v>15</v>
      </c>
      <c r="B16" s="120" t="s">
        <v>352</v>
      </c>
      <c r="C16" s="119" t="s">
        <v>353</v>
      </c>
      <c r="D16" s="121">
        <f>SUM(E16,+L16)</f>
        <v>5747060</v>
      </c>
      <c r="E16" s="121">
        <f>+SUM(F16:I16,K16)</f>
        <v>520476</v>
      </c>
      <c r="F16" s="121">
        <v>0</v>
      </c>
      <c r="G16" s="121">
        <v>0</v>
      </c>
      <c r="H16" s="121">
        <v>0</v>
      </c>
      <c r="I16" s="121">
        <v>337161</v>
      </c>
      <c r="J16" s="121"/>
      <c r="K16" s="121">
        <v>183315</v>
      </c>
      <c r="L16" s="121">
        <v>5226584</v>
      </c>
      <c r="M16" s="121">
        <f>SUM(N16,+U16)</f>
        <v>10026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10026</v>
      </c>
      <c r="V16" s="121">
        <f>+SUM(D16,M16)</f>
        <v>5757086</v>
      </c>
      <c r="W16" s="121">
        <f>+SUM(E16,N16)</f>
        <v>520476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337161</v>
      </c>
      <c r="AB16" s="121">
        <f>+SUM(J16,S16)</f>
        <v>0</v>
      </c>
      <c r="AC16" s="121">
        <f>+SUM(K16,T16)</f>
        <v>183315</v>
      </c>
      <c r="AD16" s="121">
        <f>+SUM(L16,U16)</f>
        <v>5236610</v>
      </c>
      <c r="AE16" s="210" t="s">
        <v>354</v>
      </c>
      <c r="AF16" s="209"/>
    </row>
    <row r="17" spans="1:32" s="136" customFormat="1" ht="13.5" customHeight="1" x14ac:dyDescent="0.15">
      <c r="A17" s="119" t="s">
        <v>15</v>
      </c>
      <c r="B17" s="120" t="s">
        <v>355</v>
      </c>
      <c r="C17" s="119" t="s">
        <v>356</v>
      </c>
      <c r="D17" s="121">
        <f>SUM(E17,+L17)</f>
        <v>4013366</v>
      </c>
      <c r="E17" s="121">
        <f>+SUM(F17:I17,K17)</f>
        <v>236186</v>
      </c>
      <c r="F17" s="121">
        <v>0</v>
      </c>
      <c r="G17" s="121">
        <v>0</v>
      </c>
      <c r="H17" s="121">
        <v>0</v>
      </c>
      <c r="I17" s="121">
        <v>214304</v>
      </c>
      <c r="J17" s="121"/>
      <c r="K17" s="121">
        <v>21882</v>
      </c>
      <c r="L17" s="121">
        <v>3777180</v>
      </c>
      <c r="M17" s="121">
        <f>SUM(N17,+U17)</f>
        <v>7498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7498</v>
      </c>
      <c r="V17" s="121">
        <f>+SUM(D17,M17)</f>
        <v>4020864</v>
      </c>
      <c r="W17" s="121">
        <f>+SUM(E17,N17)</f>
        <v>236186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214304</v>
      </c>
      <c r="AB17" s="121">
        <f>+SUM(J17,S17)</f>
        <v>0</v>
      </c>
      <c r="AC17" s="121">
        <f>+SUM(K17,T17)</f>
        <v>21882</v>
      </c>
      <c r="AD17" s="121">
        <f>+SUM(L17,U17)</f>
        <v>3784678</v>
      </c>
      <c r="AE17" s="210" t="s">
        <v>357</v>
      </c>
      <c r="AF17" s="209"/>
    </row>
    <row r="18" spans="1:32" s="136" customFormat="1" ht="13.5" customHeight="1" x14ac:dyDescent="0.15">
      <c r="A18" s="119" t="s">
        <v>15</v>
      </c>
      <c r="B18" s="120" t="s">
        <v>358</v>
      </c>
      <c r="C18" s="119" t="s">
        <v>359</v>
      </c>
      <c r="D18" s="121">
        <f>SUM(E18,+L18)</f>
        <v>8570074</v>
      </c>
      <c r="E18" s="121">
        <f>+SUM(F18:I18,K18)</f>
        <v>688965</v>
      </c>
      <c r="F18" s="121">
        <v>0</v>
      </c>
      <c r="G18" s="121">
        <v>4916</v>
      </c>
      <c r="H18" s="121">
        <v>0</v>
      </c>
      <c r="I18" s="121">
        <v>479054</v>
      </c>
      <c r="J18" s="121"/>
      <c r="K18" s="121">
        <v>204995</v>
      </c>
      <c r="L18" s="121">
        <v>7881109</v>
      </c>
      <c r="M18" s="121">
        <f>SUM(N18,+U18)</f>
        <v>18897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18897</v>
      </c>
      <c r="V18" s="121">
        <f>+SUM(D18,M18)</f>
        <v>8588971</v>
      </c>
      <c r="W18" s="121">
        <f>+SUM(E18,N18)</f>
        <v>688965</v>
      </c>
      <c r="X18" s="121">
        <f>+SUM(F18,O18)</f>
        <v>0</v>
      </c>
      <c r="Y18" s="121">
        <f>+SUM(G18,P18)</f>
        <v>4916</v>
      </c>
      <c r="Z18" s="121">
        <f>+SUM(H18,Q18)</f>
        <v>0</v>
      </c>
      <c r="AA18" s="121">
        <f>+SUM(I18,R18)</f>
        <v>479054</v>
      </c>
      <c r="AB18" s="121">
        <f>+SUM(J18,S18)</f>
        <v>0</v>
      </c>
      <c r="AC18" s="121">
        <f>+SUM(K18,T18)</f>
        <v>204995</v>
      </c>
      <c r="AD18" s="121">
        <f>+SUM(L18,U18)</f>
        <v>7900006</v>
      </c>
      <c r="AE18" s="210" t="s">
        <v>360</v>
      </c>
      <c r="AF18" s="209"/>
    </row>
    <row r="19" spans="1:32" s="136" customFormat="1" ht="13.5" customHeight="1" x14ac:dyDescent="0.15">
      <c r="A19" s="119" t="s">
        <v>15</v>
      </c>
      <c r="B19" s="120" t="s">
        <v>361</v>
      </c>
      <c r="C19" s="119" t="s">
        <v>362</v>
      </c>
      <c r="D19" s="121">
        <f>SUM(E19,+L19)</f>
        <v>11541933</v>
      </c>
      <c r="E19" s="121">
        <f>+SUM(F19:I19,K19)</f>
        <v>1281815</v>
      </c>
      <c r="F19" s="121">
        <v>0</v>
      </c>
      <c r="G19" s="121">
        <v>185</v>
      </c>
      <c r="H19" s="121">
        <v>0</v>
      </c>
      <c r="I19" s="121">
        <v>659240</v>
      </c>
      <c r="J19" s="121"/>
      <c r="K19" s="121">
        <v>622390</v>
      </c>
      <c r="L19" s="121">
        <v>10260118</v>
      </c>
      <c r="M19" s="121">
        <f>SUM(N19,+U19)</f>
        <v>35329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35329</v>
      </c>
      <c r="V19" s="121">
        <f>+SUM(D19,M19)</f>
        <v>11577262</v>
      </c>
      <c r="W19" s="121">
        <f>+SUM(E19,N19)</f>
        <v>1281815</v>
      </c>
      <c r="X19" s="121">
        <f>+SUM(F19,O19)</f>
        <v>0</v>
      </c>
      <c r="Y19" s="121">
        <f>+SUM(G19,P19)</f>
        <v>185</v>
      </c>
      <c r="Z19" s="121">
        <f>+SUM(H19,Q19)</f>
        <v>0</v>
      </c>
      <c r="AA19" s="121">
        <f>+SUM(I19,R19)</f>
        <v>659240</v>
      </c>
      <c r="AB19" s="121">
        <f>+SUM(J19,S19)</f>
        <v>0</v>
      </c>
      <c r="AC19" s="121">
        <f>+SUM(K19,T19)</f>
        <v>622390</v>
      </c>
      <c r="AD19" s="121">
        <f>+SUM(L19,U19)</f>
        <v>10295447</v>
      </c>
      <c r="AE19" s="210" t="s">
        <v>363</v>
      </c>
      <c r="AF19" s="209"/>
    </row>
    <row r="20" spans="1:32" s="136" customFormat="1" ht="13.5" customHeight="1" x14ac:dyDescent="0.15">
      <c r="A20" s="119" t="s">
        <v>15</v>
      </c>
      <c r="B20" s="120" t="s">
        <v>364</v>
      </c>
      <c r="C20" s="119" t="s">
        <v>365</v>
      </c>
      <c r="D20" s="121">
        <f>SUM(E20,+L20)</f>
        <v>3617810</v>
      </c>
      <c r="E20" s="121">
        <f>+SUM(F20:I20,K20)</f>
        <v>464770</v>
      </c>
      <c r="F20" s="121">
        <v>0</v>
      </c>
      <c r="G20" s="121">
        <v>473</v>
      </c>
      <c r="H20" s="121">
        <v>0</v>
      </c>
      <c r="I20" s="121">
        <v>389201</v>
      </c>
      <c r="J20" s="121"/>
      <c r="K20" s="121">
        <v>75096</v>
      </c>
      <c r="L20" s="121">
        <v>3153040</v>
      </c>
      <c r="M20" s="121">
        <f>SUM(N20,+U20)</f>
        <v>8145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8145</v>
      </c>
      <c r="V20" s="121">
        <f>+SUM(D20,M20)</f>
        <v>3625955</v>
      </c>
      <c r="W20" s="121">
        <f>+SUM(E20,N20)</f>
        <v>464770</v>
      </c>
      <c r="X20" s="121">
        <f>+SUM(F20,O20)</f>
        <v>0</v>
      </c>
      <c r="Y20" s="121">
        <f>+SUM(G20,P20)</f>
        <v>473</v>
      </c>
      <c r="Z20" s="121">
        <f>+SUM(H20,Q20)</f>
        <v>0</v>
      </c>
      <c r="AA20" s="121">
        <f>+SUM(I20,R20)</f>
        <v>389201</v>
      </c>
      <c r="AB20" s="121">
        <f>+SUM(J20,S20)</f>
        <v>0</v>
      </c>
      <c r="AC20" s="121">
        <f>+SUM(K20,T20)</f>
        <v>75096</v>
      </c>
      <c r="AD20" s="121">
        <f>+SUM(L20,U20)</f>
        <v>3161185</v>
      </c>
      <c r="AE20" s="210" t="s">
        <v>366</v>
      </c>
      <c r="AF20" s="209"/>
    </row>
    <row r="21" spans="1:32" s="136" customFormat="1" ht="13.5" customHeight="1" x14ac:dyDescent="0.15">
      <c r="A21" s="119" t="s">
        <v>15</v>
      </c>
      <c r="B21" s="120" t="s">
        <v>367</v>
      </c>
      <c r="C21" s="119" t="s">
        <v>368</v>
      </c>
      <c r="D21" s="121">
        <f>SUM(E21,+L21)</f>
        <v>4585895</v>
      </c>
      <c r="E21" s="121">
        <f>+SUM(F21:I21,K21)</f>
        <v>405180</v>
      </c>
      <c r="F21" s="121">
        <v>0</v>
      </c>
      <c r="G21" s="121">
        <v>0</v>
      </c>
      <c r="H21" s="121">
        <v>0</v>
      </c>
      <c r="I21" s="121">
        <v>279073</v>
      </c>
      <c r="J21" s="121"/>
      <c r="K21" s="121">
        <v>126107</v>
      </c>
      <c r="L21" s="121">
        <v>4180715</v>
      </c>
      <c r="M21" s="121">
        <f>SUM(N21,+U21)</f>
        <v>8486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8486</v>
      </c>
      <c r="V21" s="121">
        <f>+SUM(D21,M21)</f>
        <v>4594381</v>
      </c>
      <c r="W21" s="121">
        <f>+SUM(E21,N21)</f>
        <v>405180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279073</v>
      </c>
      <c r="AB21" s="121">
        <f>+SUM(J21,S21)</f>
        <v>0</v>
      </c>
      <c r="AC21" s="121">
        <f>+SUM(K21,T21)</f>
        <v>126107</v>
      </c>
      <c r="AD21" s="121">
        <f>+SUM(L21,U21)</f>
        <v>4189201</v>
      </c>
      <c r="AE21" s="210" t="s">
        <v>369</v>
      </c>
      <c r="AF21" s="209"/>
    </row>
    <row r="22" spans="1:32" s="136" customFormat="1" ht="13.5" customHeight="1" x14ac:dyDescent="0.15">
      <c r="A22" s="119" t="s">
        <v>15</v>
      </c>
      <c r="B22" s="120" t="s">
        <v>370</v>
      </c>
      <c r="C22" s="119" t="s">
        <v>371</v>
      </c>
      <c r="D22" s="121">
        <f>SUM(E22,+L22)</f>
        <v>8422226</v>
      </c>
      <c r="E22" s="121">
        <f>+SUM(F22:I22,K22)</f>
        <v>448462</v>
      </c>
      <c r="F22" s="121">
        <v>0</v>
      </c>
      <c r="G22" s="121">
        <v>267</v>
      </c>
      <c r="H22" s="121">
        <v>0</v>
      </c>
      <c r="I22" s="121">
        <v>401406</v>
      </c>
      <c r="J22" s="121"/>
      <c r="K22" s="121">
        <v>46789</v>
      </c>
      <c r="L22" s="121">
        <v>7973764</v>
      </c>
      <c r="M22" s="121">
        <f>SUM(N22,+U22)</f>
        <v>29314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29314</v>
      </c>
      <c r="V22" s="121">
        <f>+SUM(D22,M22)</f>
        <v>8451540</v>
      </c>
      <c r="W22" s="121">
        <f>+SUM(E22,N22)</f>
        <v>448462</v>
      </c>
      <c r="X22" s="121">
        <f>+SUM(F22,O22)</f>
        <v>0</v>
      </c>
      <c r="Y22" s="121">
        <f>+SUM(G22,P22)</f>
        <v>267</v>
      </c>
      <c r="Z22" s="121">
        <f>+SUM(H22,Q22)</f>
        <v>0</v>
      </c>
      <c r="AA22" s="121">
        <f>+SUM(I22,R22)</f>
        <v>401406</v>
      </c>
      <c r="AB22" s="121">
        <f>+SUM(J22,S22)</f>
        <v>0</v>
      </c>
      <c r="AC22" s="121">
        <f>+SUM(K22,T22)</f>
        <v>46789</v>
      </c>
      <c r="AD22" s="121">
        <f>+SUM(L22,U22)</f>
        <v>8003078</v>
      </c>
      <c r="AE22" s="210" t="s">
        <v>372</v>
      </c>
      <c r="AF22" s="209"/>
    </row>
    <row r="23" spans="1:32" s="136" customFormat="1" ht="13.5" customHeight="1" x14ac:dyDescent="0.15">
      <c r="A23" s="119" t="s">
        <v>15</v>
      </c>
      <c r="B23" s="120" t="s">
        <v>373</v>
      </c>
      <c r="C23" s="119" t="s">
        <v>374</v>
      </c>
      <c r="D23" s="121">
        <f>SUM(E23,+L23)</f>
        <v>3206402</v>
      </c>
      <c r="E23" s="121">
        <f>+SUM(F23:I23,K23)</f>
        <v>464343</v>
      </c>
      <c r="F23" s="121">
        <v>0</v>
      </c>
      <c r="G23" s="121">
        <v>283</v>
      </c>
      <c r="H23" s="121">
        <v>0</v>
      </c>
      <c r="I23" s="121">
        <v>277871</v>
      </c>
      <c r="J23" s="121"/>
      <c r="K23" s="121">
        <v>186189</v>
      </c>
      <c r="L23" s="121">
        <v>2742059</v>
      </c>
      <c r="M23" s="121">
        <f>SUM(N23,+U23)</f>
        <v>8335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8335</v>
      </c>
      <c r="V23" s="121">
        <f>+SUM(D23,M23)</f>
        <v>3214737</v>
      </c>
      <c r="W23" s="121">
        <f>+SUM(E23,N23)</f>
        <v>464343</v>
      </c>
      <c r="X23" s="121">
        <f>+SUM(F23,O23)</f>
        <v>0</v>
      </c>
      <c r="Y23" s="121">
        <f>+SUM(G23,P23)</f>
        <v>283</v>
      </c>
      <c r="Z23" s="121">
        <f>+SUM(H23,Q23)</f>
        <v>0</v>
      </c>
      <c r="AA23" s="121">
        <f>+SUM(I23,R23)</f>
        <v>277871</v>
      </c>
      <c r="AB23" s="121">
        <f>+SUM(J23,S23)</f>
        <v>0</v>
      </c>
      <c r="AC23" s="121">
        <f>+SUM(K23,T23)</f>
        <v>186189</v>
      </c>
      <c r="AD23" s="121">
        <f>+SUM(L23,U23)</f>
        <v>2750394</v>
      </c>
      <c r="AE23" s="210" t="s">
        <v>375</v>
      </c>
      <c r="AF23" s="209"/>
    </row>
    <row r="24" spans="1:32" s="136" customFormat="1" ht="13.5" customHeight="1" x14ac:dyDescent="0.15">
      <c r="A24" s="119" t="s">
        <v>15</v>
      </c>
      <c r="B24" s="120" t="s">
        <v>376</v>
      </c>
      <c r="C24" s="119" t="s">
        <v>377</v>
      </c>
      <c r="D24" s="121">
        <f>SUM(E24,+L24)</f>
        <v>4035580</v>
      </c>
      <c r="E24" s="121">
        <f>+SUM(F24:I24,K24)</f>
        <v>350529</v>
      </c>
      <c r="F24" s="121">
        <v>0</v>
      </c>
      <c r="G24" s="121">
        <v>0</v>
      </c>
      <c r="H24" s="121">
        <v>0</v>
      </c>
      <c r="I24" s="121">
        <v>240438</v>
      </c>
      <c r="J24" s="121"/>
      <c r="K24" s="121">
        <v>110091</v>
      </c>
      <c r="L24" s="121">
        <v>3685051</v>
      </c>
      <c r="M24" s="121">
        <f>SUM(N24,+U24)</f>
        <v>9019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9019</v>
      </c>
      <c r="V24" s="121">
        <f>+SUM(D24,M24)</f>
        <v>4044599</v>
      </c>
      <c r="W24" s="121">
        <f>+SUM(E24,N24)</f>
        <v>350529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240438</v>
      </c>
      <c r="AB24" s="121">
        <f>+SUM(J24,S24)</f>
        <v>0</v>
      </c>
      <c r="AC24" s="121">
        <f>+SUM(K24,T24)</f>
        <v>110091</v>
      </c>
      <c r="AD24" s="121">
        <f>+SUM(L24,U24)</f>
        <v>3694070</v>
      </c>
      <c r="AE24" s="210" t="s">
        <v>378</v>
      </c>
      <c r="AF24" s="209"/>
    </row>
    <row r="25" spans="1:32" s="136" customFormat="1" ht="13.5" customHeight="1" x14ac:dyDescent="0.15">
      <c r="A25" s="119" t="s">
        <v>15</v>
      </c>
      <c r="B25" s="120" t="s">
        <v>379</v>
      </c>
      <c r="C25" s="119" t="s">
        <v>380</v>
      </c>
      <c r="D25" s="121">
        <f>SUM(E25,+L25)</f>
        <v>3528660</v>
      </c>
      <c r="E25" s="121">
        <f>+SUM(F25:I25,K25)</f>
        <v>188845</v>
      </c>
      <c r="F25" s="121">
        <v>0</v>
      </c>
      <c r="G25" s="121">
        <v>0</v>
      </c>
      <c r="H25" s="121">
        <v>0</v>
      </c>
      <c r="I25" s="121">
        <v>169069</v>
      </c>
      <c r="J25" s="121"/>
      <c r="K25" s="121">
        <v>19776</v>
      </c>
      <c r="L25" s="121">
        <v>3339815</v>
      </c>
      <c r="M25" s="121">
        <f>SUM(N25,+U25)</f>
        <v>6296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6296</v>
      </c>
      <c r="V25" s="121">
        <f>+SUM(D25,M25)</f>
        <v>3534956</v>
      </c>
      <c r="W25" s="121">
        <f>+SUM(E25,N25)</f>
        <v>188845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169069</v>
      </c>
      <c r="AB25" s="121">
        <f>+SUM(J25,S25)</f>
        <v>0</v>
      </c>
      <c r="AC25" s="121">
        <f>+SUM(K25,T25)</f>
        <v>19776</v>
      </c>
      <c r="AD25" s="121">
        <f>+SUM(L25,U25)</f>
        <v>3346111</v>
      </c>
      <c r="AE25" s="210" t="s">
        <v>381</v>
      </c>
      <c r="AF25" s="209"/>
    </row>
    <row r="26" spans="1:32" s="136" customFormat="1" ht="13.5" customHeight="1" x14ac:dyDescent="0.15">
      <c r="A26" s="119" t="s">
        <v>15</v>
      </c>
      <c r="B26" s="120" t="s">
        <v>382</v>
      </c>
      <c r="C26" s="119" t="s">
        <v>383</v>
      </c>
      <c r="D26" s="121">
        <f>SUM(E26,+L26)</f>
        <v>8525320</v>
      </c>
      <c r="E26" s="121">
        <f>+SUM(F26:I26,K26)</f>
        <v>704411</v>
      </c>
      <c r="F26" s="121">
        <v>0</v>
      </c>
      <c r="G26" s="121">
        <v>0</v>
      </c>
      <c r="H26" s="121">
        <v>0</v>
      </c>
      <c r="I26" s="121">
        <v>430537</v>
      </c>
      <c r="J26" s="121"/>
      <c r="K26" s="121">
        <v>273874</v>
      </c>
      <c r="L26" s="121">
        <v>7820909</v>
      </c>
      <c r="M26" s="121">
        <f>SUM(N26,+U26)</f>
        <v>23901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23901</v>
      </c>
      <c r="V26" s="121">
        <f>+SUM(D26,M26)</f>
        <v>8549221</v>
      </c>
      <c r="W26" s="121">
        <f>+SUM(E26,N26)</f>
        <v>704411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430537</v>
      </c>
      <c r="AB26" s="121">
        <f>+SUM(J26,S26)</f>
        <v>0</v>
      </c>
      <c r="AC26" s="121">
        <f>+SUM(K26,T26)</f>
        <v>273874</v>
      </c>
      <c r="AD26" s="121">
        <f>+SUM(L26,U26)</f>
        <v>7844810</v>
      </c>
      <c r="AE26" s="210" t="s">
        <v>384</v>
      </c>
      <c r="AF26" s="209"/>
    </row>
    <row r="27" spans="1:32" s="136" customFormat="1" ht="13.5" customHeight="1" x14ac:dyDescent="0.15">
      <c r="A27" s="119" t="s">
        <v>15</v>
      </c>
      <c r="B27" s="120" t="s">
        <v>385</v>
      </c>
      <c r="C27" s="119" t="s">
        <v>386</v>
      </c>
      <c r="D27" s="121">
        <f>SUM(E27,+L27)</f>
        <v>10299986</v>
      </c>
      <c r="E27" s="121">
        <f>+SUM(F27:I27,K27)</f>
        <v>881284</v>
      </c>
      <c r="F27" s="121">
        <v>153400</v>
      </c>
      <c r="G27" s="121">
        <v>265</v>
      </c>
      <c r="H27" s="121">
        <v>0</v>
      </c>
      <c r="I27" s="121">
        <v>414269</v>
      </c>
      <c r="J27" s="121"/>
      <c r="K27" s="121">
        <v>313350</v>
      </c>
      <c r="L27" s="121">
        <v>9418702</v>
      </c>
      <c r="M27" s="121">
        <f>SUM(N27,+U27)</f>
        <v>36548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36548</v>
      </c>
      <c r="V27" s="121">
        <f>+SUM(D27,M27)</f>
        <v>10336534</v>
      </c>
      <c r="W27" s="121">
        <f>+SUM(E27,N27)</f>
        <v>881284</v>
      </c>
      <c r="X27" s="121">
        <f>+SUM(F27,O27)</f>
        <v>153400</v>
      </c>
      <c r="Y27" s="121">
        <f>+SUM(G27,P27)</f>
        <v>265</v>
      </c>
      <c r="Z27" s="121">
        <f>+SUM(H27,Q27)</f>
        <v>0</v>
      </c>
      <c r="AA27" s="121">
        <f>+SUM(I27,R27)</f>
        <v>414269</v>
      </c>
      <c r="AB27" s="121">
        <f>+SUM(J27,S27)</f>
        <v>0</v>
      </c>
      <c r="AC27" s="121">
        <f>+SUM(K27,T27)</f>
        <v>313350</v>
      </c>
      <c r="AD27" s="121">
        <f>+SUM(L27,U27)</f>
        <v>9455250</v>
      </c>
      <c r="AE27" s="210" t="s">
        <v>387</v>
      </c>
      <c r="AF27" s="209"/>
    </row>
    <row r="28" spans="1:32" s="136" customFormat="1" ht="13.5" customHeight="1" x14ac:dyDescent="0.15">
      <c r="A28" s="119" t="s">
        <v>15</v>
      </c>
      <c r="B28" s="120" t="s">
        <v>388</v>
      </c>
      <c r="C28" s="119" t="s">
        <v>389</v>
      </c>
      <c r="D28" s="121">
        <f>SUM(E28,+L28)</f>
        <v>6265630</v>
      </c>
      <c r="E28" s="121">
        <f>+SUM(F28:I28,K28)</f>
        <v>517324</v>
      </c>
      <c r="F28" s="121">
        <v>0</v>
      </c>
      <c r="G28" s="121">
        <v>2428</v>
      </c>
      <c r="H28" s="121">
        <v>0</v>
      </c>
      <c r="I28" s="121">
        <v>380982</v>
      </c>
      <c r="J28" s="121"/>
      <c r="K28" s="121">
        <v>133914</v>
      </c>
      <c r="L28" s="121">
        <v>5748306</v>
      </c>
      <c r="M28" s="121">
        <f>SUM(N28,+U28)</f>
        <v>42617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42617</v>
      </c>
      <c r="V28" s="121">
        <f>+SUM(D28,M28)</f>
        <v>6308247</v>
      </c>
      <c r="W28" s="121">
        <f>+SUM(E28,N28)</f>
        <v>517324</v>
      </c>
      <c r="X28" s="121">
        <f>+SUM(F28,O28)</f>
        <v>0</v>
      </c>
      <c r="Y28" s="121">
        <f>+SUM(G28,P28)</f>
        <v>2428</v>
      </c>
      <c r="Z28" s="121">
        <f>+SUM(H28,Q28)</f>
        <v>0</v>
      </c>
      <c r="AA28" s="121">
        <f>+SUM(I28,R28)</f>
        <v>380982</v>
      </c>
      <c r="AB28" s="121">
        <f>+SUM(J28,S28)</f>
        <v>0</v>
      </c>
      <c r="AC28" s="121">
        <f>+SUM(K28,T28)</f>
        <v>133914</v>
      </c>
      <c r="AD28" s="121">
        <f>+SUM(L28,U28)</f>
        <v>5790923</v>
      </c>
      <c r="AE28" s="210" t="s">
        <v>390</v>
      </c>
      <c r="AF28" s="209"/>
    </row>
    <row r="29" spans="1:32" s="136" customFormat="1" ht="13.5" customHeight="1" x14ac:dyDescent="0.15">
      <c r="A29" s="119" t="s">
        <v>15</v>
      </c>
      <c r="B29" s="120" t="s">
        <v>391</v>
      </c>
      <c r="C29" s="119" t="s">
        <v>392</v>
      </c>
      <c r="D29" s="121">
        <f>SUM(E29,+L29)</f>
        <v>5490612</v>
      </c>
      <c r="E29" s="121">
        <f>+SUM(F29:I29,K29)</f>
        <v>208951</v>
      </c>
      <c r="F29" s="121">
        <v>0</v>
      </c>
      <c r="G29" s="121">
        <v>0</v>
      </c>
      <c r="H29" s="121">
        <v>0</v>
      </c>
      <c r="I29" s="121">
        <v>208951</v>
      </c>
      <c r="J29" s="121"/>
      <c r="K29" s="121">
        <v>0</v>
      </c>
      <c r="L29" s="121">
        <v>5281661</v>
      </c>
      <c r="M29" s="121">
        <f>SUM(N29,+U29)</f>
        <v>42142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42142</v>
      </c>
      <c r="V29" s="121">
        <f>+SUM(D29,M29)</f>
        <v>5532754</v>
      </c>
      <c r="W29" s="121">
        <f>+SUM(E29,N29)</f>
        <v>208951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208951</v>
      </c>
      <c r="AB29" s="121">
        <f>+SUM(J29,S29)</f>
        <v>0</v>
      </c>
      <c r="AC29" s="121">
        <f>+SUM(K29,T29)</f>
        <v>0</v>
      </c>
      <c r="AD29" s="121">
        <f>+SUM(L29,U29)</f>
        <v>5323803</v>
      </c>
      <c r="AE29" s="210" t="s">
        <v>393</v>
      </c>
      <c r="AF29" s="209"/>
    </row>
    <row r="30" spans="1:32" s="136" customFormat="1" ht="13.5" customHeight="1" x14ac:dyDescent="0.15">
      <c r="A30" s="119" t="s">
        <v>15</v>
      </c>
      <c r="B30" s="120" t="s">
        <v>394</v>
      </c>
      <c r="C30" s="119" t="s">
        <v>395</v>
      </c>
      <c r="D30" s="121">
        <f>SUM(E30,+L30)</f>
        <v>8072796</v>
      </c>
      <c r="E30" s="121">
        <f>+SUM(F30:I30,K30)</f>
        <v>552276</v>
      </c>
      <c r="F30" s="121">
        <v>0</v>
      </c>
      <c r="G30" s="121">
        <v>0</v>
      </c>
      <c r="H30" s="121">
        <v>0</v>
      </c>
      <c r="I30" s="121">
        <v>331571</v>
      </c>
      <c r="J30" s="121"/>
      <c r="K30" s="121">
        <v>220705</v>
      </c>
      <c r="L30" s="121">
        <v>7520520</v>
      </c>
      <c r="M30" s="121">
        <f>SUM(N30,+U30)</f>
        <v>41415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41415</v>
      </c>
      <c r="V30" s="121">
        <f>+SUM(D30,M30)</f>
        <v>8114211</v>
      </c>
      <c r="W30" s="121">
        <f>+SUM(E30,N30)</f>
        <v>552276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331571</v>
      </c>
      <c r="AB30" s="121">
        <f>+SUM(J30,S30)</f>
        <v>0</v>
      </c>
      <c r="AC30" s="121">
        <f>+SUM(K30,T30)</f>
        <v>220705</v>
      </c>
      <c r="AD30" s="121">
        <f>+SUM(L30,U30)</f>
        <v>7561935</v>
      </c>
      <c r="AE30" s="210" t="s">
        <v>396</v>
      </c>
      <c r="AF30" s="209"/>
    </row>
    <row r="31" spans="1:32" s="136" customFormat="1" ht="13.5" customHeight="1" x14ac:dyDescent="0.15">
      <c r="A31" s="119" t="s">
        <v>15</v>
      </c>
      <c r="B31" s="120" t="s">
        <v>397</v>
      </c>
      <c r="C31" s="119" t="s">
        <v>398</v>
      </c>
      <c r="D31" s="121">
        <f>SUM(E31,+L31)</f>
        <v>9485011</v>
      </c>
      <c r="E31" s="121">
        <f>+SUM(F31:I31,K31)</f>
        <v>3226136</v>
      </c>
      <c r="F31" s="121">
        <v>170088</v>
      </c>
      <c r="G31" s="121">
        <v>294257</v>
      </c>
      <c r="H31" s="121">
        <v>408100</v>
      </c>
      <c r="I31" s="121">
        <v>2106602</v>
      </c>
      <c r="J31" s="121"/>
      <c r="K31" s="121">
        <v>247089</v>
      </c>
      <c r="L31" s="121">
        <v>6258875</v>
      </c>
      <c r="M31" s="121">
        <f>SUM(N31,+U31)</f>
        <v>281130</v>
      </c>
      <c r="N31" s="121">
        <f>+SUM(O31:R31,T31)</f>
        <v>63234</v>
      </c>
      <c r="O31" s="121">
        <v>0</v>
      </c>
      <c r="P31" s="121">
        <v>0</v>
      </c>
      <c r="Q31" s="121">
        <v>5500</v>
      </c>
      <c r="R31" s="121">
        <v>57310</v>
      </c>
      <c r="S31" s="121"/>
      <c r="T31" s="121">
        <v>424</v>
      </c>
      <c r="U31" s="121">
        <v>217896</v>
      </c>
      <c r="V31" s="121">
        <f>+SUM(D31,M31)</f>
        <v>9766141</v>
      </c>
      <c r="W31" s="121">
        <f>+SUM(E31,N31)</f>
        <v>3289370</v>
      </c>
      <c r="X31" s="121">
        <f>+SUM(F31,O31)</f>
        <v>170088</v>
      </c>
      <c r="Y31" s="121">
        <f>+SUM(G31,P31)</f>
        <v>294257</v>
      </c>
      <c r="Z31" s="121">
        <f>+SUM(H31,Q31)</f>
        <v>413600</v>
      </c>
      <c r="AA31" s="121">
        <f>+SUM(I31,R31)</f>
        <v>2163912</v>
      </c>
      <c r="AB31" s="121">
        <f>+SUM(J31,S31)</f>
        <v>0</v>
      </c>
      <c r="AC31" s="121">
        <f>+SUM(K31,T31)</f>
        <v>247513</v>
      </c>
      <c r="AD31" s="121">
        <f>+SUM(L31,U31)</f>
        <v>6476771</v>
      </c>
      <c r="AE31" s="210" t="s">
        <v>399</v>
      </c>
      <c r="AF31" s="209"/>
    </row>
    <row r="32" spans="1:32" s="136" customFormat="1" ht="13.5" customHeight="1" x14ac:dyDescent="0.15">
      <c r="A32" s="119" t="s">
        <v>15</v>
      </c>
      <c r="B32" s="120" t="s">
        <v>404</v>
      </c>
      <c r="C32" s="119" t="s">
        <v>405</v>
      </c>
      <c r="D32" s="121">
        <f>SUM(E32,+L32)</f>
        <v>3339016</v>
      </c>
      <c r="E32" s="121">
        <f>+SUM(F32:I32,K32)</f>
        <v>625492</v>
      </c>
      <c r="F32" s="121">
        <v>7196</v>
      </c>
      <c r="G32" s="121">
        <v>37700</v>
      </c>
      <c r="H32" s="121">
        <v>23800</v>
      </c>
      <c r="I32" s="121">
        <v>539338</v>
      </c>
      <c r="J32" s="121"/>
      <c r="K32" s="121">
        <v>17458</v>
      </c>
      <c r="L32" s="121">
        <v>2713524</v>
      </c>
      <c r="M32" s="121">
        <f>SUM(N32,+U32)</f>
        <v>22236</v>
      </c>
      <c r="N32" s="121">
        <f>+SUM(O32:R32,T32)</f>
        <v>252</v>
      </c>
      <c r="O32" s="121">
        <v>0</v>
      </c>
      <c r="P32" s="121">
        <v>0</v>
      </c>
      <c r="Q32" s="121">
        <v>0</v>
      </c>
      <c r="R32" s="121">
        <v>252</v>
      </c>
      <c r="S32" s="121"/>
      <c r="T32" s="121">
        <v>0</v>
      </c>
      <c r="U32" s="121">
        <v>21984</v>
      </c>
      <c r="V32" s="121">
        <f>+SUM(D32,M32)</f>
        <v>3361252</v>
      </c>
      <c r="W32" s="121">
        <f>+SUM(E32,N32)</f>
        <v>625744</v>
      </c>
      <c r="X32" s="121">
        <f>+SUM(F32,O32)</f>
        <v>7196</v>
      </c>
      <c r="Y32" s="121">
        <f>+SUM(G32,P32)</f>
        <v>37700</v>
      </c>
      <c r="Z32" s="121">
        <f>+SUM(H32,Q32)</f>
        <v>23800</v>
      </c>
      <c r="AA32" s="121">
        <f>+SUM(I32,R32)</f>
        <v>539590</v>
      </c>
      <c r="AB32" s="121">
        <f>+SUM(J32,S32)</f>
        <v>0</v>
      </c>
      <c r="AC32" s="121">
        <f>+SUM(K32,T32)</f>
        <v>17458</v>
      </c>
      <c r="AD32" s="121">
        <f>+SUM(L32,U32)</f>
        <v>2735508</v>
      </c>
      <c r="AE32" s="210" t="s">
        <v>406</v>
      </c>
      <c r="AF32" s="209"/>
    </row>
    <row r="33" spans="1:32" s="136" customFormat="1" ht="13.5" customHeight="1" x14ac:dyDescent="0.15">
      <c r="A33" s="119" t="s">
        <v>15</v>
      </c>
      <c r="B33" s="120" t="s">
        <v>407</v>
      </c>
      <c r="C33" s="119" t="s">
        <v>408</v>
      </c>
      <c r="D33" s="121">
        <f>SUM(E33,+L33)</f>
        <v>2592784</v>
      </c>
      <c r="E33" s="121">
        <f>+SUM(F33:I33,K33)</f>
        <v>785531</v>
      </c>
      <c r="F33" s="121">
        <v>0</v>
      </c>
      <c r="G33" s="121">
        <v>60000</v>
      </c>
      <c r="H33" s="121">
        <v>0</v>
      </c>
      <c r="I33" s="121">
        <v>591721</v>
      </c>
      <c r="J33" s="121"/>
      <c r="K33" s="121">
        <v>133810</v>
      </c>
      <c r="L33" s="121">
        <v>1807253</v>
      </c>
      <c r="M33" s="121">
        <f>SUM(N33,+U33)</f>
        <v>30015</v>
      </c>
      <c r="N33" s="121">
        <f>+SUM(O33:R33,T33)</f>
        <v>4030</v>
      </c>
      <c r="O33" s="121">
        <v>0</v>
      </c>
      <c r="P33" s="121">
        <v>0</v>
      </c>
      <c r="Q33" s="121">
        <v>0</v>
      </c>
      <c r="R33" s="121">
        <v>4030</v>
      </c>
      <c r="S33" s="121"/>
      <c r="T33" s="121">
        <v>0</v>
      </c>
      <c r="U33" s="121">
        <v>25985</v>
      </c>
      <c r="V33" s="121">
        <f>+SUM(D33,M33)</f>
        <v>2622799</v>
      </c>
      <c r="W33" s="121">
        <f>+SUM(E33,N33)</f>
        <v>789561</v>
      </c>
      <c r="X33" s="121">
        <f>+SUM(F33,O33)</f>
        <v>0</v>
      </c>
      <c r="Y33" s="121">
        <f>+SUM(G33,P33)</f>
        <v>60000</v>
      </c>
      <c r="Z33" s="121">
        <f>+SUM(H33,Q33)</f>
        <v>0</v>
      </c>
      <c r="AA33" s="121">
        <f>+SUM(I33,R33)</f>
        <v>595751</v>
      </c>
      <c r="AB33" s="121">
        <f>+SUM(J33,S33)</f>
        <v>0</v>
      </c>
      <c r="AC33" s="121">
        <f>+SUM(K33,T33)</f>
        <v>133810</v>
      </c>
      <c r="AD33" s="121">
        <f>+SUM(L33,U33)</f>
        <v>1833238</v>
      </c>
      <c r="AE33" s="210" t="s">
        <v>409</v>
      </c>
      <c r="AF33" s="209"/>
    </row>
    <row r="34" spans="1:32" s="136" customFormat="1" ht="13.5" customHeight="1" x14ac:dyDescent="0.15">
      <c r="A34" s="119" t="s">
        <v>15</v>
      </c>
      <c r="B34" s="120" t="s">
        <v>410</v>
      </c>
      <c r="C34" s="119" t="s">
        <v>411</v>
      </c>
      <c r="D34" s="121">
        <f>SUM(E34,+L34)</f>
        <v>1888202</v>
      </c>
      <c r="E34" s="121">
        <f>+SUM(F34:I34,K34)</f>
        <v>484510</v>
      </c>
      <c r="F34" s="121">
        <v>0</v>
      </c>
      <c r="G34" s="121">
        <v>122562</v>
      </c>
      <c r="H34" s="121">
        <v>0</v>
      </c>
      <c r="I34" s="121">
        <v>335288</v>
      </c>
      <c r="J34" s="121"/>
      <c r="K34" s="121">
        <v>26660</v>
      </c>
      <c r="L34" s="121">
        <v>1403692</v>
      </c>
      <c r="M34" s="121">
        <f>SUM(N34,+U34)</f>
        <v>11039</v>
      </c>
      <c r="N34" s="121">
        <f>+SUM(O34:R34,T34)</f>
        <v>8366</v>
      </c>
      <c r="O34" s="121">
        <v>0</v>
      </c>
      <c r="P34" s="121">
        <v>0</v>
      </c>
      <c r="Q34" s="121">
        <v>0</v>
      </c>
      <c r="R34" s="121">
        <v>8366</v>
      </c>
      <c r="S34" s="121"/>
      <c r="T34" s="121">
        <v>0</v>
      </c>
      <c r="U34" s="121">
        <v>2673</v>
      </c>
      <c r="V34" s="121">
        <f>+SUM(D34,M34)</f>
        <v>1899241</v>
      </c>
      <c r="W34" s="121">
        <f>+SUM(E34,N34)</f>
        <v>492876</v>
      </c>
      <c r="X34" s="121">
        <f>+SUM(F34,O34)</f>
        <v>0</v>
      </c>
      <c r="Y34" s="121">
        <f>+SUM(G34,P34)</f>
        <v>122562</v>
      </c>
      <c r="Z34" s="121">
        <f>+SUM(H34,Q34)</f>
        <v>0</v>
      </c>
      <c r="AA34" s="121">
        <f>+SUM(I34,R34)</f>
        <v>343654</v>
      </c>
      <c r="AB34" s="121">
        <f>+SUM(J34,S34)</f>
        <v>0</v>
      </c>
      <c r="AC34" s="121">
        <f>+SUM(K34,T34)</f>
        <v>26660</v>
      </c>
      <c r="AD34" s="121">
        <f>+SUM(L34,U34)</f>
        <v>1406365</v>
      </c>
      <c r="AE34" s="210" t="s">
        <v>412</v>
      </c>
      <c r="AF34" s="209"/>
    </row>
    <row r="35" spans="1:32" s="136" customFormat="1" ht="13.5" customHeight="1" x14ac:dyDescent="0.15">
      <c r="A35" s="119" t="s">
        <v>15</v>
      </c>
      <c r="B35" s="120" t="s">
        <v>415</v>
      </c>
      <c r="C35" s="119" t="s">
        <v>416</v>
      </c>
      <c r="D35" s="121">
        <f>SUM(E35,+L35)</f>
        <v>2279083</v>
      </c>
      <c r="E35" s="121">
        <f>+SUM(F35:I35,K35)</f>
        <v>470637</v>
      </c>
      <c r="F35" s="121">
        <v>0</v>
      </c>
      <c r="G35" s="121">
        <v>0</v>
      </c>
      <c r="H35" s="121">
        <v>0</v>
      </c>
      <c r="I35" s="121">
        <v>469759</v>
      </c>
      <c r="J35" s="121"/>
      <c r="K35" s="121">
        <v>878</v>
      </c>
      <c r="L35" s="121">
        <v>1808446</v>
      </c>
      <c r="M35" s="121">
        <f>SUM(N35,+U35)</f>
        <v>178281</v>
      </c>
      <c r="N35" s="121">
        <f>+SUM(O35:R35,T35)</f>
        <v>47930</v>
      </c>
      <c r="O35" s="121">
        <v>12142</v>
      </c>
      <c r="P35" s="121">
        <v>5212</v>
      </c>
      <c r="Q35" s="121">
        <v>0</v>
      </c>
      <c r="R35" s="121">
        <v>12800</v>
      </c>
      <c r="S35" s="121"/>
      <c r="T35" s="121">
        <v>17776</v>
      </c>
      <c r="U35" s="121">
        <v>130351</v>
      </c>
      <c r="V35" s="121">
        <f>+SUM(D35,M35)</f>
        <v>2457364</v>
      </c>
      <c r="W35" s="121">
        <f>+SUM(E35,N35)</f>
        <v>518567</v>
      </c>
      <c r="X35" s="121">
        <f>+SUM(F35,O35)</f>
        <v>12142</v>
      </c>
      <c r="Y35" s="121">
        <f>+SUM(G35,P35)</f>
        <v>5212</v>
      </c>
      <c r="Z35" s="121">
        <f>+SUM(H35,Q35)</f>
        <v>0</v>
      </c>
      <c r="AA35" s="121">
        <f>+SUM(I35,R35)</f>
        <v>482559</v>
      </c>
      <c r="AB35" s="121">
        <f>+SUM(J35,S35)</f>
        <v>0</v>
      </c>
      <c r="AC35" s="121">
        <f>+SUM(K35,T35)</f>
        <v>18654</v>
      </c>
      <c r="AD35" s="121">
        <f>+SUM(L35,U35)</f>
        <v>1938797</v>
      </c>
      <c r="AE35" s="210" t="s">
        <v>417</v>
      </c>
      <c r="AF35" s="209"/>
    </row>
    <row r="36" spans="1:32" s="136" customFormat="1" ht="13.5" customHeight="1" x14ac:dyDescent="0.15">
      <c r="A36" s="119" t="s">
        <v>15</v>
      </c>
      <c r="B36" s="120" t="s">
        <v>420</v>
      </c>
      <c r="C36" s="119" t="s">
        <v>421</v>
      </c>
      <c r="D36" s="121">
        <f>SUM(E36,+L36)</f>
        <v>3721091</v>
      </c>
      <c r="E36" s="121">
        <f>+SUM(F36:I36,K36)</f>
        <v>1250112</v>
      </c>
      <c r="F36" s="121">
        <v>0</v>
      </c>
      <c r="G36" s="121">
        <v>227552</v>
      </c>
      <c r="H36" s="121">
        <v>0</v>
      </c>
      <c r="I36" s="121">
        <v>925652</v>
      </c>
      <c r="J36" s="121"/>
      <c r="K36" s="121">
        <v>96908</v>
      </c>
      <c r="L36" s="121">
        <v>2470979</v>
      </c>
      <c r="M36" s="121">
        <f>SUM(N36,+U36)</f>
        <v>22559</v>
      </c>
      <c r="N36" s="121">
        <f>+SUM(O36:R36,T36)</f>
        <v>8264</v>
      </c>
      <c r="O36" s="121">
        <v>0</v>
      </c>
      <c r="P36" s="121">
        <v>0</v>
      </c>
      <c r="Q36" s="121">
        <v>0</v>
      </c>
      <c r="R36" s="121">
        <v>8264</v>
      </c>
      <c r="S36" s="121"/>
      <c r="T36" s="121">
        <v>0</v>
      </c>
      <c r="U36" s="121">
        <v>14295</v>
      </c>
      <c r="V36" s="121">
        <f>+SUM(D36,M36)</f>
        <v>3743650</v>
      </c>
      <c r="W36" s="121">
        <f>+SUM(E36,N36)</f>
        <v>1258376</v>
      </c>
      <c r="X36" s="121">
        <f>+SUM(F36,O36)</f>
        <v>0</v>
      </c>
      <c r="Y36" s="121">
        <f>+SUM(G36,P36)</f>
        <v>227552</v>
      </c>
      <c r="Z36" s="121">
        <f>+SUM(H36,Q36)</f>
        <v>0</v>
      </c>
      <c r="AA36" s="121">
        <f>+SUM(I36,R36)</f>
        <v>933916</v>
      </c>
      <c r="AB36" s="121">
        <f>+SUM(J36,S36)</f>
        <v>0</v>
      </c>
      <c r="AC36" s="121">
        <f>+SUM(K36,T36)</f>
        <v>96908</v>
      </c>
      <c r="AD36" s="121">
        <f>+SUM(L36,U36)</f>
        <v>2485274</v>
      </c>
      <c r="AE36" s="210" t="s">
        <v>422</v>
      </c>
      <c r="AF36" s="209"/>
    </row>
    <row r="37" spans="1:32" s="136" customFormat="1" ht="13.5" customHeight="1" x14ac:dyDescent="0.15">
      <c r="A37" s="119" t="s">
        <v>15</v>
      </c>
      <c r="B37" s="120" t="s">
        <v>426</v>
      </c>
      <c r="C37" s="119" t="s">
        <v>427</v>
      </c>
      <c r="D37" s="121">
        <f>SUM(E37,+L37)</f>
        <v>2010172</v>
      </c>
      <c r="E37" s="121">
        <f>+SUM(F37:I37,K37)</f>
        <v>456798</v>
      </c>
      <c r="F37" s="121">
        <v>0</v>
      </c>
      <c r="G37" s="121">
        <v>0</v>
      </c>
      <c r="H37" s="121">
        <v>0</v>
      </c>
      <c r="I37" s="121">
        <v>367982</v>
      </c>
      <c r="J37" s="121"/>
      <c r="K37" s="121">
        <v>88816</v>
      </c>
      <c r="L37" s="121">
        <v>1553374</v>
      </c>
      <c r="M37" s="121">
        <f>SUM(N37,+U37)</f>
        <v>290887</v>
      </c>
      <c r="N37" s="121">
        <f>+SUM(O37:R37,T37)</f>
        <v>6517</v>
      </c>
      <c r="O37" s="121">
        <v>0</v>
      </c>
      <c r="P37" s="121">
        <v>0</v>
      </c>
      <c r="Q37" s="121">
        <v>0</v>
      </c>
      <c r="R37" s="121">
        <v>6517</v>
      </c>
      <c r="S37" s="121"/>
      <c r="T37" s="121">
        <v>0</v>
      </c>
      <c r="U37" s="121">
        <v>284370</v>
      </c>
      <c r="V37" s="121">
        <f>+SUM(D37,M37)</f>
        <v>2301059</v>
      </c>
      <c r="W37" s="121">
        <f>+SUM(E37,N37)</f>
        <v>463315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374499</v>
      </c>
      <c r="AB37" s="121">
        <f>+SUM(J37,S37)</f>
        <v>0</v>
      </c>
      <c r="AC37" s="121">
        <f>+SUM(K37,T37)</f>
        <v>88816</v>
      </c>
      <c r="AD37" s="121">
        <f>+SUM(L37,U37)</f>
        <v>1837744</v>
      </c>
      <c r="AE37" s="210" t="s">
        <v>428</v>
      </c>
      <c r="AF37" s="209"/>
    </row>
    <row r="38" spans="1:32" s="136" customFormat="1" ht="13.5" customHeight="1" x14ac:dyDescent="0.15">
      <c r="A38" s="119" t="s">
        <v>15</v>
      </c>
      <c r="B38" s="120" t="s">
        <v>429</v>
      </c>
      <c r="C38" s="119" t="s">
        <v>430</v>
      </c>
      <c r="D38" s="121">
        <f>SUM(E38,+L38)</f>
        <v>3057281</v>
      </c>
      <c r="E38" s="121">
        <f>+SUM(F38:I38,K38)</f>
        <v>1275171</v>
      </c>
      <c r="F38" s="121">
        <v>39041</v>
      </c>
      <c r="G38" s="121">
        <v>227313</v>
      </c>
      <c r="H38" s="121">
        <v>493000</v>
      </c>
      <c r="I38" s="121">
        <v>515677</v>
      </c>
      <c r="J38" s="121"/>
      <c r="K38" s="121">
        <v>140</v>
      </c>
      <c r="L38" s="121">
        <v>1782110</v>
      </c>
      <c r="M38" s="121">
        <f>SUM(N38,+U38)</f>
        <v>25046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25046</v>
      </c>
      <c r="V38" s="121">
        <f>+SUM(D38,M38)</f>
        <v>3082327</v>
      </c>
      <c r="W38" s="121">
        <f>+SUM(E38,N38)</f>
        <v>1275171</v>
      </c>
      <c r="X38" s="121">
        <f>+SUM(F38,O38)</f>
        <v>39041</v>
      </c>
      <c r="Y38" s="121">
        <f>+SUM(G38,P38)</f>
        <v>227313</v>
      </c>
      <c r="Z38" s="121">
        <f>+SUM(H38,Q38)</f>
        <v>493000</v>
      </c>
      <c r="AA38" s="121">
        <f>+SUM(I38,R38)</f>
        <v>515677</v>
      </c>
      <c r="AB38" s="121">
        <f>+SUM(J38,S38)</f>
        <v>0</v>
      </c>
      <c r="AC38" s="121">
        <f>+SUM(K38,T38)</f>
        <v>140</v>
      </c>
      <c r="AD38" s="121">
        <f>+SUM(L38,U38)</f>
        <v>1807156</v>
      </c>
      <c r="AE38" s="210" t="s">
        <v>431</v>
      </c>
      <c r="AF38" s="209"/>
    </row>
    <row r="39" spans="1:32" s="136" customFormat="1" ht="13.5" customHeight="1" x14ac:dyDescent="0.15">
      <c r="A39" s="119" t="s">
        <v>15</v>
      </c>
      <c r="B39" s="120" t="s">
        <v>432</v>
      </c>
      <c r="C39" s="119" t="s">
        <v>433</v>
      </c>
      <c r="D39" s="121">
        <f>SUM(E39,+L39)</f>
        <v>6704497</v>
      </c>
      <c r="E39" s="121">
        <f>+SUM(F39:I39,K39)</f>
        <v>2411975</v>
      </c>
      <c r="F39" s="121">
        <v>3051</v>
      </c>
      <c r="G39" s="121">
        <v>96</v>
      </c>
      <c r="H39" s="121">
        <v>11300</v>
      </c>
      <c r="I39" s="121">
        <v>1624696</v>
      </c>
      <c r="J39" s="121"/>
      <c r="K39" s="121">
        <v>772832</v>
      </c>
      <c r="L39" s="121">
        <v>4292522</v>
      </c>
      <c r="M39" s="121">
        <f>SUM(N39,+U39)</f>
        <v>305953</v>
      </c>
      <c r="N39" s="121">
        <f>+SUM(O39:R39,T39)</f>
        <v>126790</v>
      </c>
      <c r="O39" s="121">
        <v>0</v>
      </c>
      <c r="P39" s="121">
        <v>0</v>
      </c>
      <c r="Q39" s="121">
        <v>111300</v>
      </c>
      <c r="R39" s="121">
        <v>15490</v>
      </c>
      <c r="S39" s="121"/>
      <c r="T39" s="121">
        <v>0</v>
      </c>
      <c r="U39" s="121">
        <v>179163</v>
      </c>
      <c r="V39" s="121">
        <f>+SUM(D39,M39)</f>
        <v>7010450</v>
      </c>
      <c r="W39" s="121">
        <f>+SUM(E39,N39)</f>
        <v>2538765</v>
      </c>
      <c r="X39" s="121">
        <f>+SUM(F39,O39)</f>
        <v>3051</v>
      </c>
      <c r="Y39" s="121">
        <f>+SUM(G39,P39)</f>
        <v>96</v>
      </c>
      <c r="Z39" s="121">
        <f>+SUM(H39,Q39)</f>
        <v>122600</v>
      </c>
      <c r="AA39" s="121">
        <f>+SUM(I39,R39)</f>
        <v>1640186</v>
      </c>
      <c r="AB39" s="121">
        <f>+SUM(J39,S39)</f>
        <v>0</v>
      </c>
      <c r="AC39" s="121">
        <f>+SUM(K39,T39)</f>
        <v>772832</v>
      </c>
      <c r="AD39" s="121">
        <f>+SUM(L39,U39)</f>
        <v>4471685</v>
      </c>
      <c r="AE39" s="210" t="s">
        <v>434</v>
      </c>
      <c r="AF39" s="209"/>
    </row>
    <row r="40" spans="1:32" s="136" customFormat="1" ht="13.5" customHeight="1" x14ac:dyDescent="0.15">
      <c r="A40" s="119" t="s">
        <v>15</v>
      </c>
      <c r="B40" s="120" t="s">
        <v>435</v>
      </c>
      <c r="C40" s="119" t="s">
        <v>436</v>
      </c>
      <c r="D40" s="121">
        <f>SUM(E40,+L40)</f>
        <v>3261199</v>
      </c>
      <c r="E40" s="121">
        <f>+SUM(F40:I40,K40)</f>
        <v>1083196</v>
      </c>
      <c r="F40" s="121">
        <v>0</v>
      </c>
      <c r="G40" s="121">
        <v>317555</v>
      </c>
      <c r="H40" s="121">
        <v>0</v>
      </c>
      <c r="I40" s="121">
        <v>363953</v>
      </c>
      <c r="J40" s="121"/>
      <c r="K40" s="121">
        <v>401688</v>
      </c>
      <c r="L40" s="121">
        <v>2178003</v>
      </c>
      <c r="M40" s="121">
        <f>SUM(N40,+U40)</f>
        <v>16221</v>
      </c>
      <c r="N40" s="121">
        <f>+SUM(O40:R40,T40)</f>
        <v>4698</v>
      </c>
      <c r="O40" s="121">
        <v>0</v>
      </c>
      <c r="P40" s="121">
        <v>0</v>
      </c>
      <c r="Q40" s="121">
        <v>0</v>
      </c>
      <c r="R40" s="121">
        <v>4698</v>
      </c>
      <c r="S40" s="121"/>
      <c r="T40" s="121">
        <v>0</v>
      </c>
      <c r="U40" s="121">
        <v>11523</v>
      </c>
      <c r="V40" s="121">
        <f>+SUM(D40,M40)</f>
        <v>3277420</v>
      </c>
      <c r="W40" s="121">
        <f>+SUM(E40,N40)</f>
        <v>1087894</v>
      </c>
      <c r="X40" s="121">
        <f>+SUM(F40,O40)</f>
        <v>0</v>
      </c>
      <c r="Y40" s="121">
        <f>+SUM(G40,P40)</f>
        <v>317555</v>
      </c>
      <c r="Z40" s="121">
        <f>+SUM(H40,Q40)</f>
        <v>0</v>
      </c>
      <c r="AA40" s="121">
        <f>+SUM(I40,R40)</f>
        <v>368651</v>
      </c>
      <c r="AB40" s="121">
        <f>+SUM(J40,S40)</f>
        <v>0</v>
      </c>
      <c r="AC40" s="121">
        <f>+SUM(K40,T40)</f>
        <v>401688</v>
      </c>
      <c r="AD40" s="121">
        <f>+SUM(L40,U40)</f>
        <v>2189526</v>
      </c>
      <c r="AE40" s="210" t="s">
        <v>437</v>
      </c>
      <c r="AF40" s="209"/>
    </row>
    <row r="41" spans="1:32" s="136" customFormat="1" ht="13.5" customHeight="1" x14ac:dyDescent="0.15">
      <c r="A41" s="119" t="s">
        <v>15</v>
      </c>
      <c r="B41" s="120" t="s">
        <v>440</v>
      </c>
      <c r="C41" s="119" t="s">
        <v>441</v>
      </c>
      <c r="D41" s="121">
        <f>SUM(E41,+L41)</f>
        <v>2579388</v>
      </c>
      <c r="E41" s="121">
        <f>+SUM(F41:I41,K41)</f>
        <v>731015</v>
      </c>
      <c r="F41" s="121">
        <v>7010</v>
      </c>
      <c r="G41" s="121">
        <v>412100</v>
      </c>
      <c r="H41" s="121">
        <v>0</v>
      </c>
      <c r="I41" s="121">
        <v>137911</v>
      </c>
      <c r="J41" s="121"/>
      <c r="K41" s="121">
        <v>173994</v>
      </c>
      <c r="L41" s="121">
        <v>1848373</v>
      </c>
      <c r="M41" s="121">
        <f>SUM(N41,+U41)</f>
        <v>59525</v>
      </c>
      <c r="N41" s="121">
        <f>+SUM(O41:R41,T41)</f>
        <v>12465</v>
      </c>
      <c r="O41" s="121">
        <v>0</v>
      </c>
      <c r="P41" s="121">
        <v>0</v>
      </c>
      <c r="Q41" s="121">
        <v>0</v>
      </c>
      <c r="R41" s="121">
        <v>12465</v>
      </c>
      <c r="S41" s="121"/>
      <c r="T41" s="121">
        <v>0</v>
      </c>
      <c r="U41" s="121">
        <v>47060</v>
      </c>
      <c r="V41" s="121">
        <f>+SUM(D41,M41)</f>
        <v>2638913</v>
      </c>
      <c r="W41" s="121">
        <f>+SUM(E41,N41)</f>
        <v>743480</v>
      </c>
      <c r="X41" s="121">
        <f>+SUM(F41,O41)</f>
        <v>7010</v>
      </c>
      <c r="Y41" s="121">
        <f>+SUM(G41,P41)</f>
        <v>412100</v>
      </c>
      <c r="Z41" s="121">
        <f>+SUM(H41,Q41)</f>
        <v>0</v>
      </c>
      <c r="AA41" s="121">
        <f>+SUM(I41,R41)</f>
        <v>150376</v>
      </c>
      <c r="AB41" s="121">
        <f>+SUM(J41,S41)</f>
        <v>0</v>
      </c>
      <c r="AC41" s="121">
        <f>+SUM(K41,T41)</f>
        <v>173994</v>
      </c>
      <c r="AD41" s="121">
        <f>+SUM(L41,U41)</f>
        <v>1895433</v>
      </c>
      <c r="AE41" s="210" t="s">
        <v>442</v>
      </c>
      <c r="AF41" s="209"/>
    </row>
    <row r="42" spans="1:32" s="136" customFormat="1" ht="13.5" customHeight="1" x14ac:dyDescent="0.15">
      <c r="A42" s="119" t="s">
        <v>15</v>
      </c>
      <c r="B42" s="120" t="s">
        <v>445</v>
      </c>
      <c r="C42" s="119" t="s">
        <v>446</v>
      </c>
      <c r="D42" s="121">
        <f>SUM(E42,+L42)</f>
        <v>2740477</v>
      </c>
      <c r="E42" s="121">
        <f>+SUM(F42:I42,K42)</f>
        <v>1302220</v>
      </c>
      <c r="F42" s="121">
        <v>7512</v>
      </c>
      <c r="G42" s="121">
        <v>0</v>
      </c>
      <c r="H42" s="121">
        <v>0</v>
      </c>
      <c r="I42" s="121">
        <v>617884</v>
      </c>
      <c r="J42" s="121"/>
      <c r="K42" s="121">
        <v>676824</v>
      </c>
      <c r="L42" s="121">
        <v>1438257</v>
      </c>
      <c r="M42" s="121">
        <f>SUM(N42,+U42)</f>
        <v>93173</v>
      </c>
      <c r="N42" s="121">
        <f>+SUM(O42:R42,T42)</f>
        <v>12274</v>
      </c>
      <c r="O42" s="121">
        <v>0</v>
      </c>
      <c r="P42" s="121">
        <v>0</v>
      </c>
      <c r="Q42" s="121">
        <v>0</v>
      </c>
      <c r="R42" s="121">
        <v>12274</v>
      </c>
      <c r="S42" s="121"/>
      <c r="T42" s="121">
        <v>0</v>
      </c>
      <c r="U42" s="121">
        <v>80899</v>
      </c>
      <c r="V42" s="121">
        <f>+SUM(D42,M42)</f>
        <v>2833650</v>
      </c>
      <c r="W42" s="121">
        <f>+SUM(E42,N42)</f>
        <v>1314494</v>
      </c>
      <c r="X42" s="121">
        <f>+SUM(F42,O42)</f>
        <v>7512</v>
      </c>
      <c r="Y42" s="121">
        <f>+SUM(G42,P42)</f>
        <v>0</v>
      </c>
      <c r="Z42" s="121">
        <f>+SUM(H42,Q42)</f>
        <v>0</v>
      </c>
      <c r="AA42" s="121">
        <f>+SUM(I42,R42)</f>
        <v>630158</v>
      </c>
      <c r="AB42" s="121">
        <f>+SUM(J42,S42)</f>
        <v>0</v>
      </c>
      <c r="AC42" s="121">
        <f>+SUM(K42,T42)</f>
        <v>676824</v>
      </c>
      <c r="AD42" s="121">
        <f>+SUM(L42,U42)</f>
        <v>1519156</v>
      </c>
      <c r="AE42" s="210" t="s">
        <v>447</v>
      </c>
      <c r="AF42" s="209"/>
    </row>
    <row r="43" spans="1:32" s="136" customFormat="1" ht="13.5" customHeight="1" x14ac:dyDescent="0.15">
      <c r="A43" s="119" t="s">
        <v>15</v>
      </c>
      <c r="B43" s="120" t="s">
        <v>448</v>
      </c>
      <c r="C43" s="119" t="s">
        <v>449</v>
      </c>
      <c r="D43" s="121">
        <f>SUM(E43,+L43)</f>
        <v>2184479</v>
      </c>
      <c r="E43" s="121">
        <f>+SUM(F43:I43,K43)</f>
        <v>207682</v>
      </c>
      <c r="F43" s="121">
        <v>804</v>
      </c>
      <c r="G43" s="121">
        <v>92000</v>
      </c>
      <c r="H43" s="121">
        <v>0</v>
      </c>
      <c r="I43" s="121">
        <v>113393</v>
      </c>
      <c r="J43" s="121"/>
      <c r="K43" s="121">
        <v>1485</v>
      </c>
      <c r="L43" s="121">
        <v>1976797</v>
      </c>
      <c r="M43" s="121">
        <f>SUM(N43,+U43)</f>
        <v>34362</v>
      </c>
      <c r="N43" s="121">
        <f>+SUM(O43:R43,T43)</f>
        <v>11492</v>
      </c>
      <c r="O43" s="121">
        <v>0</v>
      </c>
      <c r="P43" s="121">
        <v>4100</v>
      </c>
      <c r="Q43" s="121">
        <v>0</v>
      </c>
      <c r="R43" s="121">
        <v>7392</v>
      </c>
      <c r="S43" s="121"/>
      <c r="T43" s="121">
        <v>0</v>
      </c>
      <c r="U43" s="121">
        <v>22870</v>
      </c>
      <c r="V43" s="121">
        <f>+SUM(D43,M43)</f>
        <v>2218841</v>
      </c>
      <c r="W43" s="121">
        <f>+SUM(E43,N43)</f>
        <v>219174</v>
      </c>
      <c r="X43" s="121">
        <f>+SUM(F43,O43)</f>
        <v>804</v>
      </c>
      <c r="Y43" s="121">
        <f>+SUM(G43,P43)</f>
        <v>96100</v>
      </c>
      <c r="Z43" s="121">
        <f>+SUM(H43,Q43)</f>
        <v>0</v>
      </c>
      <c r="AA43" s="121">
        <f>+SUM(I43,R43)</f>
        <v>120785</v>
      </c>
      <c r="AB43" s="121">
        <f>+SUM(J43,S43)</f>
        <v>0</v>
      </c>
      <c r="AC43" s="121">
        <f>+SUM(K43,T43)</f>
        <v>1485</v>
      </c>
      <c r="AD43" s="121">
        <f>+SUM(L43,U43)</f>
        <v>1999667</v>
      </c>
      <c r="AE43" s="210" t="s">
        <v>450</v>
      </c>
      <c r="AF43" s="209"/>
    </row>
    <row r="44" spans="1:32" s="136" customFormat="1" ht="13.5" customHeight="1" x14ac:dyDescent="0.15">
      <c r="A44" s="119" t="s">
        <v>15</v>
      </c>
      <c r="B44" s="120" t="s">
        <v>451</v>
      </c>
      <c r="C44" s="119" t="s">
        <v>452</v>
      </c>
      <c r="D44" s="121">
        <f>SUM(E44,+L44)</f>
        <v>2758287</v>
      </c>
      <c r="E44" s="121">
        <f>+SUM(F44:I44,K44)</f>
        <v>327601</v>
      </c>
      <c r="F44" s="121">
        <v>0</v>
      </c>
      <c r="G44" s="121">
        <v>0</v>
      </c>
      <c r="H44" s="121">
        <v>0</v>
      </c>
      <c r="I44" s="121">
        <v>327441</v>
      </c>
      <c r="J44" s="121"/>
      <c r="K44" s="121">
        <v>160</v>
      </c>
      <c r="L44" s="121">
        <v>2430686</v>
      </c>
      <c r="M44" s="121">
        <f>SUM(N44,+U44)</f>
        <v>45708</v>
      </c>
      <c r="N44" s="121">
        <f>+SUM(O44:R44,T44)</f>
        <v>5560</v>
      </c>
      <c r="O44" s="121">
        <v>0</v>
      </c>
      <c r="P44" s="121">
        <v>0</v>
      </c>
      <c r="Q44" s="121">
        <v>0</v>
      </c>
      <c r="R44" s="121">
        <v>5560</v>
      </c>
      <c r="S44" s="121"/>
      <c r="T44" s="121">
        <v>0</v>
      </c>
      <c r="U44" s="121">
        <v>40148</v>
      </c>
      <c r="V44" s="121">
        <f>+SUM(D44,M44)</f>
        <v>2803995</v>
      </c>
      <c r="W44" s="121">
        <f>+SUM(E44,N44)</f>
        <v>333161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333001</v>
      </c>
      <c r="AB44" s="121">
        <f>+SUM(J44,S44)</f>
        <v>0</v>
      </c>
      <c r="AC44" s="121">
        <f>+SUM(K44,T44)</f>
        <v>160</v>
      </c>
      <c r="AD44" s="121">
        <f>+SUM(L44,U44)</f>
        <v>2470834</v>
      </c>
      <c r="AE44" s="210" t="s">
        <v>453</v>
      </c>
      <c r="AF44" s="209"/>
    </row>
    <row r="45" spans="1:32" s="136" customFormat="1" ht="13.5" customHeight="1" x14ac:dyDescent="0.15">
      <c r="A45" s="119" t="s">
        <v>15</v>
      </c>
      <c r="B45" s="120" t="s">
        <v>454</v>
      </c>
      <c r="C45" s="119" t="s">
        <v>455</v>
      </c>
      <c r="D45" s="121">
        <f>SUM(E45,+L45)</f>
        <v>1024353</v>
      </c>
      <c r="E45" s="121">
        <f>+SUM(F45:I45,K45)</f>
        <v>265128</v>
      </c>
      <c r="F45" s="121">
        <v>0</v>
      </c>
      <c r="G45" s="121">
        <v>89000</v>
      </c>
      <c r="H45" s="121">
        <v>0</v>
      </c>
      <c r="I45" s="121">
        <v>142605</v>
      </c>
      <c r="J45" s="121"/>
      <c r="K45" s="121">
        <v>33523</v>
      </c>
      <c r="L45" s="121">
        <v>759225</v>
      </c>
      <c r="M45" s="121">
        <f>SUM(N45,+U45)</f>
        <v>17479</v>
      </c>
      <c r="N45" s="121">
        <f>+SUM(O45:R45,T45)</f>
        <v>1223</v>
      </c>
      <c r="O45" s="121">
        <v>0</v>
      </c>
      <c r="P45" s="121">
        <v>0</v>
      </c>
      <c r="Q45" s="121">
        <v>0</v>
      </c>
      <c r="R45" s="121">
        <v>1223</v>
      </c>
      <c r="S45" s="121"/>
      <c r="T45" s="121">
        <v>0</v>
      </c>
      <c r="U45" s="121">
        <v>16256</v>
      </c>
      <c r="V45" s="121">
        <f>+SUM(D45,M45)</f>
        <v>1041832</v>
      </c>
      <c r="W45" s="121">
        <f>+SUM(E45,N45)</f>
        <v>266351</v>
      </c>
      <c r="X45" s="121">
        <f>+SUM(F45,O45)</f>
        <v>0</v>
      </c>
      <c r="Y45" s="121">
        <f>+SUM(G45,P45)</f>
        <v>89000</v>
      </c>
      <c r="Z45" s="121">
        <f>+SUM(H45,Q45)</f>
        <v>0</v>
      </c>
      <c r="AA45" s="121">
        <f>+SUM(I45,R45)</f>
        <v>143828</v>
      </c>
      <c r="AB45" s="121">
        <f>+SUM(J45,S45)</f>
        <v>0</v>
      </c>
      <c r="AC45" s="121">
        <f>+SUM(K45,T45)</f>
        <v>33523</v>
      </c>
      <c r="AD45" s="121">
        <f>+SUM(L45,U45)</f>
        <v>775481</v>
      </c>
      <c r="AE45" s="210" t="s">
        <v>456</v>
      </c>
      <c r="AF45" s="209"/>
    </row>
    <row r="46" spans="1:32" s="136" customFormat="1" ht="13.5" customHeight="1" x14ac:dyDescent="0.15">
      <c r="A46" s="119" t="s">
        <v>15</v>
      </c>
      <c r="B46" s="120" t="s">
        <v>457</v>
      </c>
      <c r="C46" s="119" t="s">
        <v>458</v>
      </c>
      <c r="D46" s="121">
        <f>SUM(E46,+L46)</f>
        <v>958859</v>
      </c>
      <c r="E46" s="121">
        <f>+SUM(F46:I46,K46)</f>
        <v>472899</v>
      </c>
      <c r="F46" s="121">
        <v>0</v>
      </c>
      <c r="G46" s="121">
        <v>249441</v>
      </c>
      <c r="H46" s="121">
        <v>0</v>
      </c>
      <c r="I46" s="121">
        <v>166550</v>
      </c>
      <c r="J46" s="121"/>
      <c r="K46" s="121">
        <v>56908</v>
      </c>
      <c r="L46" s="121">
        <v>485960</v>
      </c>
      <c r="M46" s="121">
        <f>SUM(N46,+U46)</f>
        <v>21604</v>
      </c>
      <c r="N46" s="121">
        <f>+SUM(O46:R46,T46)</f>
        <v>3247</v>
      </c>
      <c r="O46" s="121">
        <v>0</v>
      </c>
      <c r="P46" s="121">
        <v>0</v>
      </c>
      <c r="Q46" s="121">
        <v>0</v>
      </c>
      <c r="R46" s="121">
        <v>3247</v>
      </c>
      <c r="S46" s="121"/>
      <c r="T46" s="121">
        <v>0</v>
      </c>
      <c r="U46" s="121">
        <v>18357</v>
      </c>
      <c r="V46" s="121">
        <f>+SUM(D46,M46)</f>
        <v>980463</v>
      </c>
      <c r="W46" s="121">
        <f>+SUM(E46,N46)</f>
        <v>476146</v>
      </c>
      <c r="X46" s="121">
        <f>+SUM(F46,O46)</f>
        <v>0</v>
      </c>
      <c r="Y46" s="121">
        <f>+SUM(G46,P46)</f>
        <v>249441</v>
      </c>
      <c r="Z46" s="121">
        <f>+SUM(H46,Q46)</f>
        <v>0</v>
      </c>
      <c r="AA46" s="121">
        <f>+SUM(I46,R46)</f>
        <v>169797</v>
      </c>
      <c r="AB46" s="121">
        <f>+SUM(J46,S46)</f>
        <v>0</v>
      </c>
      <c r="AC46" s="121">
        <f>+SUM(K46,T46)</f>
        <v>56908</v>
      </c>
      <c r="AD46" s="121">
        <f>+SUM(L46,U46)</f>
        <v>504317</v>
      </c>
      <c r="AE46" s="210" t="s">
        <v>459</v>
      </c>
      <c r="AF46" s="209"/>
    </row>
    <row r="47" spans="1:32" s="136" customFormat="1" ht="13.5" customHeight="1" x14ac:dyDescent="0.15">
      <c r="A47" s="119" t="s">
        <v>15</v>
      </c>
      <c r="B47" s="120" t="s">
        <v>460</v>
      </c>
      <c r="C47" s="119" t="s">
        <v>461</v>
      </c>
      <c r="D47" s="121">
        <f>SUM(E47,+L47)</f>
        <v>1120095</v>
      </c>
      <c r="E47" s="121">
        <f>+SUM(F47:I47,K47)</f>
        <v>457290</v>
      </c>
      <c r="F47" s="121">
        <v>0</v>
      </c>
      <c r="G47" s="121">
        <v>130000</v>
      </c>
      <c r="H47" s="121">
        <v>0</v>
      </c>
      <c r="I47" s="121">
        <v>0</v>
      </c>
      <c r="J47" s="121"/>
      <c r="K47" s="121">
        <v>327290</v>
      </c>
      <c r="L47" s="121">
        <v>662805</v>
      </c>
      <c r="M47" s="121">
        <f>SUM(N47,+U47)</f>
        <v>15366</v>
      </c>
      <c r="N47" s="121">
        <f>+SUM(O47:R47,T47)</f>
        <v>933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933</v>
      </c>
      <c r="U47" s="121">
        <v>14433</v>
      </c>
      <c r="V47" s="121">
        <f>+SUM(D47,M47)</f>
        <v>1135461</v>
      </c>
      <c r="W47" s="121">
        <f>+SUM(E47,N47)</f>
        <v>458223</v>
      </c>
      <c r="X47" s="121">
        <f>+SUM(F47,O47)</f>
        <v>0</v>
      </c>
      <c r="Y47" s="121">
        <f>+SUM(G47,P47)</f>
        <v>130000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328223</v>
      </c>
      <c r="AD47" s="121">
        <f>+SUM(L47,U47)</f>
        <v>677238</v>
      </c>
      <c r="AE47" s="210" t="s">
        <v>462</v>
      </c>
      <c r="AF47" s="209"/>
    </row>
    <row r="48" spans="1:32" s="136" customFormat="1" ht="13.5" customHeight="1" x14ac:dyDescent="0.15">
      <c r="A48" s="119" t="s">
        <v>15</v>
      </c>
      <c r="B48" s="120" t="s">
        <v>463</v>
      </c>
      <c r="C48" s="119" t="s">
        <v>464</v>
      </c>
      <c r="D48" s="121">
        <f>SUM(E48,+L48)</f>
        <v>1415232</v>
      </c>
      <c r="E48" s="121">
        <f>+SUM(F48:I48,K48)</f>
        <v>653133</v>
      </c>
      <c r="F48" s="121">
        <v>0</v>
      </c>
      <c r="G48" s="121">
        <v>319556</v>
      </c>
      <c r="H48" s="121">
        <v>0</v>
      </c>
      <c r="I48" s="121">
        <v>292701</v>
      </c>
      <c r="J48" s="121"/>
      <c r="K48" s="121">
        <v>40876</v>
      </c>
      <c r="L48" s="121">
        <v>762099</v>
      </c>
      <c r="M48" s="121">
        <f>SUM(N48,+U48)</f>
        <v>55703</v>
      </c>
      <c r="N48" s="121">
        <f>+SUM(O48:R48,T48)</f>
        <v>13026</v>
      </c>
      <c r="O48" s="121">
        <v>0</v>
      </c>
      <c r="P48" s="121">
        <v>11310</v>
      </c>
      <c r="Q48" s="121">
        <v>0</v>
      </c>
      <c r="R48" s="121">
        <v>1716</v>
      </c>
      <c r="S48" s="121"/>
      <c r="T48" s="121">
        <v>0</v>
      </c>
      <c r="U48" s="121">
        <v>42677</v>
      </c>
      <c r="V48" s="121">
        <f>+SUM(D48,M48)</f>
        <v>1470935</v>
      </c>
      <c r="W48" s="121">
        <f>+SUM(E48,N48)</f>
        <v>666159</v>
      </c>
      <c r="X48" s="121">
        <f>+SUM(F48,O48)</f>
        <v>0</v>
      </c>
      <c r="Y48" s="121">
        <f>+SUM(G48,P48)</f>
        <v>330866</v>
      </c>
      <c r="Z48" s="121">
        <f>+SUM(H48,Q48)</f>
        <v>0</v>
      </c>
      <c r="AA48" s="121">
        <f>+SUM(I48,R48)</f>
        <v>294417</v>
      </c>
      <c r="AB48" s="121">
        <f>+SUM(J48,S48)</f>
        <v>0</v>
      </c>
      <c r="AC48" s="121">
        <f>+SUM(K48,T48)</f>
        <v>40876</v>
      </c>
      <c r="AD48" s="121">
        <f>+SUM(L48,U48)</f>
        <v>804776</v>
      </c>
      <c r="AE48" s="210" t="s">
        <v>465</v>
      </c>
      <c r="AF48" s="209"/>
    </row>
    <row r="49" spans="1:32" s="136" customFormat="1" ht="13.5" customHeight="1" x14ac:dyDescent="0.15">
      <c r="A49" s="119" t="s">
        <v>15</v>
      </c>
      <c r="B49" s="120" t="s">
        <v>466</v>
      </c>
      <c r="C49" s="119" t="s">
        <v>467</v>
      </c>
      <c r="D49" s="121">
        <f>SUM(E49,+L49)</f>
        <v>935923</v>
      </c>
      <c r="E49" s="121">
        <f>+SUM(F49:I49,K49)</f>
        <v>262515</v>
      </c>
      <c r="F49" s="121">
        <v>0</v>
      </c>
      <c r="G49" s="121">
        <v>120000</v>
      </c>
      <c r="H49" s="121">
        <v>0</v>
      </c>
      <c r="I49" s="121">
        <v>142515</v>
      </c>
      <c r="J49" s="121"/>
      <c r="K49" s="121">
        <v>0</v>
      </c>
      <c r="L49" s="121">
        <v>673408</v>
      </c>
      <c r="M49" s="121">
        <f>SUM(N49,+U49)</f>
        <v>12038</v>
      </c>
      <c r="N49" s="121">
        <f>+SUM(O49:R49,T49)</f>
        <v>2612</v>
      </c>
      <c r="O49" s="121">
        <v>0</v>
      </c>
      <c r="P49" s="121">
        <v>0</v>
      </c>
      <c r="Q49" s="121">
        <v>0</v>
      </c>
      <c r="R49" s="121">
        <v>2612</v>
      </c>
      <c r="S49" s="121"/>
      <c r="T49" s="121">
        <v>0</v>
      </c>
      <c r="U49" s="121">
        <v>9426</v>
      </c>
      <c r="V49" s="121">
        <f>+SUM(D49,M49)</f>
        <v>947961</v>
      </c>
      <c r="W49" s="121">
        <f>+SUM(E49,N49)</f>
        <v>265127</v>
      </c>
      <c r="X49" s="121">
        <f>+SUM(F49,O49)</f>
        <v>0</v>
      </c>
      <c r="Y49" s="121">
        <f>+SUM(G49,P49)</f>
        <v>120000</v>
      </c>
      <c r="Z49" s="121">
        <f>+SUM(H49,Q49)</f>
        <v>0</v>
      </c>
      <c r="AA49" s="121">
        <f>+SUM(I49,R49)</f>
        <v>145127</v>
      </c>
      <c r="AB49" s="121">
        <f>+SUM(J49,S49)</f>
        <v>0</v>
      </c>
      <c r="AC49" s="121">
        <f>+SUM(K49,T49)</f>
        <v>0</v>
      </c>
      <c r="AD49" s="121">
        <f>+SUM(L49,U49)</f>
        <v>682834</v>
      </c>
      <c r="AE49" s="210" t="s">
        <v>468</v>
      </c>
      <c r="AF49" s="209"/>
    </row>
    <row r="50" spans="1:32" s="136" customFormat="1" ht="13.5" customHeight="1" x14ac:dyDescent="0.15">
      <c r="A50" s="119" t="s">
        <v>15</v>
      </c>
      <c r="B50" s="120" t="s">
        <v>471</v>
      </c>
      <c r="C50" s="119" t="s">
        <v>472</v>
      </c>
      <c r="D50" s="121">
        <f>SUM(E50,+L50)</f>
        <v>1795614</v>
      </c>
      <c r="E50" s="121">
        <f>+SUM(F50:I50,K50)</f>
        <v>381203</v>
      </c>
      <c r="F50" s="121">
        <v>0</v>
      </c>
      <c r="G50" s="121">
        <v>359000</v>
      </c>
      <c r="H50" s="121">
        <v>0</v>
      </c>
      <c r="I50" s="121">
        <v>18964</v>
      </c>
      <c r="J50" s="121"/>
      <c r="K50" s="121">
        <v>3239</v>
      </c>
      <c r="L50" s="121">
        <v>1414411</v>
      </c>
      <c r="M50" s="121">
        <f>SUM(N50,+U50)</f>
        <v>30851</v>
      </c>
      <c r="N50" s="121">
        <f>+SUM(O50:R50,T50)</f>
        <v>632</v>
      </c>
      <c r="O50" s="121">
        <v>0</v>
      </c>
      <c r="P50" s="121">
        <v>0</v>
      </c>
      <c r="Q50" s="121">
        <v>0</v>
      </c>
      <c r="R50" s="121">
        <v>632</v>
      </c>
      <c r="S50" s="121"/>
      <c r="T50" s="121">
        <v>0</v>
      </c>
      <c r="U50" s="121">
        <v>30219</v>
      </c>
      <c r="V50" s="121">
        <f>+SUM(D50,M50)</f>
        <v>1826465</v>
      </c>
      <c r="W50" s="121">
        <f>+SUM(E50,N50)</f>
        <v>381835</v>
      </c>
      <c r="X50" s="121">
        <f>+SUM(F50,O50)</f>
        <v>0</v>
      </c>
      <c r="Y50" s="121">
        <f>+SUM(G50,P50)</f>
        <v>359000</v>
      </c>
      <c r="Z50" s="121">
        <f>+SUM(H50,Q50)</f>
        <v>0</v>
      </c>
      <c r="AA50" s="121">
        <f>+SUM(I50,R50)</f>
        <v>19596</v>
      </c>
      <c r="AB50" s="121">
        <f>+SUM(J50,S50)</f>
        <v>0</v>
      </c>
      <c r="AC50" s="121">
        <f>+SUM(K50,T50)</f>
        <v>3239</v>
      </c>
      <c r="AD50" s="121">
        <f>+SUM(L50,U50)</f>
        <v>1444630</v>
      </c>
      <c r="AE50" s="210" t="s">
        <v>473</v>
      </c>
      <c r="AF50" s="209"/>
    </row>
    <row r="51" spans="1:32" s="136" customFormat="1" ht="13.5" customHeight="1" x14ac:dyDescent="0.15">
      <c r="A51" s="119" t="s">
        <v>15</v>
      </c>
      <c r="B51" s="120" t="s">
        <v>474</v>
      </c>
      <c r="C51" s="119" t="s">
        <v>475</v>
      </c>
      <c r="D51" s="121">
        <f>SUM(E51,+L51)</f>
        <v>1052512</v>
      </c>
      <c r="E51" s="121">
        <f>+SUM(F51:I51,K51)</f>
        <v>284782</v>
      </c>
      <c r="F51" s="121">
        <v>0</v>
      </c>
      <c r="G51" s="121">
        <v>193142</v>
      </c>
      <c r="H51" s="121">
        <v>0</v>
      </c>
      <c r="I51" s="121">
        <v>91640</v>
      </c>
      <c r="J51" s="121"/>
      <c r="K51" s="121">
        <v>0</v>
      </c>
      <c r="L51" s="121">
        <v>767730</v>
      </c>
      <c r="M51" s="121">
        <f>SUM(N51,+U51)</f>
        <v>23998</v>
      </c>
      <c r="N51" s="121">
        <f>+SUM(O51:R51,T51)</f>
        <v>8956</v>
      </c>
      <c r="O51" s="121">
        <v>0</v>
      </c>
      <c r="P51" s="121">
        <v>5000</v>
      </c>
      <c r="Q51" s="121">
        <v>0</v>
      </c>
      <c r="R51" s="121">
        <v>3956</v>
      </c>
      <c r="S51" s="121"/>
      <c r="T51" s="121">
        <v>0</v>
      </c>
      <c r="U51" s="121">
        <v>15042</v>
      </c>
      <c r="V51" s="121">
        <f>+SUM(D51,M51)</f>
        <v>1076510</v>
      </c>
      <c r="W51" s="121">
        <f>+SUM(E51,N51)</f>
        <v>293738</v>
      </c>
      <c r="X51" s="121">
        <f>+SUM(F51,O51)</f>
        <v>0</v>
      </c>
      <c r="Y51" s="121">
        <f>+SUM(G51,P51)</f>
        <v>198142</v>
      </c>
      <c r="Z51" s="121">
        <f>+SUM(H51,Q51)</f>
        <v>0</v>
      </c>
      <c r="AA51" s="121">
        <f>+SUM(I51,R51)</f>
        <v>95596</v>
      </c>
      <c r="AB51" s="121">
        <f>+SUM(J51,S51)</f>
        <v>0</v>
      </c>
      <c r="AC51" s="121">
        <f>+SUM(K51,T51)</f>
        <v>0</v>
      </c>
      <c r="AD51" s="121">
        <f>+SUM(L51,U51)</f>
        <v>782772</v>
      </c>
      <c r="AE51" s="210" t="s">
        <v>476</v>
      </c>
      <c r="AF51" s="209"/>
    </row>
    <row r="52" spans="1:32" s="136" customFormat="1" ht="13.5" customHeight="1" x14ac:dyDescent="0.15">
      <c r="A52" s="119" t="s">
        <v>15</v>
      </c>
      <c r="B52" s="120" t="s">
        <v>477</v>
      </c>
      <c r="C52" s="119" t="s">
        <v>478</v>
      </c>
      <c r="D52" s="121">
        <f>SUM(E52,+L52)</f>
        <v>2128122</v>
      </c>
      <c r="E52" s="121">
        <f>+SUM(F52:I52,K52)</f>
        <v>786697</v>
      </c>
      <c r="F52" s="121">
        <v>0</v>
      </c>
      <c r="G52" s="121">
        <v>221231</v>
      </c>
      <c r="H52" s="121">
        <v>0</v>
      </c>
      <c r="I52" s="121">
        <v>565439</v>
      </c>
      <c r="J52" s="121"/>
      <c r="K52" s="121">
        <v>27</v>
      </c>
      <c r="L52" s="121">
        <v>1341425</v>
      </c>
      <c r="M52" s="121">
        <f>SUM(N52,+U52)</f>
        <v>19753</v>
      </c>
      <c r="N52" s="121">
        <f>+SUM(O52:R52,T52)</f>
        <v>8198</v>
      </c>
      <c r="O52" s="121">
        <v>0</v>
      </c>
      <c r="P52" s="121">
        <v>3709</v>
      </c>
      <c r="Q52" s="121">
        <v>0</v>
      </c>
      <c r="R52" s="121">
        <v>4489</v>
      </c>
      <c r="S52" s="121"/>
      <c r="T52" s="121">
        <v>0</v>
      </c>
      <c r="U52" s="121">
        <v>11555</v>
      </c>
      <c r="V52" s="121">
        <f>+SUM(D52,M52)</f>
        <v>2147875</v>
      </c>
      <c r="W52" s="121">
        <f>+SUM(E52,N52)</f>
        <v>794895</v>
      </c>
      <c r="X52" s="121">
        <f>+SUM(F52,O52)</f>
        <v>0</v>
      </c>
      <c r="Y52" s="121">
        <f>+SUM(G52,P52)</f>
        <v>224940</v>
      </c>
      <c r="Z52" s="121">
        <f>+SUM(H52,Q52)</f>
        <v>0</v>
      </c>
      <c r="AA52" s="121">
        <f>+SUM(I52,R52)</f>
        <v>569928</v>
      </c>
      <c r="AB52" s="121">
        <f>+SUM(J52,S52)</f>
        <v>0</v>
      </c>
      <c r="AC52" s="121">
        <f>+SUM(K52,T52)</f>
        <v>27</v>
      </c>
      <c r="AD52" s="121">
        <f>+SUM(L52,U52)</f>
        <v>1352980</v>
      </c>
      <c r="AE52" s="210" t="s">
        <v>479</v>
      </c>
      <c r="AF52" s="209"/>
    </row>
    <row r="53" spans="1:32" s="136" customFormat="1" ht="13.5" customHeight="1" x14ac:dyDescent="0.15">
      <c r="A53" s="119" t="s">
        <v>15</v>
      </c>
      <c r="B53" s="120" t="s">
        <v>481</v>
      </c>
      <c r="C53" s="119" t="s">
        <v>482</v>
      </c>
      <c r="D53" s="121">
        <f>SUM(E53,+L53)</f>
        <v>1111809</v>
      </c>
      <c r="E53" s="121">
        <f>+SUM(F53:I53,K53)</f>
        <v>313834</v>
      </c>
      <c r="F53" s="121">
        <v>0</v>
      </c>
      <c r="G53" s="121">
        <v>0</v>
      </c>
      <c r="H53" s="121">
        <v>0</v>
      </c>
      <c r="I53" s="121">
        <v>285934</v>
      </c>
      <c r="J53" s="121"/>
      <c r="K53" s="121">
        <v>27900</v>
      </c>
      <c r="L53" s="121">
        <v>797975</v>
      </c>
      <c r="M53" s="121">
        <f>SUM(N53,+U53)</f>
        <v>122601</v>
      </c>
      <c r="N53" s="121">
        <f>+SUM(O53:R53,T53)</f>
        <v>5922</v>
      </c>
      <c r="O53" s="121">
        <v>0</v>
      </c>
      <c r="P53" s="121">
        <v>0</v>
      </c>
      <c r="Q53" s="121">
        <v>0</v>
      </c>
      <c r="R53" s="121">
        <v>5922</v>
      </c>
      <c r="S53" s="121"/>
      <c r="T53" s="121">
        <v>0</v>
      </c>
      <c r="U53" s="121">
        <v>116679</v>
      </c>
      <c r="V53" s="121">
        <f>+SUM(D53,M53)</f>
        <v>1234410</v>
      </c>
      <c r="W53" s="121">
        <f>+SUM(E53,N53)</f>
        <v>319756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291856</v>
      </c>
      <c r="AB53" s="121">
        <f>+SUM(J53,S53)</f>
        <v>0</v>
      </c>
      <c r="AC53" s="121">
        <f>+SUM(K53,T53)</f>
        <v>27900</v>
      </c>
      <c r="AD53" s="121">
        <f>+SUM(L53,U53)</f>
        <v>914654</v>
      </c>
      <c r="AE53" s="210" t="s">
        <v>483</v>
      </c>
      <c r="AF53" s="209"/>
    </row>
    <row r="54" spans="1:32" s="136" customFormat="1" ht="13.5" customHeight="1" x14ac:dyDescent="0.15">
      <c r="A54" s="119" t="s">
        <v>15</v>
      </c>
      <c r="B54" s="120" t="s">
        <v>484</v>
      </c>
      <c r="C54" s="119" t="s">
        <v>485</v>
      </c>
      <c r="D54" s="121">
        <f>SUM(E54,+L54)</f>
        <v>872648</v>
      </c>
      <c r="E54" s="121">
        <f>+SUM(F54:I54,K54)</f>
        <v>497811</v>
      </c>
      <c r="F54" s="121">
        <v>0</v>
      </c>
      <c r="G54" s="121">
        <v>225425</v>
      </c>
      <c r="H54" s="121">
        <v>0</v>
      </c>
      <c r="I54" s="121">
        <v>238876</v>
      </c>
      <c r="J54" s="121"/>
      <c r="K54" s="121">
        <v>33510</v>
      </c>
      <c r="L54" s="121">
        <v>374837</v>
      </c>
      <c r="M54" s="121">
        <f>SUM(N54,+U54)</f>
        <v>28520</v>
      </c>
      <c r="N54" s="121">
        <f>+SUM(O54:R54,T54)</f>
        <v>8236</v>
      </c>
      <c r="O54" s="121">
        <v>0</v>
      </c>
      <c r="P54" s="121">
        <v>600</v>
      </c>
      <c r="Q54" s="121">
        <v>0</v>
      </c>
      <c r="R54" s="121">
        <v>7621</v>
      </c>
      <c r="S54" s="121"/>
      <c r="T54" s="121">
        <v>15</v>
      </c>
      <c r="U54" s="121">
        <v>20284</v>
      </c>
      <c r="V54" s="121">
        <f>+SUM(D54,M54)</f>
        <v>901168</v>
      </c>
      <c r="W54" s="121">
        <f>+SUM(E54,N54)</f>
        <v>506047</v>
      </c>
      <c r="X54" s="121">
        <f>+SUM(F54,O54)</f>
        <v>0</v>
      </c>
      <c r="Y54" s="121">
        <f>+SUM(G54,P54)</f>
        <v>226025</v>
      </c>
      <c r="Z54" s="121">
        <f>+SUM(H54,Q54)</f>
        <v>0</v>
      </c>
      <c r="AA54" s="121">
        <f>+SUM(I54,R54)</f>
        <v>246497</v>
      </c>
      <c r="AB54" s="121">
        <f>+SUM(J54,S54)</f>
        <v>0</v>
      </c>
      <c r="AC54" s="121">
        <f>+SUM(K54,T54)</f>
        <v>33525</v>
      </c>
      <c r="AD54" s="121">
        <f>+SUM(L54,U54)</f>
        <v>395121</v>
      </c>
      <c r="AE54" s="210" t="s">
        <v>486</v>
      </c>
      <c r="AF54" s="209"/>
    </row>
    <row r="55" spans="1:32" s="136" customFormat="1" ht="13.5" customHeight="1" x14ac:dyDescent="0.15">
      <c r="A55" s="119" t="s">
        <v>15</v>
      </c>
      <c r="B55" s="120" t="s">
        <v>487</v>
      </c>
      <c r="C55" s="119" t="s">
        <v>488</v>
      </c>
      <c r="D55" s="121">
        <f>SUM(E55,+L55)</f>
        <v>1099955</v>
      </c>
      <c r="E55" s="121">
        <f>+SUM(F55:I55,K55)</f>
        <v>243772</v>
      </c>
      <c r="F55" s="121">
        <v>0</v>
      </c>
      <c r="G55" s="121">
        <v>4465</v>
      </c>
      <c r="H55" s="121">
        <v>0</v>
      </c>
      <c r="I55" s="121">
        <v>238312</v>
      </c>
      <c r="J55" s="121"/>
      <c r="K55" s="121">
        <v>995</v>
      </c>
      <c r="L55" s="121">
        <v>856183</v>
      </c>
      <c r="M55" s="121">
        <f>SUM(N55,+U55)</f>
        <v>169421</v>
      </c>
      <c r="N55" s="121">
        <f>+SUM(O55:R55,T55)</f>
        <v>6413</v>
      </c>
      <c r="O55" s="121">
        <v>0</v>
      </c>
      <c r="P55" s="121">
        <v>0</v>
      </c>
      <c r="Q55" s="121">
        <v>0</v>
      </c>
      <c r="R55" s="121">
        <v>6413</v>
      </c>
      <c r="S55" s="121"/>
      <c r="T55" s="121">
        <v>0</v>
      </c>
      <c r="U55" s="121">
        <v>163008</v>
      </c>
      <c r="V55" s="121">
        <f>+SUM(D55,M55)</f>
        <v>1269376</v>
      </c>
      <c r="W55" s="121">
        <f>+SUM(E55,N55)</f>
        <v>250185</v>
      </c>
      <c r="X55" s="121">
        <f>+SUM(F55,O55)</f>
        <v>0</v>
      </c>
      <c r="Y55" s="121">
        <f>+SUM(G55,P55)</f>
        <v>4465</v>
      </c>
      <c r="Z55" s="121">
        <f>+SUM(H55,Q55)</f>
        <v>0</v>
      </c>
      <c r="AA55" s="121">
        <f>+SUM(I55,R55)</f>
        <v>244725</v>
      </c>
      <c r="AB55" s="121">
        <f>+SUM(J55,S55)</f>
        <v>0</v>
      </c>
      <c r="AC55" s="121">
        <f>+SUM(K55,T55)</f>
        <v>995</v>
      </c>
      <c r="AD55" s="121">
        <f>+SUM(L55,U55)</f>
        <v>1019191</v>
      </c>
      <c r="AE55" s="210" t="s">
        <v>489</v>
      </c>
      <c r="AF55" s="209"/>
    </row>
    <row r="56" spans="1:32" s="136" customFormat="1" ht="13.5" customHeight="1" x14ac:dyDescent="0.15">
      <c r="A56" s="119" t="s">
        <v>15</v>
      </c>
      <c r="B56" s="120" t="s">
        <v>492</v>
      </c>
      <c r="C56" s="119" t="s">
        <v>493</v>
      </c>
      <c r="D56" s="121">
        <f>SUM(E56,+L56)</f>
        <v>2918441</v>
      </c>
      <c r="E56" s="121">
        <f>+SUM(F56:I56,K56)</f>
        <v>787685</v>
      </c>
      <c r="F56" s="121">
        <v>0</v>
      </c>
      <c r="G56" s="121">
        <v>429244</v>
      </c>
      <c r="H56" s="121">
        <v>0</v>
      </c>
      <c r="I56" s="121">
        <v>323020</v>
      </c>
      <c r="J56" s="121"/>
      <c r="K56" s="121">
        <v>35421</v>
      </c>
      <c r="L56" s="121">
        <v>2130756</v>
      </c>
      <c r="M56" s="121">
        <f>SUM(N56,+U56)</f>
        <v>28399</v>
      </c>
      <c r="N56" s="121">
        <f>+SUM(O56:R56,T56)</f>
        <v>484</v>
      </c>
      <c r="O56" s="121">
        <v>0</v>
      </c>
      <c r="P56" s="121">
        <v>0</v>
      </c>
      <c r="Q56" s="121">
        <v>0</v>
      </c>
      <c r="R56" s="121">
        <v>484</v>
      </c>
      <c r="S56" s="121"/>
      <c r="T56" s="121">
        <v>0</v>
      </c>
      <c r="U56" s="121">
        <v>27915</v>
      </c>
      <c r="V56" s="121">
        <f>+SUM(D56,M56)</f>
        <v>2946840</v>
      </c>
      <c r="W56" s="121">
        <f>+SUM(E56,N56)</f>
        <v>788169</v>
      </c>
      <c r="X56" s="121">
        <f>+SUM(F56,O56)</f>
        <v>0</v>
      </c>
      <c r="Y56" s="121">
        <f>+SUM(G56,P56)</f>
        <v>429244</v>
      </c>
      <c r="Z56" s="121">
        <f>+SUM(H56,Q56)</f>
        <v>0</v>
      </c>
      <c r="AA56" s="121">
        <f>+SUM(I56,R56)</f>
        <v>323504</v>
      </c>
      <c r="AB56" s="121">
        <f>+SUM(J56,S56)</f>
        <v>0</v>
      </c>
      <c r="AC56" s="121">
        <f>+SUM(K56,T56)</f>
        <v>35421</v>
      </c>
      <c r="AD56" s="121">
        <f>+SUM(L56,U56)</f>
        <v>2158671</v>
      </c>
      <c r="AE56" s="210" t="s">
        <v>494</v>
      </c>
      <c r="AF56" s="209"/>
    </row>
    <row r="57" spans="1:32" s="136" customFormat="1" ht="13.5" customHeight="1" x14ac:dyDescent="0.15">
      <c r="A57" s="119" t="s">
        <v>15</v>
      </c>
      <c r="B57" s="120" t="s">
        <v>495</v>
      </c>
      <c r="C57" s="119" t="s">
        <v>496</v>
      </c>
      <c r="D57" s="121">
        <f>SUM(E57,+L57)</f>
        <v>679570</v>
      </c>
      <c r="E57" s="121">
        <f>+SUM(F57:I57,K57)</f>
        <v>449322</v>
      </c>
      <c r="F57" s="121">
        <v>0</v>
      </c>
      <c r="G57" s="121">
        <v>97450</v>
      </c>
      <c r="H57" s="121">
        <v>0</v>
      </c>
      <c r="I57" s="121">
        <v>137573</v>
      </c>
      <c r="J57" s="121"/>
      <c r="K57" s="121">
        <v>214299</v>
      </c>
      <c r="L57" s="121">
        <v>230248</v>
      </c>
      <c r="M57" s="121">
        <f>SUM(N57,+U57)</f>
        <v>44394</v>
      </c>
      <c r="N57" s="121">
        <f>+SUM(O57:R57,T57)</f>
        <v>5384</v>
      </c>
      <c r="O57" s="121">
        <v>0</v>
      </c>
      <c r="P57" s="121">
        <v>4444</v>
      </c>
      <c r="Q57" s="121">
        <v>0</v>
      </c>
      <c r="R57" s="121">
        <v>930</v>
      </c>
      <c r="S57" s="121"/>
      <c r="T57" s="121">
        <v>10</v>
      </c>
      <c r="U57" s="121">
        <v>39010</v>
      </c>
      <c r="V57" s="121">
        <f>+SUM(D57,M57)</f>
        <v>723964</v>
      </c>
      <c r="W57" s="121">
        <f>+SUM(E57,N57)</f>
        <v>454706</v>
      </c>
      <c r="X57" s="121">
        <f>+SUM(F57,O57)</f>
        <v>0</v>
      </c>
      <c r="Y57" s="121">
        <f>+SUM(G57,P57)</f>
        <v>101894</v>
      </c>
      <c r="Z57" s="121">
        <f>+SUM(H57,Q57)</f>
        <v>0</v>
      </c>
      <c r="AA57" s="121">
        <f>+SUM(I57,R57)</f>
        <v>138503</v>
      </c>
      <c r="AB57" s="121">
        <f>+SUM(J57,S57)</f>
        <v>0</v>
      </c>
      <c r="AC57" s="121">
        <f>+SUM(K57,T57)</f>
        <v>214309</v>
      </c>
      <c r="AD57" s="121">
        <f>+SUM(L57,U57)</f>
        <v>269258</v>
      </c>
      <c r="AE57" s="210" t="s">
        <v>497</v>
      </c>
      <c r="AF57" s="209"/>
    </row>
    <row r="58" spans="1:32" s="136" customFormat="1" ht="13.5" customHeight="1" x14ac:dyDescent="0.15">
      <c r="A58" s="119" t="s">
        <v>15</v>
      </c>
      <c r="B58" s="120" t="s">
        <v>498</v>
      </c>
      <c r="C58" s="119" t="s">
        <v>499</v>
      </c>
      <c r="D58" s="121">
        <f>SUM(E58,+L58)</f>
        <v>269598</v>
      </c>
      <c r="E58" s="121">
        <f>+SUM(F58:I58,K58)</f>
        <v>151555</v>
      </c>
      <c r="F58" s="121">
        <v>0</v>
      </c>
      <c r="G58" s="121">
        <v>78559</v>
      </c>
      <c r="H58" s="121">
        <v>0</v>
      </c>
      <c r="I58" s="121">
        <v>71996</v>
      </c>
      <c r="J58" s="121"/>
      <c r="K58" s="121">
        <v>1000</v>
      </c>
      <c r="L58" s="121">
        <v>118043</v>
      </c>
      <c r="M58" s="121">
        <f>SUM(N58,+U58)</f>
        <v>20938</v>
      </c>
      <c r="N58" s="121">
        <f>+SUM(O58:R58,T58)</f>
        <v>8552</v>
      </c>
      <c r="O58" s="121">
        <v>0</v>
      </c>
      <c r="P58" s="121">
        <v>4414</v>
      </c>
      <c r="Q58" s="121">
        <v>0</v>
      </c>
      <c r="R58" s="121">
        <v>4138</v>
      </c>
      <c r="S58" s="121"/>
      <c r="T58" s="121">
        <v>0</v>
      </c>
      <c r="U58" s="121">
        <v>12386</v>
      </c>
      <c r="V58" s="121">
        <f>+SUM(D58,M58)</f>
        <v>290536</v>
      </c>
      <c r="W58" s="121">
        <f>+SUM(E58,N58)</f>
        <v>160107</v>
      </c>
      <c r="X58" s="121">
        <f>+SUM(F58,O58)</f>
        <v>0</v>
      </c>
      <c r="Y58" s="121">
        <f>+SUM(G58,P58)</f>
        <v>82973</v>
      </c>
      <c r="Z58" s="121">
        <f>+SUM(H58,Q58)</f>
        <v>0</v>
      </c>
      <c r="AA58" s="121">
        <f>+SUM(I58,R58)</f>
        <v>76134</v>
      </c>
      <c r="AB58" s="121">
        <f>+SUM(J58,S58)</f>
        <v>0</v>
      </c>
      <c r="AC58" s="121">
        <f>+SUM(K58,T58)</f>
        <v>1000</v>
      </c>
      <c r="AD58" s="121">
        <f>+SUM(L58,U58)</f>
        <v>130429</v>
      </c>
      <c r="AE58" s="210" t="s">
        <v>500</v>
      </c>
      <c r="AF58" s="209"/>
    </row>
    <row r="59" spans="1:32" s="136" customFormat="1" ht="13.5" customHeight="1" x14ac:dyDescent="0.15">
      <c r="A59" s="119" t="s">
        <v>15</v>
      </c>
      <c r="B59" s="120" t="s">
        <v>501</v>
      </c>
      <c r="C59" s="119" t="s">
        <v>502</v>
      </c>
      <c r="D59" s="121">
        <f>SUM(E59,+L59)</f>
        <v>66683</v>
      </c>
      <c r="E59" s="121">
        <f>+SUM(F59:I59,K59)</f>
        <v>28133</v>
      </c>
      <c r="F59" s="121">
        <v>0</v>
      </c>
      <c r="G59" s="121">
        <v>20000</v>
      </c>
      <c r="H59" s="121">
        <v>0</v>
      </c>
      <c r="I59" s="121">
        <v>4357</v>
      </c>
      <c r="J59" s="121"/>
      <c r="K59" s="121">
        <v>3776</v>
      </c>
      <c r="L59" s="121">
        <v>38550</v>
      </c>
      <c r="M59" s="121">
        <f>SUM(N59,+U59)</f>
        <v>31661</v>
      </c>
      <c r="N59" s="121">
        <f>+SUM(O59:R59,T59)</f>
        <v>11088</v>
      </c>
      <c r="O59" s="121">
        <v>0</v>
      </c>
      <c r="P59" s="121">
        <v>9000</v>
      </c>
      <c r="Q59" s="121">
        <v>0</v>
      </c>
      <c r="R59" s="121">
        <v>2088</v>
      </c>
      <c r="S59" s="121"/>
      <c r="T59" s="121">
        <v>0</v>
      </c>
      <c r="U59" s="121">
        <v>20573</v>
      </c>
      <c r="V59" s="121">
        <f>+SUM(D59,M59)</f>
        <v>98344</v>
      </c>
      <c r="W59" s="121">
        <f>+SUM(E59,N59)</f>
        <v>39221</v>
      </c>
      <c r="X59" s="121">
        <f>+SUM(F59,O59)</f>
        <v>0</v>
      </c>
      <c r="Y59" s="121">
        <f>+SUM(G59,P59)</f>
        <v>29000</v>
      </c>
      <c r="Z59" s="121">
        <f>+SUM(H59,Q59)</f>
        <v>0</v>
      </c>
      <c r="AA59" s="121">
        <f>+SUM(I59,R59)</f>
        <v>6445</v>
      </c>
      <c r="AB59" s="121">
        <f>+SUM(J59,S59)</f>
        <v>0</v>
      </c>
      <c r="AC59" s="121">
        <f>+SUM(K59,T59)</f>
        <v>3776</v>
      </c>
      <c r="AD59" s="121">
        <f>+SUM(L59,U59)</f>
        <v>59123</v>
      </c>
      <c r="AE59" s="210" t="s">
        <v>503</v>
      </c>
      <c r="AF59" s="209"/>
    </row>
    <row r="60" spans="1:32" s="136" customFormat="1" ht="13.5" customHeight="1" x14ac:dyDescent="0.15">
      <c r="A60" s="119" t="s">
        <v>15</v>
      </c>
      <c r="B60" s="120" t="s">
        <v>504</v>
      </c>
      <c r="C60" s="119" t="s">
        <v>505</v>
      </c>
      <c r="D60" s="121">
        <f>SUM(E60,+L60)</f>
        <v>180349</v>
      </c>
      <c r="E60" s="121">
        <f>+SUM(F60:I60,K60)</f>
        <v>14298</v>
      </c>
      <c r="F60" s="121">
        <v>0</v>
      </c>
      <c r="G60" s="121">
        <v>0</v>
      </c>
      <c r="H60" s="121">
        <v>0</v>
      </c>
      <c r="I60" s="121">
        <v>14258</v>
      </c>
      <c r="J60" s="121"/>
      <c r="K60" s="121">
        <v>40</v>
      </c>
      <c r="L60" s="121">
        <v>166051</v>
      </c>
      <c r="M60" s="121">
        <f>SUM(N60,+U60)</f>
        <v>84007</v>
      </c>
      <c r="N60" s="121">
        <f>+SUM(O60:R60,T60)</f>
        <v>942</v>
      </c>
      <c r="O60" s="121">
        <v>0</v>
      </c>
      <c r="P60" s="121">
        <v>0</v>
      </c>
      <c r="Q60" s="121">
        <v>0</v>
      </c>
      <c r="R60" s="121">
        <v>942</v>
      </c>
      <c r="S60" s="121"/>
      <c r="T60" s="121">
        <v>0</v>
      </c>
      <c r="U60" s="121">
        <v>83065</v>
      </c>
      <c r="V60" s="121">
        <f>+SUM(D60,M60)</f>
        <v>264356</v>
      </c>
      <c r="W60" s="121">
        <f>+SUM(E60,N60)</f>
        <v>15240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15200</v>
      </c>
      <c r="AB60" s="121">
        <f>+SUM(J60,S60)</f>
        <v>0</v>
      </c>
      <c r="AC60" s="121">
        <f>+SUM(K60,T60)</f>
        <v>40</v>
      </c>
      <c r="AD60" s="121">
        <f>+SUM(L60,U60)</f>
        <v>249116</v>
      </c>
      <c r="AE60" s="210" t="s">
        <v>506</v>
      </c>
      <c r="AF60" s="209"/>
    </row>
    <row r="61" spans="1:32" s="136" customFormat="1" ht="13.5" customHeight="1" x14ac:dyDescent="0.15">
      <c r="A61" s="119" t="s">
        <v>15</v>
      </c>
      <c r="B61" s="120" t="s">
        <v>507</v>
      </c>
      <c r="C61" s="119" t="s">
        <v>508</v>
      </c>
      <c r="D61" s="121">
        <f>SUM(E61,+L61)</f>
        <v>575295</v>
      </c>
      <c r="E61" s="121">
        <f>+SUM(F61:I61,K61)</f>
        <v>514149</v>
      </c>
      <c r="F61" s="121">
        <v>43914</v>
      </c>
      <c r="G61" s="121">
        <v>301620</v>
      </c>
      <c r="H61" s="121">
        <v>78000</v>
      </c>
      <c r="I61" s="121">
        <v>87356</v>
      </c>
      <c r="J61" s="121"/>
      <c r="K61" s="121">
        <v>3259</v>
      </c>
      <c r="L61" s="121">
        <v>61146</v>
      </c>
      <c r="M61" s="121">
        <f>SUM(N61,+U61)</f>
        <v>142555</v>
      </c>
      <c r="N61" s="121">
        <f>+SUM(O61:R61,T61)</f>
        <v>33398</v>
      </c>
      <c r="O61" s="121">
        <v>6015</v>
      </c>
      <c r="P61" s="121">
        <v>23654</v>
      </c>
      <c r="Q61" s="121">
        <v>0</v>
      </c>
      <c r="R61" s="121">
        <v>3729</v>
      </c>
      <c r="S61" s="121"/>
      <c r="T61" s="121">
        <v>0</v>
      </c>
      <c r="U61" s="121">
        <v>109157</v>
      </c>
      <c r="V61" s="121">
        <f>+SUM(D61,M61)</f>
        <v>717850</v>
      </c>
      <c r="W61" s="121">
        <f>+SUM(E61,N61)</f>
        <v>547547</v>
      </c>
      <c r="X61" s="121">
        <f>+SUM(F61,O61)</f>
        <v>49929</v>
      </c>
      <c r="Y61" s="121">
        <f>+SUM(G61,P61)</f>
        <v>325274</v>
      </c>
      <c r="Z61" s="121">
        <f>+SUM(H61,Q61)</f>
        <v>78000</v>
      </c>
      <c r="AA61" s="121">
        <f>+SUM(I61,R61)</f>
        <v>91085</v>
      </c>
      <c r="AB61" s="121">
        <f>+SUM(J61,S61)</f>
        <v>0</v>
      </c>
      <c r="AC61" s="121">
        <f>+SUM(K61,T61)</f>
        <v>3259</v>
      </c>
      <c r="AD61" s="121">
        <f>+SUM(L61,U61)</f>
        <v>170303</v>
      </c>
      <c r="AE61" s="210" t="s">
        <v>509</v>
      </c>
      <c r="AF61" s="209"/>
    </row>
    <row r="62" spans="1:32" s="136" customFormat="1" ht="13.5" customHeight="1" x14ac:dyDescent="0.15">
      <c r="A62" s="119" t="s">
        <v>15</v>
      </c>
      <c r="B62" s="120" t="s">
        <v>512</v>
      </c>
      <c r="C62" s="119" t="s">
        <v>513</v>
      </c>
      <c r="D62" s="121">
        <f>SUM(E62,+L62)</f>
        <v>55619</v>
      </c>
      <c r="E62" s="121">
        <f>+SUM(F62:I62,K62)</f>
        <v>52185</v>
      </c>
      <c r="F62" s="121">
        <v>0</v>
      </c>
      <c r="G62" s="121">
        <v>52094</v>
      </c>
      <c r="H62" s="121">
        <v>0</v>
      </c>
      <c r="I62" s="121">
        <v>3</v>
      </c>
      <c r="J62" s="121"/>
      <c r="K62" s="121">
        <v>88</v>
      </c>
      <c r="L62" s="121">
        <v>3434</v>
      </c>
      <c r="M62" s="121">
        <f>SUM(N62,+U62)</f>
        <v>19065</v>
      </c>
      <c r="N62" s="121">
        <f>+SUM(O62:R62,T62)</f>
        <v>4913</v>
      </c>
      <c r="O62" s="121">
        <v>0</v>
      </c>
      <c r="P62" s="121">
        <v>0</v>
      </c>
      <c r="Q62" s="121">
        <v>0</v>
      </c>
      <c r="R62" s="121">
        <v>4891</v>
      </c>
      <c r="S62" s="121"/>
      <c r="T62" s="121">
        <v>22</v>
      </c>
      <c r="U62" s="121">
        <v>14152</v>
      </c>
      <c r="V62" s="121">
        <f>+SUM(D62,M62)</f>
        <v>74684</v>
      </c>
      <c r="W62" s="121">
        <f>+SUM(E62,N62)</f>
        <v>57098</v>
      </c>
      <c r="X62" s="121">
        <f>+SUM(F62,O62)</f>
        <v>0</v>
      </c>
      <c r="Y62" s="121">
        <f>+SUM(G62,P62)</f>
        <v>52094</v>
      </c>
      <c r="Z62" s="121">
        <f>+SUM(H62,Q62)</f>
        <v>0</v>
      </c>
      <c r="AA62" s="121">
        <f>+SUM(I62,R62)</f>
        <v>4894</v>
      </c>
      <c r="AB62" s="121">
        <f>+SUM(J62,S62)</f>
        <v>0</v>
      </c>
      <c r="AC62" s="121">
        <f>+SUM(K62,T62)</f>
        <v>110</v>
      </c>
      <c r="AD62" s="121">
        <f>+SUM(L62,U62)</f>
        <v>17586</v>
      </c>
      <c r="AE62" s="210" t="s">
        <v>514</v>
      </c>
      <c r="AF62" s="209"/>
    </row>
    <row r="63" spans="1:32" s="136" customFormat="1" ht="13.5" customHeight="1" x14ac:dyDescent="0.15">
      <c r="A63" s="119" t="s">
        <v>15</v>
      </c>
      <c r="B63" s="120" t="s">
        <v>515</v>
      </c>
      <c r="C63" s="119" t="s">
        <v>516</v>
      </c>
      <c r="D63" s="121">
        <f>SUM(E63,+L63)</f>
        <v>170008</v>
      </c>
      <c r="E63" s="121">
        <f>+SUM(F63:I63,K63)</f>
        <v>24260</v>
      </c>
      <c r="F63" s="121">
        <v>0</v>
      </c>
      <c r="G63" s="121">
        <v>12780</v>
      </c>
      <c r="H63" s="121">
        <v>0</v>
      </c>
      <c r="I63" s="121">
        <v>7086</v>
      </c>
      <c r="J63" s="121"/>
      <c r="K63" s="121">
        <v>4394</v>
      </c>
      <c r="L63" s="121">
        <v>145748</v>
      </c>
      <c r="M63" s="121">
        <f>SUM(N63,+U63)</f>
        <v>6623</v>
      </c>
      <c r="N63" s="121">
        <f>+SUM(O63:R63,T63)</f>
        <v>4924</v>
      </c>
      <c r="O63" s="121">
        <v>0</v>
      </c>
      <c r="P63" s="121">
        <v>0</v>
      </c>
      <c r="Q63" s="121">
        <v>0</v>
      </c>
      <c r="R63" s="121">
        <v>4924</v>
      </c>
      <c r="S63" s="121"/>
      <c r="T63" s="121">
        <v>0</v>
      </c>
      <c r="U63" s="121">
        <v>1699</v>
      </c>
      <c r="V63" s="121">
        <f>+SUM(D63,M63)</f>
        <v>176631</v>
      </c>
      <c r="W63" s="121">
        <f>+SUM(E63,N63)</f>
        <v>29184</v>
      </c>
      <c r="X63" s="121">
        <f>+SUM(F63,O63)</f>
        <v>0</v>
      </c>
      <c r="Y63" s="121">
        <f>+SUM(G63,P63)</f>
        <v>12780</v>
      </c>
      <c r="Z63" s="121">
        <f>+SUM(H63,Q63)</f>
        <v>0</v>
      </c>
      <c r="AA63" s="121">
        <f>+SUM(I63,R63)</f>
        <v>12010</v>
      </c>
      <c r="AB63" s="121">
        <f>+SUM(J63,S63)</f>
        <v>0</v>
      </c>
      <c r="AC63" s="121">
        <f>+SUM(K63,T63)</f>
        <v>4394</v>
      </c>
      <c r="AD63" s="121">
        <f>+SUM(L63,U63)</f>
        <v>147447</v>
      </c>
      <c r="AE63" s="210" t="s">
        <v>517</v>
      </c>
      <c r="AF63" s="209"/>
    </row>
    <row r="64" spans="1:32" s="136" customFormat="1" ht="13.5" customHeight="1" x14ac:dyDescent="0.15">
      <c r="A64" s="119" t="s">
        <v>15</v>
      </c>
      <c r="B64" s="120" t="s">
        <v>518</v>
      </c>
      <c r="C64" s="119" t="s">
        <v>519</v>
      </c>
      <c r="D64" s="121">
        <f>SUM(E64,+L64)</f>
        <v>205040</v>
      </c>
      <c r="E64" s="121">
        <f>+SUM(F64:I64,K64)</f>
        <v>12520</v>
      </c>
      <c r="F64" s="121">
        <v>4665</v>
      </c>
      <c r="G64" s="121">
        <v>0</v>
      </c>
      <c r="H64" s="121">
        <v>0</v>
      </c>
      <c r="I64" s="121">
        <v>7855</v>
      </c>
      <c r="J64" s="121"/>
      <c r="K64" s="121">
        <v>0</v>
      </c>
      <c r="L64" s="121">
        <v>192520</v>
      </c>
      <c r="M64" s="121">
        <f>SUM(N64,+U64)</f>
        <v>43161</v>
      </c>
      <c r="N64" s="121">
        <f>+SUM(O64:R64,T64)</f>
        <v>39679</v>
      </c>
      <c r="O64" s="121">
        <v>0</v>
      </c>
      <c r="P64" s="121">
        <v>0</v>
      </c>
      <c r="Q64" s="121">
        <v>0</v>
      </c>
      <c r="R64" s="121">
        <v>39679</v>
      </c>
      <c r="S64" s="121"/>
      <c r="T64" s="121">
        <v>0</v>
      </c>
      <c r="U64" s="121">
        <v>3482</v>
      </c>
      <c r="V64" s="121">
        <f>+SUM(D64,M64)</f>
        <v>248201</v>
      </c>
      <c r="W64" s="121">
        <f>+SUM(E64,N64)</f>
        <v>52199</v>
      </c>
      <c r="X64" s="121">
        <f>+SUM(F64,O64)</f>
        <v>4665</v>
      </c>
      <c r="Y64" s="121">
        <f>+SUM(G64,P64)</f>
        <v>0</v>
      </c>
      <c r="Z64" s="121">
        <f>+SUM(H64,Q64)</f>
        <v>0</v>
      </c>
      <c r="AA64" s="121">
        <f>+SUM(I64,R64)</f>
        <v>47534</v>
      </c>
      <c r="AB64" s="121">
        <f>+SUM(J64,S64)</f>
        <v>0</v>
      </c>
      <c r="AC64" s="121">
        <f>+SUM(K64,T64)</f>
        <v>0</v>
      </c>
      <c r="AD64" s="121">
        <f>+SUM(L64,U64)</f>
        <v>196002</v>
      </c>
      <c r="AE64" s="210" t="s">
        <v>520</v>
      </c>
      <c r="AF64" s="209"/>
    </row>
    <row r="65" spans="1:32" s="136" customFormat="1" ht="13.5" customHeight="1" x14ac:dyDescent="0.15">
      <c r="A65" s="119" t="s">
        <v>15</v>
      </c>
      <c r="B65" s="120" t="s">
        <v>521</v>
      </c>
      <c r="C65" s="119" t="s">
        <v>522</v>
      </c>
      <c r="D65" s="121">
        <f>SUM(E65,+L65)</f>
        <v>242524</v>
      </c>
      <c r="E65" s="121">
        <f>+SUM(F65:I65,K65)</f>
        <v>149240</v>
      </c>
      <c r="F65" s="121">
        <v>0</v>
      </c>
      <c r="G65" s="121">
        <v>147369</v>
      </c>
      <c r="H65" s="121">
        <v>0</v>
      </c>
      <c r="I65" s="121">
        <v>1871</v>
      </c>
      <c r="J65" s="121"/>
      <c r="K65" s="121">
        <v>0</v>
      </c>
      <c r="L65" s="121">
        <v>93284</v>
      </c>
      <c r="M65" s="121">
        <f>SUM(N65,+U65)</f>
        <v>63717</v>
      </c>
      <c r="N65" s="121">
        <f>+SUM(O65:R65,T65)</f>
        <v>30884</v>
      </c>
      <c r="O65" s="121">
        <v>0</v>
      </c>
      <c r="P65" s="121">
        <v>28139</v>
      </c>
      <c r="Q65" s="121">
        <v>0</v>
      </c>
      <c r="R65" s="121">
        <v>2745</v>
      </c>
      <c r="S65" s="121"/>
      <c r="T65" s="121">
        <v>0</v>
      </c>
      <c r="U65" s="121">
        <v>32833</v>
      </c>
      <c r="V65" s="121">
        <f>+SUM(D65,M65)</f>
        <v>306241</v>
      </c>
      <c r="W65" s="121">
        <f>+SUM(E65,N65)</f>
        <v>180124</v>
      </c>
      <c r="X65" s="121">
        <f>+SUM(F65,O65)</f>
        <v>0</v>
      </c>
      <c r="Y65" s="121">
        <f>+SUM(G65,P65)</f>
        <v>175508</v>
      </c>
      <c r="Z65" s="121">
        <f>+SUM(H65,Q65)</f>
        <v>0</v>
      </c>
      <c r="AA65" s="121">
        <f>+SUM(I65,R65)</f>
        <v>4616</v>
      </c>
      <c r="AB65" s="121">
        <f>+SUM(J65,S65)</f>
        <v>0</v>
      </c>
      <c r="AC65" s="121">
        <f>+SUM(K65,T65)</f>
        <v>0</v>
      </c>
      <c r="AD65" s="121">
        <f>+SUM(L65,U65)</f>
        <v>126117</v>
      </c>
      <c r="AE65" s="210" t="s">
        <v>523</v>
      </c>
      <c r="AF65" s="209"/>
    </row>
    <row r="66" spans="1:32" s="136" customFormat="1" ht="13.5" customHeight="1" x14ac:dyDescent="0.15">
      <c r="A66" s="119" t="s">
        <v>15</v>
      </c>
      <c r="B66" s="120" t="s">
        <v>524</v>
      </c>
      <c r="C66" s="119" t="s">
        <v>525</v>
      </c>
      <c r="D66" s="121">
        <f>SUM(E66,+L66)</f>
        <v>57400</v>
      </c>
      <c r="E66" s="121">
        <f>+SUM(F66:I66,K66)</f>
        <v>5570</v>
      </c>
      <c r="F66" s="121">
        <v>0</v>
      </c>
      <c r="G66" s="121">
        <v>2126</v>
      </c>
      <c r="H66" s="121">
        <v>0</v>
      </c>
      <c r="I66" s="121">
        <v>0</v>
      </c>
      <c r="J66" s="121"/>
      <c r="K66" s="121">
        <v>3444</v>
      </c>
      <c r="L66" s="121">
        <v>51830</v>
      </c>
      <c r="M66" s="121">
        <f>SUM(N66,+U66)</f>
        <v>84162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/>
      <c r="T66" s="121">
        <v>0</v>
      </c>
      <c r="U66" s="121">
        <v>84162</v>
      </c>
      <c r="V66" s="121">
        <f>+SUM(D66,M66)</f>
        <v>141562</v>
      </c>
      <c r="W66" s="121">
        <f>+SUM(E66,N66)</f>
        <v>5570</v>
      </c>
      <c r="X66" s="121">
        <f>+SUM(F66,O66)</f>
        <v>0</v>
      </c>
      <c r="Y66" s="121">
        <f>+SUM(G66,P66)</f>
        <v>2126</v>
      </c>
      <c r="Z66" s="121">
        <f>+SUM(H66,Q66)</f>
        <v>0</v>
      </c>
      <c r="AA66" s="121">
        <f>+SUM(I66,R66)</f>
        <v>0</v>
      </c>
      <c r="AB66" s="121">
        <f>+SUM(J66,S66)</f>
        <v>0</v>
      </c>
      <c r="AC66" s="121">
        <f>+SUM(K66,T66)</f>
        <v>3444</v>
      </c>
      <c r="AD66" s="121">
        <f>+SUM(L66,U66)</f>
        <v>135992</v>
      </c>
      <c r="AE66" s="210" t="s">
        <v>526</v>
      </c>
      <c r="AF66" s="209"/>
    </row>
    <row r="67" spans="1:32" s="136" customFormat="1" ht="13.5" customHeight="1" x14ac:dyDescent="0.15">
      <c r="A67" s="119" t="s">
        <v>15</v>
      </c>
      <c r="B67" s="120" t="s">
        <v>527</v>
      </c>
      <c r="C67" s="119" t="s">
        <v>528</v>
      </c>
      <c r="D67" s="121">
        <f>SUM(E67,+L67)</f>
        <v>347624</v>
      </c>
      <c r="E67" s="121">
        <f>+SUM(F67:I67,K67)</f>
        <v>330528</v>
      </c>
      <c r="F67" s="121">
        <v>0</v>
      </c>
      <c r="G67" s="121">
        <v>323103</v>
      </c>
      <c r="H67" s="121">
        <v>0</v>
      </c>
      <c r="I67" s="121">
        <v>3700</v>
      </c>
      <c r="J67" s="121"/>
      <c r="K67" s="121">
        <v>3725</v>
      </c>
      <c r="L67" s="121">
        <v>17096</v>
      </c>
      <c r="M67" s="121">
        <f>SUM(N67,+U67)</f>
        <v>140207</v>
      </c>
      <c r="N67" s="121">
        <f>+SUM(O67:R67,T67)</f>
        <v>112768</v>
      </c>
      <c r="O67" s="121">
        <v>0</v>
      </c>
      <c r="P67" s="121">
        <v>104000</v>
      </c>
      <c r="Q67" s="121">
        <v>0</v>
      </c>
      <c r="R67" s="121">
        <v>8470</v>
      </c>
      <c r="S67" s="121"/>
      <c r="T67" s="121">
        <v>298</v>
      </c>
      <c r="U67" s="121">
        <v>27439</v>
      </c>
      <c r="V67" s="121">
        <f>+SUM(D67,M67)</f>
        <v>487831</v>
      </c>
      <c r="W67" s="121">
        <f>+SUM(E67,N67)</f>
        <v>443296</v>
      </c>
      <c r="X67" s="121">
        <f>+SUM(F67,O67)</f>
        <v>0</v>
      </c>
      <c r="Y67" s="121">
        <f>+SUM(G67,P67)</f>
        <v>427103</v>
      </c>
      <c r="Z67" s="121">
        <f>+SUM(H67,Q67)</f>
        <v>0</v>
      </c>
      <c r="AA67" s="121">
        <f>+SUM(I67,R67)</f>
        <v>12170</v>
      </c>
      <c r="AB67" s="121">
        <f>+SUM(J67,S67)</f>
        <v>0</v>
      </c>
      <c r="AC67" s="121">
        <f>+SUM(K67,T67)</f>
        <v>4023</v>
      </c>
      <c r="AD67" s="121">
        <f>+SUM(L67,U67)</f>
        <v>44535</v>
      </c>
      <c r="AE67" s="210" t="s">
        <v>529</v>
      </c>
      <c r="AF67" s="209"/>
    </row>
    <row r="68" spans="1:32" s="136" customFormat="1" ht="13.5" customHeight="1" x14ac:dyDescent="0.15">
      <c r="A68" s="119" t="s">
        <v>15</v>
      </c>
      <c r="B68" s="120" t="s">
        <v>530</v>
      </c>
      <c r="C68" s="119" t="s">
        <v>531</v>
      </c>
      <c r="D68" s="121">
        <f>SUM(E68,+L68)</f>
        <v>24088</v>
      </c>
      <c r="E68" s="121">
        <f>+SUM(F68:I68,K68)</f>
        <v>14</v>
      </c>
      <c r="F68" s="121">
        <v>0</v>
      </c>
      <c r="G68" s="121">
        <v>0</v>
      </c>
      <c r="H68" s="121">
        <v>0</v>
      </c>
      <c r="I68" s="121">
        <v>14</v>
      </c>
      <c r="J68" s="121"/>
      <c r="K68" s="121">
        <v>0</v>
      </c>
      <c r="L68" s="121">
        <v>24074</v>
      </c>
      <c r="M68" s="121">
        <f>SUM(N68,+U68)</f>
        <v>16046</v>
      </c>
      <c r="N68" s="121">
        <f>+SUM(O68:R68,T68)</f>
        <v>12746</v>
      </c>
      <c r="O68" s="121">
        <v>0</v>
      </c>
      <c r="P68" s="121">
        <v>0</v>
      </c>
      <c r="Q68" s="121">
        <v>0</v>
      </c>
      <c r="R68" s="121">
        <v>6081</v>
      </c>
      <c r="S68" s="121"/>
      <c r="T68" s="121">
        <v>6665</v>
      </c>
      <c r="U68" s="121">
        <v>3300</v>
      </c>
      <c r="V68" s="121">
        <f>+SUM(D68,M68)</f>
        <v>40134</v>
      </c>
      <c r="W68" s="121">
        <f>+SUM(E68,N68)</f>
        <v>12760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6095</v>
      </c>
      <c r="AB68" s="121">
        <f>+SUM(J68,S68)</f>
        <v>0</v>
      </c>
      <c r="AC68" s="121">
        <f>+SUM(K68,T68)</f>
        <v>6665</v>
      </c>
      <c r="AD68" s="121">
        <f>+SUM(L68,U68)</f>
        <v>27374</v>
      </c>
      <c r="AE68" s="210" t="s">
        <v>532</v>
      </c>
      <c r="AF68" s="209"/>
    </row>
    <row r="69" spans="1:32" s="136" customFormat="1" ht="13.5" customHeight="1" x14ac:dyDescent="0.15">
      <c r="A69" s="119" t="s">
        <v>15</v>
      </c>
      <c r="B69" s="120" t="s">
        <v>533</v>
      </c>
      <c r="C69" s="119" t="s">
        <v>534</v>
      </c>
      <c r="D69" s="121">
        <f>SUM(E69,+L69)</f>
        <v>207991</v>
      </c>
      <c r="E69" s="121">
        <f>+SUM(F69:I69,K69)</f>
        <v>17715</v>
      </c>
      <c r="F69" s="121">
        <v>428</v>
      </c>
      <c r="G69" s="121">
        <v>8139</v>
      </c>
      <c r="H69" s="121">
        <v>0</v>
      </c>
      <c r="I69" s="121">
        <v>2774</v>
      </c>
      <c r="J69" s="121"/>
      <c r="K69" s="121">
        <v>6374</v>
      </c>
      <c r="L69" s="121">
        <v>190276</v>
      </c>
      <c r="M69" s="121">
        <f>SUM(N69,+U69)</f>
        <v>317549</v>
      </c>
      <c r="N69" s="121">
        <f>+SUM(O69:R69,T69)</f>
        <v>209182</v>
      </c>
      <c r="O69" s="121">
        <v>38241</v>
      </c>
      <c r="P69" s="121">
        <v>0</v>
      </c>
      <c r="Q69" s="121">
        <v>120300</v>
      </c>
      <c r="R69" s="121">
        <v>50641</v>
      </c>
      <c r="S69" s="121"/>
      <c r="T69" s="121">
        <v>0</v>
      </c>
      <c r="U69" s="121">
        <v>108367</v>
      </c>
      <c r="V69" s="121">
        <f>+SUM(D69,M69)</f>
        <v>525540</v>
      </c>
      <c r="W69" s="121">
        <f>+SUM(E69,N69)</f>
        <v>226897</v>
      </c>
      <c r="X69" s="121">
        <f>+SUM(F69,O69)</f>
        <v>38669</v>
      </c>
      <c r="Y69" s="121">
        <f>+SUM(G69,P69)</f>
        <v>8139</v>
      </c>
      <c r="Z69" s="121">
        <f>+SUM(H69,Q69)</f>
        <v>120300</v>
      </c>
      <c r="AA69" s="121">
        <f>+SUM(I69,R69)</f>
        <v>53415</v>
      </c>
      <c r="AB69" s="121">
        <f>+SUM(J69,S69)</f>
        <v>0</v>
      </c>
      <c r="AC69" s="121">
        <f>+SUM(K69,T69)</f>
        <v>6374</v>
      </c>
      <c r="AD69" s="121">
        <f>+SUM(L69,U69)</f>
        <v>298643</v>
      </c>
      <c r="AE69" s="210" t="s">
        <v>535</v>
      </c>
      <c r="AF69" s="209"/>
    </row>
    <row r="70" spans="1:32" s="136" customFormat="1" ht="13.5" customHeight="1" x14ac:dyDescent="0.15">
      <c r="A70" s="119" t="s">
        <v>15</v>
      </c>
      <c r="B70" s="120" t="s">
        <v>510</v>
      </c>
      <c r="C70" s="119" t="s">
        <v>511</v>
      </c>
      <c r="D70" s="121">
        <f>SUM(E70,+L70)</f>
        <v>0</v>
      </c>
      <c r="E70" s="121">
        <f>+SUM(F70:I70,K70)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129027</v>
      </c>
      <c r="K70" s="121">
        <v>0</v>
      </c>
      <c r="L70" s="121">
        <v>0</v>
      </c>
      <c r="M70" s="121">
        <f>SUM(N70,+U70)</f>
        <v>0</v>
      </c>
      <c r="N70" s="121">
        <f>+SUM(O70:R70,T70)</f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f>+SUM(D70,M70)</f>
        <v>0</v>
      </c>
      <c r="W70" s="121">
        <f>+SUM(E70,N70)</f>
        <v>0</v>
      </c>
      <c r="X70" s="121">
        <f>+SUM(F70,O70)</f>
        <v>0</v>
      </c>
      <c r="Y70" s="121">
        <f>+SUM(G70,P70)</f>
        <v>0</v>
      </c>
      <c r="Z70" s="121">
        <f>+SUM(H70,Q70)</f>
        <v>0</v>
      </c>
      <c r="AA70" s="121">
        <f>+SUM(I70,R70)</f>
        <v>0</v>
      </c>
      <c r="AB70" s="121">
        <f>+SUM(J70,S70)</f>
        <v>129027</v>
      </c>
      <c r="AC70" s="121">
        <f>+SUM(K70,T70)</f>
        <v>0</v>
      </c>
      <c r="AD70" s="121">
        <f>+SUM(L70,U70)</f>
        <v>0</v>
      </c>
      <c r="AE70" s="210" t="s">
        <v>536</v>
      </c>
      <c r="AF70" s="209"/>
    </row>
    <row r="71" spans="1:32" s="136" customFormat="1" ht="13.5" customHeight="1" x14ac:dyDescent="0.15">
      <c r="A71" s="119" t="s">
        <v>15</v>
      </c>
      <c r="B71" s="120" t="s">
        <v>413</v>
      </c>
      <c r="C71" s="119" t="s">
        <v>414</v>
      </c>
      <c r="D71" s="121">
        <f>SUM(E71,+L71)</f>
        <v>700520</v>
      </c>
      <c r="E71" s="121">
        <f>+SUM(F71:I71,K71)</f>
        <v>395293</v>
      </c>
      <c r="F71" s="121">
        <v>1101</v>
      </c>
      <c r="G71" s="121">
        <v>0</v>
      </c>
      <c r="H71" s="121">
        <v>0</v>
      </c>
      <c r="I71" s="121">
        <v>394192</v>
      </c>
      <c r="J71" s="121">
        <v>725571</v>
      </c>
      <c r="K71" s="121">
        <v>0</v>
      </c>
      <c r="L71" s="121">
        <v>305227</v>
      </c>
      <c r="M71" s="121">
        <f>SUM(N71,+U71)</f>
        <v>0</v>
      </c>
      <c r="N71" s="121">
        <f>+SUM(O71:R71,T71)</f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f>+SUM(D71,M71)</f>
        <v>700520</v>
      </c>
      <c r="W71" s="121">
        <f>+SUM(E71,N71)</f>
        <v>395293</v>
      </c>
      <c r="X71" s="121">
        <f>+SUM(F71,O71)</f>
        <v>1101</v>
      </c>
      <c r="Y71" s="121">
        <f>+SUM(G71,P71)</f>
        <v>0</v>
      </c>
      <c r="Z71" s="121">
        <f>+SUM(H71,Q71)</f>
        <v>0</v>
      </c>
      <c r="AA71" s="121">
        <f>+SUM(I71,R71)</f>
        <v>394192</v>
      </c>
      <c r="AB71" s="121">
        <f>+SUM(J71,S71)</f>
        <v>725571</v>
      </c>
      <c r="AC71" s="121">
        <f>+SUM(K71,T71)</f>
        <v>0</v>
      </c>
      <c r="AD71" s="121">
        <f>+SUM(L71,U71)</f>
        <v>305227</v>
      </c>
      <c r="AE71" s="210" t="s">
        <v>537</v>
      </c>
      <c r="AF71" s="209"/>
    </row>
    <row r="72" spans="1:32" s="136" customFormat="1" ht="13.5" customHeight="1" x14ac:dyDescent="0.15">
      <c r="A72" s="119" t="s">
        <v>15</v>
      </c>
      <c r="B72" s="120" t="s">
        <v>469</v>
      </c>
      <c r="C72" s="119" t="s">
        <v>470</v>
      </c>
      <c r="D72" s="121">
        <f>SUM(E72,+L72)</f>
        <v>1607144</v>
      </c>
      <c r="E72" s="121">
        <f>+SUM(F72:I72,K72)</f>
        <v>577966</v>
      </c>
      <c r="F72" s="121">
        <v>1188</v>
      </c>
      <c r="G72" s="121">
        <v>0</v>
      </c>
      <c r="H72" s="121">
        <v>0</v>
      </c>
      <c r="I72" s="121">
        <v>576588</v>
      </c>
      <c r="J72" s="121">
        <v>1486733</v>
      </c>
      <c r="K72" s="121">
        <v>190</v>
      </c>
      <c r="L72" s="121">
        <v>1029178</v>
      </c>
      <c r="M72" s="121">
        <f>SUM(N72,+U72)</f>
        <v>39885</v>
      </c>
      <c r="N72" s="121">
        <f>+SUM(O72:R72,T72)</f>
        <v>1783</v>
      </c>
      <c r="O72" s="121">
        <v>0</v>
      </c>
      <c r="P72" s="121">
        <v>0</v>
      </c>
      <c r="Q72" s="121">
        <v>0</v>
      </c>
      <c r="R72" s="121">
        <v>1776</v>
      </c>
      <c r="S72" s="121">
        <v>56299</v>
      </c>
      <c r="T72" s="121">
        <v>7</v>
      </c>
      <c r="U72" s="121">
        <v>38102</v>
      </c>
      <c r="V72" s="121">
        <f>+SUM(D72,M72)</f>
        <v>1647029</v>
      </c>
      <c r="W72" s="121">
        <f>+SUM(E72,N72)</f>
        <v>579749</v>
      </c>
      <c r="X72" s="121">
        <f>+SUM(F72,O72)</f>
        <v>1188</v>
      </c>
      <c r="Y72" s="121">
        <f>+SUM(G72,P72)</f>
        <v>0</v>
      </c>
      <c r="Z72" s="121">
        <f>+SUM(H72,Q72)</f>
        <v>0</v>
      </c>
      <c r="AA72" s="121">
        <f>+SUM(I72,R72)</f>
        <v>578364</v>
      </c>
      <c r="AB72" s="121">
        <f>+SUM(J72,S72)</f>
        <v>1543032</v>
      </c>
      <c r="AC72" s="121">
        <f>+SUM(K72,T72)</f>
        <v>197</v>
      </c>
      <c r="AD72" s="121">
        <f>+SUM(L72,U72)</f>
        <v>1067280</v>
      </c>
      <c r="AE72" s="210" t="s">
        <v>538</v>
      </c>
      <c r="AF72" s="209"/>
    </row>
    <row r="73" spans="1:32" s="136" customFormat="1" ht="13.5" customHeight="1" x14ac:dyDescent="0.15">
      <c r="A73" s="119" t="s">
        <v>15</v>
      </c>
      <c r="B73" s="120" t="s">
        <v>418</v>
      </c>
      <c r="C73" s="119" t="s">
        <v>419</v>
      </c>
      <c r="D73" s="121">
        <f>SUM(E73,+L73)</f>
        <v>588549</v>
      </c>
      <c r="E73" s="121">
        <f>+SUM(F73:I73,K73)</f>
        <v>482429</v>
      </c>
      <c r="F73" s="121">
        <v>91463</v>
      </c>
      <c r="G73" s="121">
        <v>45000</v>
      </c>
      <c r="H73" s="121">
        <v>345100</v>
      </c>
      <c r="I73" s="121">
        <v>536</v>
      </c>
      <c r="J73" s="121">
        <v>1013851</v>
      </c>
      <c r="K73" s="121">
        <v>330</v>
      </c>
      <c r="L73" s="121">
        <v>106120</v>
      </c>
      <c r="M73" s="121">
        <f>SUM(N73,+U73)</f>
        <v>0</v>
      </c>
      <c r="N73" s="121">
        <f>+SUM(O73:R73,T73)</f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f>+SUM(D73,M73)</f>
        <v>588549</v>
      </c>
      <c r="W73" s="121">
        <f>+SUM(E73,N73)</f>
        <v>482429</v>
      </c>
      <c r="X73" s="121">
        <f>+SUM(F73,O73)</f>
        <v>91463</v>
      </c>
      <c r="Y73" s="121">
        <f>+SUM(G73,P73)</f>
        <v>45000</v>
      </c>
      <c r="Z73" s="121">
        <f>+SUM(H73,Q73)</f>
        <v>345100</v>
      </c>
      <c r="AA73" s="121">
        <f>+SUM(I73,R73)</f>
        <v>536</v>
      </c>
      <c r="AB73" s="121">
        <f>+SUM(J73,S73)</f>
        <v>1013851</v>
      </c>
      <c r="AC73" s="121">
        <f>+SUM(K73,T73)</f>
        <v>330</v>
      </c>
      <c r="AD73" s="121">
        <f>+SUM(L73,U73)</f>
        <v>106120</v>
      </c>
      <c r="AE73" s="210" t="s">
        <v>539</v>
      </c>
      <c r="AF73" s="209"/>
    </row>
    <row r="74" spans="1:32" s="136" customFormat="1" ht="13.5" customHeight="1" x14ac:dyDescent="0.15">
      <c r="A74" s="119" t="s">
        <v>15</v>
      </c>
      <c r="B74" s="120" t="s">
        <v>423</v>
      </c>
      <c r="C74" s="119" t="s">
        <v>424</v>
      </c>
      <c r="D74" s="121">
        <f>SUM(E74,+L74)</f>
        <v>1492141</v>
      </c>
      <c r="E74" s="121">
        <f>+SUM(F74:I74,K74)</f>
        <v>623076</v>
      </c>
      <c r="F74" s="121">
        <v>1361</v>
      </c>
      <c r="G74" s="121">
        <v>0</v>
      </c>
      <c r="H74" s="121">
        <v>621300</v>
      </c>
      <c r="I74" s="121">
        <v>0</v>
      </c>
      <c r="J74" s="121">
        <v>1915207</v>
      </c>
      <c r="K74" s="121">
        <v>415</v>
      </c>
      <c r="L74" s="121">
        <v>869065</v>
      </c>
      <c r="M74" s="121">
        <f>SUM(N74,+U74)</f>
        <v>10256</v>
      </c>
      <c r="N74" s="121">
        <f>+SUM(O74:R74,T74)</f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76643</v>
      </c>
      <c r="T74" s="121">
        <v>0</v>
      </c>
      <c r="U74" s="121">
        <v>10256</v>
      </c>
      <c r="V74" s="121">
        <f>+SUM(D74,M74)</f>
        <v>1502397</v>
      </c>
      <c r="W74" s="121">
        <f>+SUM(E74,N74)</f>
        <v>623076</v>
      </c>
      <c r="X74" s="121">
        <f>+SUM(F74,O74)</f>
        <v>1361</v>
      </c>
      <c r="Y74" s="121">
        <f>+SUM(G74,P74)</f>
        <v>0</v>
      </c>
      <c r="Z74" s="121">
        <f>+SUM(H74,Q74)</f>
        <v>621300</v>
      </c>
      <c r="AA74" s="121">
        <f>+SUM(I74,R74)</f>
        <v>0</v>
      </c>
      <c r="AB74" s="121">
        <f>+SUM(J74,S74)</f>
        <v>1991850</v>
      </c>
      <c r="AC74" s="121">
        <f>+SUM(K74,T74)</f>
        <v>415</v>
      </c>
      <c r="AD74" s="121">
        <f>+SUM(L74,U74)</f>
        <v>879321</v>
      </c>
      <c r="AE74" s="210" t="s">
        <v>540</v>
      </c>
      <c r="AF74" s="209"/>
    </row>
    <row r="75" spans="1:32" s="136" customFormat="1" ht="13.5" customHeight="1" x14ac:dyDescent="0.15">
      <c r="A75" s="119" t="s">
        <v>15</v>
      </c>
      <c r="B75" s="120" t="s">
        <v>443</v>
      </c>
      <c r="C75" s="119" t="s">
        <v>444</v>
      </c>
      <c r="D75" s="121">
        <f>SUM(E75,+L75)</f>
        <v>216981</v>
      </c>
      <c r="E75" s="121">
        <f>+SUM(F75:I75,K75)</f>
        <v>41270</v>
      </c>
      <c r="F75" s="121">
        <v>41261</v>
      </c>
      <c r="G75" s="121">
        <v>0</v>
      </c>
      <c r="H75" s="121">
        <v>0</v>
      </c>
      <c r="I75" s="121">
        <v>9</v>
      </c>
      <c r="J75" s="121">
        <v>1483627</v>
      </c>
      <c r="K75" s="121">
        <v>0</v>
      </c>
      <c r="L75" s="121">
        <v>175711</v>
      </c>
      <c r="M75" s="121">
        <f>SUM(N75,+U75)</f>
        <v>0</v>
      </c>
      <c r="N75" s="121">
        <f>+SUM(O75:R75,T75)</f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f>+SUM(D75,M75)</f>
        <v>216981</v>
      </c>
      <c r="W75" s="121">
        <f>+SUM(E75,N75)</f>
        <v>41270</v>
      </c>
      <c r="X75" s="121">
        <f>+SUM(F75,O75)</f>
        <v>41261</v>
      </c>
      <c r="Y75" s="121">
        <f>+SUM(G75,P75)</f>
        <v>0</v>
      </c>
      <c r="Z75" s="121">
        <f>+SUM(H75,Q75)</f>
        <v>0</v>
      </c>
      <c r="AA75" s="121">
        <f>+SUM(I75,R75)</f>
        <v>9</v>
      </c>
      <c r="AB75" s="121">
        <f>+SUM(J75,S75)</f>
        <v>1483627</v>
      </c>
      <c r="AC75" s="121">
        <f>+SUM(K75,T75)</f>
        <v>0</v>
      </c>
      <c r="AD75" s="121">
        <f>+SUM(L75,U75)</f>
        <v>175711</v>
      </c>
      <c r="AE75" s="210" t="s">
        <v>541</v>
      </c>
      <c r="AF75" s="209"/>
    </row>
    <row r="76" spans="1:32" s="136" customFormat="1" ht="13.5" customHeight="1" x14ac:dyDescent="0.15">
      <c r="A76" s="119" t="s">
        <v>15</v>
      </c>
      <c r="B76" s="120" t="s">
        <v>490</v>
      </c>
      <c r="C76" s="119" t="s">
        <v>491</v>
      </c>
      <c r="D76" s="121">
        <f>SUM(E76,+L76)</f>
        <v>126086</v>
      </c>
      <c r="E76" s="121">
        <f>+SUM(F76:I76,K76)</f>
        <v>126086</v>
      </c>
      <c r="F76" s="121">
        <v>0</v>
      </c>
      <c r="G76" s="121">
        <v>0</v>
      </c>
      <c r="H76" s="121">
        <v>0</v>
      </c>
      <c r="I76" s="121">
        <v>12738</v>
      </c>
      <c r="J76" s="121">
        <v>674878</v>
      </c>
      <c r="K76" s="121">
        <v>113348</v>
      </c>
      <c r="L76" s="121">
        <v>0</v>
      </c>
      <c r="M76" s="121">
        <f>SUM(N76,+U76)</f>
        <v>283141</v>
      </c>
      <c r="N76" s="121">
        <f>+SUM(O76:R76,T76)</f>
        <v>283141</v>
      </c>
      <c r="O76" s="121">
        <v>76453</v>
      </c>
      <c r="P76" s="121">
        <v>0</v>
      </c>
      <c r="Q76" s="121">
        <v>195000</v>
      </c>
      <c r="R76" s="121">
        <v>0</v>
      </c>
      <c r="S76" s="121">
        <v>149956</v>
      </c>
      <c r="T76" s="121">
        <v>11688</v>
      </c>
      <c r="U76" s="121">
        <v>0</v>
      </c>
      <c r="V76" s="121">
        <f>+SUM(D76,M76)</f>
        <v>409227</v>
      </c>
      <c r="W76" s="121">
        <f>+SUM(E76,N76)</f>
        <v>409227</v>
      </c>
      <c r="X76" s="121">
        <f>+SUM(F76,O76)</f>
        <v>76453</v>
      </c>
      <c r="Y76" s="121">
        <f>+SUM(G76,P76)</f>
        <v>0</v>
      </c>
      <c r="Z76" s="121">
        <f>+SUM(H76,Q76)</f>
        <v>195000</v>
      </c>
      <c r="AA76" s="121">
        <f>+SUM(I76,R76)</f>
        <v>12738</v>
      </c>
      <c r="AB76" s="121">
        <f>+SUM(J76,S76)</f>
        <v>824834</v>
      </c>
      <c r="AC76" s="121">
        <f>+SUM(K76,T76)</f>
        <v>125036</v>
      </c>
      <c r="AD76" s="121">
        <f>+SUM(L76,U76)</f>
        <v>0</v>
      </c>
      <c r="AE76" s="210" t="s">
        <v>542</v>
      </c>
      <c r="AF76" s="209"/>
    </row>
    <row r="77" spans="1:32" s="136" customFormat="1" ht="13.5" customHeight="1" x14ac:dyDescent="0.15">
      <c r="A77" s="119" t="s">
        <v>15</v>
      </c>
      <c r="B77" s="120" t="s">
        <v>400</v>
      </c>
      <c r="C77" s="119" t="s">
        <v>401</v>
      </c>
      <c r="D77" s="121">
        <f>SUM(E77,+L77)</f>
        <v>696994</v>
      </c>
      <c r="E77" s="121">
        <f>+SUM(F77:I77,K77)</f>
        <v>696994</v>
      </c>
      <c r="F77" s="121">
        <v>2177</v>
      </c>
      <c r="G77" s="121">
        <v>355</v>
      </c>
      <c r="H77" s="121">
        <v>0</v>
      </c>
      <c r="I77" s="121">
        <v>0</v>
      </c>
      <c r="J77" s="121">
        <v>7497001</v>
      </c>
      <c r="K77" s="121">
        <v>694462</v>
      </c>
      <c r="L77" s="121">
        <v>0</v>
      </c>
      <c r="M77" s="121">
        <f>SUM(N77,+U77)</f>
        <v>0</v>
      </c>
      <c r="N77" s="121">
        <f>+SUM(O77:R77,T77)</f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f>+SUM(D77,M77)</f>
        <v>696994</v>
      </c>
      <c r="W77" s="121">
        <f>+SUM(E77,N77)</f>
        <v>696994</v>
      </c>
      <c r="X77" s="121">
        <f>+SUM(F77,O77)</f>
        <v>2177</v>
      </c>
      <c r="Y77" s="121">
        <f>+SUM(G77,P77)</f>
        <v>355</v>
      </c>
      <c r="Z77" s="121">
        <f>+SUM(H77,Q77)</f>
        <v>0</v>
      </c>
      <c r="AA77" s="121">
        <f>+SUM(I77,R77)</f>
        <v>0</v>
      </c>
      <c r="AB77" s="121">
        <f>+SUM(J77,S77)</f>
        <v>7497001</v>
      </c>
      <c r="AC77" s="121">
        <f>+SUM(K77,T77)</f>
        <v>694462</v>
      </c>
      <c r="AD77" s="121">
        <f>+SUM(L77,U77)</f>
        <v>0</v>
      </c>
      <c r="AE77" s="210" t="s">
        <v>544</v>
      </c>
      <c r="AF77" s="209"/>
    </row>
    <row r="78" spans="1:32" s="136" customFormat="1" ht="13.5" customHeight="1" x14ac:dyDescent="0.15">
      <c r="A78" s="119" t="s">
        <v>15</v>
      </c>
      <c r="B78" s="120" t="s">
        <v>402</v>
      </c>
      <c r="C78" s="119" t="s">
        <v>403</v>
      </c>
      <c r="D78" s="121">
        <f>SUM(E78,+L78)</f>
        <v>669026</v>
      </c>
      <c r="E78" s="121">
        <f>+SUM(F78:I78,K78)</f>
        <v>88541</v>
      </c>
      <c r="F78" s="121">
        <v>8910</v>
      </c>
      <c r="G78" s="121">
        <v>0</v>
      </c>
      <c r="H78" s="121">
        <v>0</v>
      </c>
      <c r="I78" s="121">
        <v>0</v>
      </c>
      <c r="J78" s="121">
        <v>1220098</v>
      </c>
      <c r="K78" s="121">
        <v>79631</v>
      </c>
      <c r="L78" s="121">
        <v>580485</v>
      </c>
      <c r="M78" s="121">
        <f>SUM(N78,+U78)</f>
        <v>0</v>
      </c>
      <c r="N78" s="121">
        <f>+SUM(O78:R78,T78)</f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f>+SUM(D78,M78)</f>
        <v>669026</v>
      </c>
      <c r="W78" s="121">
        <f>+SUM(E78,N78)</f>
        <v>88541</v>
      </c>
      <c r="X78" s="121">
        <f>+SUM(F78,O78)</f>
        <v>8910</v>
      </c>
      <c r="Y78" s="121">
        <f>+SUM(G78,P78)</f>
        <v>0</v>
      </c>
      <c r="Z78" s="121">
        <f>+SUM(H78,Q78)</f>
        <v>0</v>
      </c>
      <c r="AA78" s="121">
        <f>+SUM(I78,R78)</f>
        <v>0</v>
      </c>
      <c r="AB78" s="121">
        <f>+SUM(J78,S78)</f>
        <v>1220098</v>
      </c>
      <c r="AC78" s="121">
        <f>+SUM(K78,T78)</f>
        <v>79631</v>
      </c>
      <c r="AD78" s="121">
        <f>+SUM(L78,U78)</f>
        <v>580485</v>
      </c>
      <c r="AE78" s="210" t="s">
        <v>545</v>
      </c>
      <c r="AF78" s="209"/>
    </row>
    <row r="79" spans="1:32" s="136" customFormat="1" ht="13.5" customHeight="1" x14ac:dyDescent="0.15">
      <c r="A79" s="119" t="s">
        <v>15</v>
      </c>
      <c r="B79" s="120" t="s">
        <v>327</v>
      </c>
      <c r="C79" s="119" t="s">
        <v>332</v>
      </c>
      <c r="D79" s="121">
        <f>SUM(E79,+L79)</f>
        <v>41597265</v>
      </c>
      <c r="E79" s="121">
        <f>+SUM(F79:I79,K79)</f>
        <v>36003284</v>
      </c>
      <c r="F79" s="121">
        <v>5065101</v>
      </c>
      <c r="G79" s="121">
        <v>0</v>
      </c>
      <c r="H79" s="121">
        <v>5098000</v>
      </c>
      <c r="I79" s="121">
        <v>15185108</v>
      </c>
      <c r="J79" s="121">
        <v>27659979</v>
      </c>
      <c r="K79" s="121">
        <v>10655075</v>
      </c>
      <c r="L79" s="121">
        <v>5593981</v>
      </c>
      <c r="M79" s="121">
        <f>SUM(N79,+U79)</f>
        <v>0</v>
      </c>
      <c r="N79" s="121">
        <f>+SUM(O79:R79,T79)</f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258689</v>
      </c>
      <c r="T79" s="121">
        <v>0</v>
      </c>
      <c r="U79" s="121">
        <v>0</v>
      </c>
      <c r="V79" s="121">
        <f>+SUM(D79,M79)</f>
        <v>41597265</v>
      </c>
      <c r="W79" s="121">
        <f>+SUM(E79,N79)</f>
        <v>36003284</v>
      </c>
      <c r="X79" s="121">
        <f>+SUM(F79,O79)</f>
        <v>5065101</v>
      </c>
      <c r="Y79" s="121">
        <f>+SUM(G79,P79)</f>
        <v>0</v>
      </c>
      <c r="Z79" s="121">
        <f>+SUM(H79,Q79)</f>
        <v>5098000</v>
      </c>
      <c r="AA79" s="121">
        <f>+SUM(I79,R79)</f>
        <v>15185108</v>
      </c>
      <c r="AB79" s="121">
        <f>+SUM(J79,S79)</f>
        <v>27918668</v>
      </c>
      <c r="AC79" s="121">
        <f>+SUM(K79,T79)</f>
        <v>10655075</v>
      </c>
      <c r="AD79" s="121">
        <f>+SUM(L79,U79)</f>
        <v>5593981</v>
      </c>
      <c r="AE79" s="210" t="s">
        <v>546</v>
      </c>
      <c r="AF79" s="209"/>
    </row>
    <row r="80" spans="1:32" s="136" customFormat="1" ht="13.5" customHeight="1" x14ac:dyDescent="0.15">
      <c r="A80" s="119" t="s">
        <v>15</v>
      </c>
      <c r="B80" s="120" t="s">
        <v>438</v>
      </c>
      <c r="C80" s="119" t="s">
        <v>439</v>
      </c>
      <c r="D80" s="121">
        <f>SUM(E80,+L80)</f>
        <v>28467</v>
      </c>
      <c r="E80" s="121">
        <f>+SUM(F80:I80,K80)</f>
        <v>4311</v>
      </c>
      <c r="F80" s="121">
        <v>4311</v>
      </c>
      <c r="G80" s="121">
        <v>0</v>
      </c>
      <c r="H80" s="121">
        <v>0</v>
      </c>
      <c r="I80" s="121">
        <v>0</v>
      </c>
      <c r="J80" s="121">
        <v>894544</v>
      </c>
      <c r="K80" s="121">
        <v>0</v>
      </c>
      <c r="L80" s="121">
        <v>24156</v>
      </c>
      <c r="M80" s="121">
        <f>SUM(N80,+U80)</f>
        <v>0</v>
      </c>
      <c r="N80" s="121">
        <f>+SUM(O80:R80,T80)</f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f>+SUM(D80,M80)</f>
        <v>28467</v>
      </c>
      <c r="W80" s="121">
        <f>+SUM(E80,N80)</f>
        <v>4311</v>
      </c>
      <c r="X80" s="121">
        <f>+SUM(F80,O80)</f>
        <v>4311</v>
      </c>
      <c r="Y80" s="121">
        <f>+SUM(G80,P80)</f>
        <v>0</v>
      </c>
      <c r="Z80" s="121">
        <f>+SUM(H80,Q80)</f>
        <v>0</v>
      </c>
      <c r="AA80" s="121">
        <f>+SUM(I80,R80)</f>
        <v>0</v>
      </c>
      <c r="AB80" s="121">
        <f>+SUM(J80,S80)</f>
        <v>894544</v>
      </c>
      <c r="AC80" s="121">
        <f>+SUM(K80,T80)</f>
        <v>0</v>
      </c>
      <c r="AD80" s="121">
        <f>+SUM(L80,U80)</f>
        <v>24156</v>
      </c>
      <c r="AE80" s="210" t="s">
        <v>547</v>
      </c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80">
    <sortCondition ref="A8:A80"/>
    <sortCondition ref="B8:B80"/>
    <sortCondition ref="C8:C8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79" man="1"/>
    <brk id="21" min="1" max="7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東京都</v>
      </c>
      <c r="B7" s="139" t="str">
        <f>'廃棄物事業経費（市町村）'!B7</f>
        <v>13000</v>
      </c>
      <c r="C7" s="138" t="s">
        <v>275</v>
      </c>
      <c r="D7" s="140">
        <f>+SUM(E7,J7)</f>
        <v>19378252</v>
      </c>
      <c r="E7" s="140">
        <f>+SUM(F7:I7)</f>
        <v>19122182</v>
      </c>
      <c r="F7" s="140">
        <f t="shared" ref="F7:K7" si="0">SUM(F$8:F$1000)</f>
        <v>13808877</v>
      </c>
      <c r="G7" s="140">
        <f t="shared" si="0"/>
        <v>3409812</v>
      </c>
      <c r="H7" s="140">
        <f t="shared" si="0"/>
        <v>112514</v>
      </c>
      <c r="I7" s="140">
        <f t="shared" si="0"/>
        <v>1790979</v>
      </c>
      <c r="J7" s="140">
        <f t="shared" si="0"/>
        <v>256070</v>
      </c>
      <c r="K7" s="140">
        <f t="shared" si="0"/>
        <v>3784578</v>
      </c>
      <c r="L7" s="140">
        <f>+SUM(M7,R7,V7,W7,AC7)</f>
        <v>193219363</v>
      </c>
      <c r="M7" s="140">
        <f>+SUM(N7:Q7)</f>
        <v>57602997</v>
      </c>
      <c r="N7" s="140">
        <f>SUM(N$8:N$1000)</f>
        <v>19646939</v>
      </c>
      <c r="O7" s="140">
        <f>SUM(O$8:O$1000)</f>
        <v>33562332</v>
      </c>
      <c r="P7" s="140">
        <f>SUM(P$8:P$1000)</f>
        <v>4365867</v>
      </c>
      <c r="Q7" s="140">
        <f>SUM(Q$8:Q$1000)</f>
        <v>27859</v>
      </c>
      <c r="R7" s="140">
        <f>+SUM(S7:U7)</f>
        <v>55467540</v>
      </c>
      <c r="S7" s="140">
        <f>SUM(S$8:S$1000)</f>
        <v>20185700</v>
      </c>
      <c r="T7" s="140">
        <f>SUM(T$8:T$1000)</f>
        <v>28701008</v>
      </c>
      <c r="U7" s="140">
        <f>SUM(U$8:U$1000)</f>
        <v>6580832</v>
      </c>
      <c r="V7" s="140">
        <f>SUM(V$8:V$1000)</f>
        <v>449319</v>
      </c>
      <c r="W7" s="140">
        <f>+SUM(X7:AA7)</f>
        <v>79574973</v>
      </c>
      <c r="X7" s="140">
        <f t="shared" ref="X7:AD7" si="1">SUM(X$8:X$1000)</f>
        <v>47178794</v>
      </c>
      <c r="Y7" s="140">
        <f t="shared" si="1"/>
        <v>27036604</v>
      </c>
      <c r="Z7" s="140">
        <f t="shared" si="1"/>
        <v>1713283</v>
      </c>
      <c r="AA7" s="140">
        <f t="shared" si="1"/>
        <v>3646292</v>
      </c>
      <c r="AB7" s="140">
        <f t="shared" si="1"/>
        <v>40915938</v>
      </c>
      <c r="AC7" s="140">
        <f t="shared" si="1"/>
        <v>124534</v>
      </c>
      <c r="AD7" s="140">
        <f t="shared" si="1"/>
        <v>29705167</v>
      </c>
      <c r="AE7" s="140">
        <f>+SUM(D7,L7,AD7)</f>
        <v>242302782</v>
      </c>
      <c r="AF7" s="140">
        <f>+SUM(AG7,AL7)</f>
        <v>823706</v>
      </c>
      <c r="AG7" s="140">
        <f>+SUM(AH7:AK7)</f>
        <v>806837</v>
      </c>
      <c r="AH7" s="140">
        <f t="shared" ref="AH7:AM7" si="2">SUM(AH$8:AH$1000)</f>
        <v>1652</v>
      </c>
      <c r="AI7" s="140">
        <f t="shared" si="2"/>
        <v>499055</v>
      </c>
      <c r="AJ7" s="140">
        <f t="shared" si="2"/>
        <v>74520</v>
      </c>
      <c r="AK7" s="140">
        <f t="shared" si="2"/>
        <v>231610</v>
      </c>
      <c r="AL7" s="140">
        <f t="shared" si="2"/>
        <v>16869</v>
      </c>
      <c r="AM7" s="140">
        <f t="shared" si="2"/>
        <v>108839</v>
      </c>
      <c r="AN7" s="140">
        <f>+SUM(AO7,AT7,AX7,AY7,BE7)</f>
        <v>2379077</v>
      </c>
      <c r="AO7" s="140">
        <f>+SUM(AP7:AS7)</f>
        <v>518801</v>
      </c>
      <c r="AP7" s="140">
        <f>SUM(AP$8:AP$1000)</f>
        <v>356763</v>
      </c>
      <c r="AQ7" s="140">
        <f>SUM(AQ$8:AQ$1000)</f>
        <v>113486</v>
      </c>
      <c r="AR7" s="140">
        <f>SUM(AR$8:AR$1000)</f>
        <v>48552</v>
      </c>
      <c r="AS7" s="140">
        <f>SUM(AS$8:AS$1000)</f>
        <v>0</v>
      </c>
      <c r="AT7" s="140">
        <f>+SUM(AU7:AW7)</f>
        <v>542180</v>
      </c>
      <c r="AU7" s="140">
        <f>SUM(AU$8:AU$1000)</f>
        <v>126161</v>
      </c>
      <c r="AV7" s="140">
        <f>SUM(AV$8:AV$1000)</f>
        <v>415203</v>
      </c>
      <c r="AW7" s="140">
        <f>SUM(AW$8:AW$1000)</f>
        <v>816</v>
      </c>
      <c r="AX7" s="140">
        <f>SUM(AX$8:AX$1000)</f>
        <v>7366</v>
      </c>
      <c r="AY7" s="140">
        <f>+SUM(AZ7:BC7)</f>
        <v>1309438</v>
      </c>
      <c r="AZ7" s="140">
        <f t="shared" ref="AZ7:BF7" si="3">SUM(AZ$8:AZ$1000)</f>
        <v>685782</v>
      </c>
      <c r="BA7" s="140">
        <f t="shared" si="3"/>
        <v>572649</v>
      </c>
      <c r="BB7" s="140">
        <f t="shared" si="3"/>
        <v>15465</v>
      </c>
      <c r="BC7" s="140">
        <f t="shared" si="3"/>
        <v>35542</v>
      </c>
      <c r="BD7" s="140">
        <f t="shared" si="3"/>
        <v>432748</v>
      </c>
      <c r="BE7" s="140">
        <f t="shared" si="3"/>
        <v>1292</v>
      </c>
      <c r="BF7" s="140">
        <f t="shared" si="3"/>
        <v>495672</v>
      </c>
      <c r="BG7" s="140">
        <f>+SUM(BF7,AN7,AF7)</f>
        <v>3698455</v>
      </c>
      <c r="BH7" s="140">
        <f t="shared" ref="BH7:CI7" si="4">SUM(D7,AF7)</f>
        <v>20201958</v>
      </c>
      <c r="BI7" s="140">
        <f t="shared" si="4"/>
        <v>19929019</v>
      </c>
      <c r="BJ7" s="140">
        <f t="shared" si="4"/>
        <v>13810529</v>
      </c>
      <c r="BK7" s="140">
        <f t="shared" si="4"/>
        <v>3908867</v>
      </c>
      <c r="BL7" s="140">
        <f t="shared" si="4"/>
        <v>187034</v>
      </c>
      <c r="BM7" s="140">
        <f t="shared" si="4"/>
        <v>2022589</v>
      </c>
      <c r="BN7" s="140">
        <f t="shared" si="4"/>
        <v>272939</v>
      </c>
      <c r="BO7" s="140">
        <f t="shared" si="4"/>
        <v>3893417</v>
      </c>
      <c r="BP7" s="140">
        <f t="shared" si="4"/>
        <v>195598440</v>
      </c>
      <c r="BQ7" s="140">
        <f t="shared" si="4"/>
        <v>58121798</v>
      </c>
      <c r="BR7" s="140">
        <f t="shared" si="4"/>
        <v>20003702</v>
      </c>
      <c r="BS7" s="140">
        <f t="shared" si="4"/>
        <v>33675818</v>
      </c>
      <c r="BT7" s="140">
        <f t="shared" si="4"/>
        <v>4414419</v>
      </c>
      <c r="BU7" s="140">
        <f t="shared" si="4"/>
        <v>27859</v>
      </c>
      <c r="BV7" s="140">
        <f t="shared" si="4"/>
        <v>56009720</v>
      </c>
      <c r="BW7" s="140">
        <f t="shared" si="4"/>
        <v>20311861</v>
      </c>
      <c r="BX7" s="140">
        <f t="shared" si="4"/>
        <v>29116211</v>
      </c>
      <c r="BY7" s="140">
        <f t="shared" si="4"/>
        <v>6581648</v>
      </c>
      <c r="BZ7" s="140">
        <f t="shared" si="4"/>
        <v>456685</v>
      </c>
      <c r="CA7" s="140">
        <f t="shared" si="4"/>
        <v>80884411</v>
      </c>
      <c r="CB7" s="140">
        <f t="shared" si="4"/>
        <v>47864576</v>
      </c>
      <c r="CC7" s="140">
        <f t="shared" si="4"/>
        <v>27609253</v>
      </c>
      <c r="CD7" s="140">
        <f t="shared" si="4"/>
        <v>1728748</v>
      </c>
      <c r="CE7" s="140">
        <f t="shared" si="4"/>
        <v>3681834</v>
      </c>
      <c r="CF7" s="140">
        <f t="shared" si="4"/>
        <v>41348686</v>
      </c>
      <c r="CG7" s="140">
        <f t="shared" si="4"/>
        <v>125826</v>
      </c>
      <c r="CH7" s="140">
        <f t="shared" si="4"/>
        <v>30200839</v>
      </c>
      <c r="CI7" s="140">
        <f t="shared" si="4"/>
        <v>246001237</v>
      </c>
    </row>
    <row r="8" spans="1:87" s="136" customFormat="1" ht="13.5" customHeight="1" x14ac:dyDescent="0.15">
      <c r="A8" s="119" t="s">
        <v>15</v>
      </c>
      <c r="B8" s="120" t="s">
        <v>324</v>
      </c>
      <c r="C8" s="119" t="s">
        <v>325</v>
      </c>
      <c r="D8" s="121">
        <f>+SUM(E8,J8)</f>
        <v>39465</v>
      </c>
      <c r="E8" s="121">
        <f>+SUM(F8:I8)</f>
        <v>39465</v>
      </c>
      <c r="F8" s="121">
        <v>38298</v>
      </c>
      <c r="G8" s="121">
        <v>0</v>
      </c>
      <c r="H8" s="121">
        <v>0</v>
      </c>
      <c r="I8" s="121">
        <v>1167</v>
      </c>
      <c r="J8" s="121">
        <v>0</v>
      </c>
      <c r="K8" s="121">
        <v>44937</v>
      </c>
      <c r="L8" s="121">
        <f>+SUM(M8,R8,V8,W8,AC8)</f>
        <v>1532857</v>
      </c>
      <c r="M8" s="121">
        <f>+SUM(N8:Q8)</f>
        <v>635152</v>
      </c>
      <c r="N8" s="121">
        <v>168784</v>
      </c>
      <c r="O8" s="121">
        <v>466368</v>
      </c>
      <c r="P8" s="121">
        <v>0</v>
      </c>
      <c r="Q8" s="121">
        <v>0</v>
      </c>
      <c r="R8" s="121">
        <f>+SUM(S8:U8)</f>
        <v>392399</v>
      </c>
      <c r="S8" s="121">
        <v>392399</v>
      </c>
      <c r="T8" s="121">
        <v>0</v>
      </c>
      <c r="U8" s="121">
        <v>0</v>
      </c>
      <c r="V8" s="121">
        <v>4059</v>
      </c>
      <c r="W8" s="121">
        <f>+SUM(X8:AA8)</f>
        <v>497364</v>
      </c>
      <c r="X8" s="121">
        <v>375176</v>
      </c>
      <c r="Y8" s="121">
        <v>105518</v>
      </c>
      <c r="Z8" s="121">
        <v>0</v>
      </c>
      <c r="AA8" s="121">
        <v>16670</v>
      </c>
      <c r="AB8" s="121">
        <v>309602</v>
      </c>
      <c r="AC8" s="121">
        <v>3883</v>
      </c>
      <c r="AD8" s="121">
        <v>125040</v>
      </c>
      <c r="AE8" s="121">
        <f>+SUM(D8,L8,AD8)</f>
        <v>1697362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0</v>
      </c>
      <c r="AO8" s="121">
        <f>+SUM(AP8:AS8)</f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f>+SUM(AU8:AW8)</f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>+SUM(AZ8:BC8)</f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3316</v>
      </c>
      <c r="BE8" s="121">
        <v>0</v>
      </c>
      <c r="BF8" s="121">
        <v>0</v>
      </c>
      <c r="BG8" s="121">
        <f>+SUM(BF8,AN8,AF8)</f>
        <v>0</v>
      </c>
      <c r="BH8" s="121">
        <f>SUM(D8,AF8)</f>
        <v>39465</v>
      </c>
      <c r="BI8" s="121">
        <f>SUM(E8,AG8)</f>
        <v>39465</v>
      </c>
      <c r="BJ8" s="121">
        <f>SUM(F8,AH8)</f>
        <v>38298</v>
      </c>
      <c r="BK8" s="121">
        <f>SUM(G8,AI8)</f>
        <v>0</v>
      </c>
      <c r="BL8" s="121">
        <f>SUM(H8,AJ8)</f>
        <v>0</v>
      </c>
      <c r="BM8" s="121">
        <f>SUM(I8,AK8)</f>
        <v>1167</v>
      </c>
      <c r="BN8" s="121">
        <f>SUM(J8,AL8)</f>
        <v>0</v>
      </c>
      <c r="BO8" s="121">
        <f>SUM(K8,AM8)</f>
        <v>44937</v>
      </c>
      <c r="BP8" s="121">
        <f>SUM(L8,AN8)</f>
        <v>1532857</v>
      </c>
      <c r="BQ8" s="121">
        <f>SUM(M8,AO8)</f>
        <v>635152</v>
      </c>
      <c r="BR8" s="121">
        <f>SUM(N8,AP8)</f>
        <v>168784</v>
      </c>
      <c r="BS8" s="121">
        <f>SUM(O8,AQ8)</f>
        <v>466368</v>
      </c>
      <c r="BT8" s="121">
        <f>SUM(P8,AR8)</f>
        <v>0</v>
      </c>
      <c r="BU8" s="121">
        <f>SUM(Q8,AS8)</f>
        <v>0</v>
      </c>
      <c r="BV8" s="121">
        <f>SUM(R8,AT8)</f>
        <v>392399</v>
      </c>
      <c r="BW8" s="121">
        <f>SUM(S8,AU8)</f>
        <v>392399</v>
      </c>
      <c r="BX8" s="121">
        <f>SUM(T8,AV8)</f>
        <v>0</v>
      </c>
      <c r="BY8" s="121">
        <f>SUM(U8,AW8)</f>
        <v>0</v>
      </c>
      <c r="BZ8" s="121">
        <f>SUM(V8,AX8)</f>
        <v>4059</v>
      </c>
      <c r="CA8" s="121">
        <f>SUM(W8,AY8)</f>
        <v>497364</v>
      </c>
      <c r="CB8" s="121">
        <f>SUM(X8,AZ8)</f>
        <v>375176</v>
      </c>
      <c r="CC8" s="121">
        <f>SUM(Y8,BA8)</f>
        <v>105518</v>
      </c>
      <c r="CD8" s="121">
        <f>SUM(Z8,BB8)</f>
        <v>0</v>
      </c>
      <c r="CE8" s="121">
        <f>SUM(AA8,BC8)</f>
        <v>16670</v>
      </c>
      <c r="CF8" s="121">
        <f>SUM(AB8,BD8)</f>
        <v>312918</v>
      </c>
      <c r="CG8" s="121">
        <f>SUM(AC8,BE8)</f>
        <v>3883</v>
      </c>
      <c r="CH8" s="121">
        <f>SUM(AD8,BF8)</f>
        <v>125040</v>
      </c>
      <c r="CI8" s="121">
        <f>SUM(AE8,BG8)</f>
        <v>1697362</v>
      </c>
    </row>
    <row r="9" spans="1:87" s="136" customFormat="1" ht="13.5" customHeight="1" x14ac:dyDescent="0.15">
      <c r="A9" s="119" t="s">
        <v>15</v>
      </c>
      <c r="B9" s="120" t="s">
        <v>329</v>
      </c>
      <c r="C9" s="119" t="s">
        <v>330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74266</v>
      </c>
      <c r="L9" s="121">
        <f>+SUM(M9,R9,V9,W9,AC9)</f>
        <v>1849969</v>
      </c>
      <c r="M9" s="121">
        <f>+SUM(N9:Q9)</f>
        <v>993907</v>
      </c>
      <c r="N9" s="121">
        <v>332569</v>
      </c>
      <c r="O9" s="121">
        <v>661338</v>
      </c>
      <c r="P9" s="121">
        <v>0</v>
      </c>
      <c r="Q9" s="121">
        <v>0</v>
      </c>
      <c r="R9" s="121">
        <f>+SUM(S9:U9)</f>
        <v>260646</v>
      </c>
      <c r="S9" s="121">
        <v>260646</v>
      </c>
      <c r="T9" s="121">
        <v>0</v>
      </c>
      <c r="U9" s="121">
        <v>0</v>
      </c>
      <c r="V9" s="121">
        <v>9850</v>
      </c>
      <c r="W9" s="121">
        <f>+SUM(X9:AA9)</f>
        <v>585566</v>
      </c>
      <c r="X9" s="121">
        <v>516018</v>
      </c>
      <c r="Y9" s="121">
        <v>50940</v>
      </c>
      <c r="Z9" s="121">
        <v>3</v>
      </c>
      <c r="AA9" s="121">
        <v>18605</v>
      </c>
      <c r="AB9" s="121">
        <v>511670</v>
      </c>
      <c r="AC9" s="121">
        <v>0</v>
      </c>
      <c r="AD9" s="121">
        <v>364866</v>
      </c>
      <c r="AE9" s="121">
        <f>+SUM(D9,L9,AD9)</f>
        <v>2214835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0</v>
      </c>
      <c r="AO9" s="121">
        <f>+SUM(AP9:AS9)</f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5480</v>
      </c>
      <c r="BE9" s="121">
        <v>0</v>
      </c>
      <c r="BF9" s="121">
        <v>0</v>
      </c>
      <c r="BG9" s="121">
        <f>+SUM(BF9,AN9,AF9)</f>
        <v>0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74266</v>
      </c>
      <c r="BP9" s="121">
        <f>SUM(L9,AN9)</f>
        <v>1849969</v>
      </c>
      <c r="BQ9" s="121">
        <f>SUM(M9,AO9)</f>
        <v>993907</v>
      </c>
      <c r="BR9" s="121">
        <f>SUM(N9,AP9)</f>
        <v>332569</v>
      </c>
      <c r="BS9" s="121">
        <f>SUM(O9,AQ9)</f>
        <v>661338</v>
      </c>
      <c r="BT9" s="121">
        <f>SUM(P9,AR9)</f>
        <v>0</v>
      </c>
      <c r="BU9" s="121">
        <f>SUM(Q9,AS9)</f>
        <v>0</v>
      </c>
      <c r="BV9" s="121">
        <f>SUM(R9,AT9)</f>
        <v>260646</v>
      </c>
      <c r="BW9" s="121">
        <f>SUM(S9,AU9)</f>
        <v>260646</v>
      </c>
      <c r="BX9" s="121">
        <f>SUM(T9,AV9)</f>
        <v>0</v>
      </c>
      <c r="BY9" s="121">
        <f>SUM(U9,AW9)</f>
        <v>0</v>
      </c>
      <c r="BZ9" s="121">
        <f>SUM(V9,AX9)</f>
        <v>9850</v>
      </c>
      <c r="CA9" s="121">
        <f>SUM(W9,AY9)</f>
        <v>585566</v>
      </c>
      <c r="CB9" s="121">
        <f>SUM(X9,AZ9)</f>
        <v>516018</v>
      </c>
      <c r="CC9" s="121">
        <f>SUM(Y9,BA9)</f>
        <v>50940</v>
      </c>
      <c r="CD9" s="121">
        <f>SUM(Z9,BB9)</f>
        <v>3</v>
      </c>
      <c r="CE9" s="121">
        <f>SUM(AA9,BC9)</f>
        <v>18605</v>
      </c>
      <c r="CF9" s="121">
        <f>SUM(AB9,BD9)</f>
        <v>517150</v>
      </c>
      <c r="CG9" s="121">
        <f>SUM(AC9,BE9)</f>
        <v>0</v>
      </c>
      <c r="CH9" s="121">
        <f>SUM(AD9,BF9)</f>
        <v>364866</v>
      </c>
      <c r="CI9" s="121">
        <f>SUM(AE9,BG9)</f>
        <v>2214835</v>
      </c>
    </row>
    <row r="10" spans="1:87" s="136" customFormat="1" ht="13.5" customHeight="1" x14ac:dyDescent="0.15">
      <c r="A10" s="119" t="s">
        <v>15</v>
      </c>
      <c r="B10" s="120" t="s">
        <v>333</v>
      </c>
      <c r="C10" s="119" t="s">
        <v>334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111655</v>
      </c>
      <c r="L10" s="121">
        <f>+SUM(M10,R10,V10,W10,AC10)</f>
        <v>3174786</v>
      </c>
      <c r="M10" s="121">
        <f>+SUM(N10:Q10)</f>
        <v>1174770</v>
      </c>
      <c r="N10" s="121">
        <v>217089</v>
      </c>
      <c r="O10" s="121">
        <v>957681</v>
      </c>
      <c r="P10" s="121">
        <v>0</v>
      </c>
      <c r="Q10" s="121">
        <v>0</v>
      </c>
      <c r="R10" s="121">
        <f>+SUM(S10:U10)</f>
        <v>1298346</v>
      </c>
      <c r="S10" s="121">
        <v>1100302</v>
      </c>
      <c r="T10" s="121">
        <v>198044</v>
      </c>
      <c r="U10" s="121">
        <v>0</v>
      </c>
      <c r="V10" s="121">
        <v>30118</v>
      </c>
      <c r="W10" s="121">
        <f>+SUM(X10:AA10)</f>
        <v>671552</v>
      </c>
      <c r="X10" s="121">
        <v>376163</v>
      </c>
      <c r="Y10" s="121">
        <v>214637</v>
      </c>
      <c r="Z10" s="121">
        <v>22230</v>
      </c>
      <c r="AA10" s="121">
        <v>58522</v>
      </c>
      <c r="AB10" s="121">
        <v>769273</v>
      </c>
      <c r="AC10" s="121">
        <v>0</v>
      </c>
      <c r="AD10" s="121">
        <v>171630</v>
      </c>
      <c r="AE10" s="121">
        <f>+SUM(D10,L10,AD10)</f>
        <v>3346416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8239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111655</v>
      </c>
      <c r="BP10" s="121">
        <f>SUM(L10,AN10)</f>
        <v>3174786</v>
      </c>
      <c r="BQ10" s="121">
        <f>SUM(M10,AO10)</f>
        <v>1174770</v>
      </c>
      <c r="BR10" s="121">
        <f>SUM(N10,AP10)</f>
        <v>217089</v>
      </c>
      <c r="BS10" s="121">
        <f>SUM(O10,AQ10)</f>
        <v>957681</v>
      </c>
      <c r="BT10" s="121">
        <f>SUM(P10,AR10)</f>
        <v>0</v>
      </c>
      <c r="BU10" s="121">
        <f>SUM(Q10,AS10)</f>
        <v>0</v>
      </c>
      <c r="BV10" s="121">
        <f>SUM(R10,AT10)</f>
        <v>1298346</v>
      </c>
      <c r="BW10" s="121">
        <f>SUM(S10,AU10)</f>
        <v>1100302</v>
      </c>
      <c r="BX10" s="121">
        <f>SUM(T10,AV10)</f>
        <v>198044</v>
      </c>
      <c r="BY10" s="121">
        <f>SUM(U10,AW10)</f>
        <v>0</v>
      </c>
      <c r="BZ10" s="121">
        <f>SUM(V10,AX10)</f>
        <v>30118</v>
      </c>
      <c r="CA10" s="121">
        <f>SUM(W10,AY10)</f>
        <v>671552</v>
      </c>
      <c r="CB10" s="121">
        <f>SUM(X10,AZ10)</f>
        <v>376163</v>
      </c>
      <c r="CC10" s="121">
        <f>SUM(Y10,BA10)</f>
        <v>214637</v>
      </c>
      <c r="CD10" s="121">
        <f>SUM(Z10,BB10)</f>
        <v>22230</v>
      </c>
      <c r="CE10" s="121">
        <f>SUM(AA10,BC10)</f>
        <v>58522</v>
      </c>
      <c r="CF10" s="121">
        <f>SUM(AB10,BD10)</f>
        <v>777512</v>
      </c>
      <c r="CG10" s="121">
        <f>SUM(AC10,BE10)</f>
        <v>0</v>
      </c>
      <c r="CH10" s="121">
        <f>SUM(AD10,BF10)</f>
        <v>171630</v>
      </c>
      <c r="CI10" s="121">
        <f>SUM(AE10,BG10)</f>
        <v>3346416</v>
      </c>
    </row>
    <row r="11" spans="1:87" s="136" customFormat="1" ht="13.5" customHeight="1" x14ac:dyDescent="0.15">
      <c r="A11" s="119" t="s">
        <v>15</v>
      </c>
      <c r="B11" s="120" t="s">
        <v>336</v>
      </c>
      <c r="C11" s="119" t="s">
        <v>337</v>
      </c>
      <c r="D11" s="121">
        <f>+SUM(E11,J11)</f>
        <v>116645</v>
      </c>
      <c r="E11" s="121">
        <f>+SUM(F11:I11)</f>
        <v>116645</v>
      </c>
      <c r="F11" s="121">
        <v>104939</v>
      </c>
      <c r="G11" s="121">
        <v>0</v>
      </c>
      <c r="H11" s="121">
        <v>0</v>
      </c>
      <c r="I11" s="121">
        <v>11706</v>
      </c>
      <c r="J11" s="121">
        <v>0</v>
      </c>
      <c r="K11" s="121">
        <v>153025</v>
      </c>
      <c r="L11" s="121">
        <f>+SUM(M11,R11,V11,W11,AC11)</f>
        <v>4688342</v>
      </c>
      <c r="M11" s="121">
        <f>+SUM(N11:Q11)</f>
        <v>1918959</v>
      </c>
      <c r="N11" s="121">
        <v>573348</v>
      </c>
      <c r="O11" s="121">
        <v>1345611</v>
      </c>
      <c r="P11" s="121">
        <v>0</v>
      </c>
      <c r="Q11" s="121">
        <v>0</v>
      </c>
      <c r="R11" s="121">
        <f>+SUM(S11:U11)</f>
        <v>1590660</v>
      </c>
      <c r="S11" s="121">
        <v>1590660</v>
      </c>
      <c r="T11" s="121">
        <v>0</v>
      </c>
      <c r="U11" s="121">
        <v>0</v>
      </c>
      <c r="V11" s="121">
        <v>0</v>
      </c>
      <c r="W11" s="121">
        <f>+SUM(X11:AA11)</f>
        <v>1146845</v>
      </c>
      <c r="X11" s="121">
        <v>986957</v>
      </c>
      <c r="Y11" s="121">
        <v>159488</v>
      </c>
      <c r="Z11" s="121">
        <v>0</v>
      </c>
      <c r="AA11" s="121">
        <v>400</v>
      </c>
      <c r="AB11" s="121">
        <v>1054302</v>
      </c>
      <c r="AC11" s="121">
        <v>31878</v>
      </c>
      <c r="AD11" s="121">
        <v>328098</v>
      </c>
      <c r="AE11" s="121">
        <f>+SUM(D11,L11,AD11)</f>
        <v>5133085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0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11291</v>
      </c>
      <c r="BE11" s="121">
        <v>0</v>
      </c>
      <c r="BF11" s="121">
        <v>0</v>
      </c>
      <c r="BG11" s="121">
        <f>+SUM(BF11,AN11,AF11)</f>
        <v>0</v>
      </c>
      <c r="BH11" s="121">
        <f>SUM(D11,AF11)</f>
        <v>116645</v>
      </c>
      <c r="BI11" s="121">
        <f>SUM(E11,AG11)</f>
        <v>116645</v>
      </c>
      <c r="BJ11" s="121">
        <f>SUM(F11,AH11)</f>
        <v>104939</v>
      </c>
      <c r="BK11" s="121">
        <f>SUM(G11,AI11)</f>
        <v>0</v>
      </c>
      <c r="BL11" s="121">
        <f>SUM(H11,AJ11)</f>
        <v>0</v>
      </c>
      <c r="BM11" s="121">
        <f>SUM(I11,AK11)</f>
        <v>11706</v>
      </c>
      <c r="BN11" s="121">
        <f>SUM(J11,AL11)</f>
        <v>0</v>
      </c>
      <c r="BO11" s="121">
        <f>SUM(K11,AM11)</f>
        <v>153025</v>
      </c>
      <c r="BP11" s="121">
        <f>SUM(L11,AN11)</f>
        <v>4688342</v>
      </c>
      <c r="BQ11" s="121">
        <f>SUM(M11,AO11)</f>
        <v>1918959</v>
      </c>
      <c r="BR11" s="121">
        <f>SUM(N11,AP11)</f>
        <v>573348</v>
      </c>
      <c r="BS11" s="121">
        <f>SUM(O11,AQ11)</f>
        <v>1345611</v>
      </c>
      <c r="BT11" s="121">
        <f>SUM(P11,AR11)</f>
        <v>0</v>
      </c>
      <c r="BU11" s="121">
        <f>SUM(Q11,AS11)</f>
        <v>0</v>
      </c>
      <c r="BV11" s="121">
        <f>SUM(R11,AT11)</f>
        <v>1590660</v>
      </c>
      <c r="BW11" s="121">
        <f>SUM(S11,AU11)</f>
        <v>1590660</v>
      </c>
      <c r="BX11" s="121">
        <f>SUM(T11,AV11)</f>
        <v>0</v>
      </c>
      <c r="BY11" s="121">
        <f>SUM(U11,AW11)</f>
        <v>0</v>
      </c>
      <c r="BZ11" s="121">
        <f>SUM(V11,AX11)</f>
        <v>0</v>
      </c>
      <c r="CA11" s="121">
        <f>SUM(W11,AY11)</f>
        <v>1146845</v>
      </c>
      <c r="CB11" s="121">
        <f>SUM(X11,AZ11)</f>
        <v>986957</v>
      </c>
      <c r="CC11" s="121">
        <f>SUM(Y11,BA11)</f>
        <v>159488</v>
      </c>
      <c r="CD11" s="121">
        <f>SUM(Z11,BB11)</f>
        <v>0</v>
      </c>
      <c r="CE11" s="121">
        <f>SUM(AA11,BC11)</f>
        <v>400</v>
      </c>
      <c r="CF11" s="121">
        <f>SUM(AB11,BD11)</f>
        <v>1065593</v>
      </c>
      <c r="CG11" s="121">
        <f>SUM(AC11,BE11)</f>
        <v>31878</v>
      </c>
      <c r="CH11" s="121">
        <f>SUM(AD11,BF11)</f>
        <v>328098</v>
      </c>
      <c r="CI11" s="121">
        <f>SUM(AE11,BG11)</f>
        <v>5133085</v>
      </c>
    </row>
    <row r="12" spans="1:87" s="136" customFormat="1" ht="13.5" customHeight="1" x14ac:dyDescent="0.15">
      <c r="A12" s="119" t="s">
        <v>15</v>
      </c>
      <c r="B12" s="120" t="s">
        <v>339</v>
      </c>
      <c r="C12" s="119" t="s">
        <v>340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85576</v>
      </c>
      <c r="L12" s="121">
        <f>+SUM(M12,R12,V12,W12,AC12)</f>
        <v>2411723</v>
      </c>
      <c r="M12" s="121">
        <f>+SUM(N12:Q12)</f>
        <v>1247788</v>
      </c>
      <c r="N12" s="121">
        <v>294428</v>
      </c>
      <c r="O12" s="121">
        <v>953360</v>
      </c>
      <c r="P12" s="121">
        <v>0</v>
      </c>
      <c r="Q12" s="121">
        <v>0</v>
      </c>
      <c r="R12" s="121">
        <f>+SUM(S12:U12)</f>
        <v>65016</v>
      </c>
      <c r="S12" s="121">
        <v>65016</v>
      </c>
      <c r="T12" s="121">
        <v>0</v>
      </c>
      <c r="U12" s="121">
        <v>0</v>
      </c>
      <c r="V12" s="121">
        <v>28992</v>
      </c>
      <c r="W12" s="121">
        <f>+SUM(X12:AA12)</f>
        <v>1069927</v>
      </c>
      <c r="X12" s="121">
        <v>959197</v>
      </c>
      <c r="Y12" s="121">
        <v>94210</v>
      </c>
      <c r="Z12" s="121">
        <v>0</v>
      </c>
      <c r="AA12" s="121">
        <v>16520</v>
      </c>
      <c r="AB12" s="121">
        <v>589598</v>
      </c>
      <c r="AC12" s="121">
        <v>0</v>
      </c>
      <c r="AD12" s="121">
        <v>0</v>
      </c>
      <c r="AE12" s="121">
        <f>+SUM(D12,L12,AD12)</f>
        <v>2411723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6315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85576</v>
      </c>
      <c r="BP12" s="121">
        <f>SUM(L12,AN12)</f>
        <v>2411723</v>
      </c>
      <c r="BQ12" s="121">
        <f>SUM(M12,AO12)</f>
        <v>1247788</v>
      </c>
      <c r="BR12" s="121">
        <f>SUM(N12,AP12)</f>
        <v>294428</v>
      </c>
      <c r="BS12" s="121">
        <f>SUM(O12,AQ12)</f>
        <v>953360</v>
      </c>
      <c r="BT12" s="121">
        <f>SUM(P12,AR12)</f>
        <v>0</v>
      </c>
      <c r="BU12" s="121">
        <f>SUM(Q12,AS12)</f>
        <v>0</v>
      </c>
      <c r="BV12" s="121">
        <f>SUM(R12,AT12)</f>
        <v>65016</v>
      </c>
      <c r="BW12" s="121">
        <f>SUM(S12,AU12)</f>
        <v>65016</v>
      </c>
      <c r="BX12" s="121">
        <f>SUM(T12,AV12)</f>
        <v>0</v>
      </c>
      <c r="BY12" s="121">
        <f>SUM(U12,AW12)</f>
        <v>0</v>
      </c>
      <c r="BZ12" s="121">
        <f>SUM(V12,AX12)</f>
        <v>28992</v>
      </c>
      <c r="CA12" s="121">
        <f>SUM(W12,AY12)</f>
        <v>1069927</v>
      </c>
      <c r="CB12" s="121">
        <f>SUM(X12,AZ12)</f>
        <v>959197</v>
      </c>
      <c r="CC12" s="121">
        <f>SUM(Y12,BA12)</f>
        <v>94210</v>
      </c>
      <c r="CD12" s="121">
        <f>SUM(Z12,BB12)</f>
        <v>0</v>
      </c>
      <c r="CE12" s="121">
        <f>SUM(AA12,BC12)</f>
        <v>16520</v>
      </c>
      <c r="CF12" s="121">
        <f>SUM(AB12,BD12)</f>
        <v>595913</v>
      </c>
      <c r="CG12" s="121">
        <f>SUM(AC12,BE12)</f>
        <v>0</v>
      </c>
      <c r="CH12" s="121">
        <f>SUM(AD12,BF12)</f>
        <v>0</v>
      </c>
      <c r="CI12" s="121">
        <f>SUM(AE12,BG12)</f>
        <v>2411723</v>
      </c>
    </row>
    <row r="13" spans="1:87" s="136" customFormat="1" ht="13.5" customHeight="1" x14ac:dyDescent="0.15">
      <c r="A13" s="119" t="s">
        <v>15</v>
      </c>
      <c r="B13" s="120" t="s">
        <v>342</v>
      </c>
      <c r="C13" s="119" t="s">
        <v>343</v>
      </c>
      <c r="D13" s="121">
        <f>+SUM(E13,J13)</f>
        <v>15300</v>
      </c>
      <c r="E13" s="121">
        <f>+SUM(F13:I13)</f>
        <v>15300</v>
      </c>
      <c r="F13" s="121">
        <v>0</v>
      </c>
      <c r="G13" s="121">
        <v>0</v>
      </c>
      <c r="H13" s="121">
        <v>0</v>
      </c>
      <c r="I13" s="121">
        <v>15300</v>
      </c>
      <c r="J13" s="121">
        <v>0</v>
      </c>
      <c r="K13" s="121">
        <v>90300</v>
      </c>
      <c r="L13" s="121">
        <f>+SUM(M13,R13,V13,W13,AC13)</f>
        <v>1695791</v>
      </c>
      <c r="M13" s="121">
        <f>+SUM(N13:Q13)</f>
        <v>1034375</v>
      </c>
      <c r="N13" s="121">
        <v>139517</v>
      </c>
      <c r="O13" s="121">
        <v>894858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3114</v>
      </c>
      <c r="W13" s="121">
        <f>+SUM(X13:AA13)</f>
        <v>658302</v>
      </c>
      <c r="X13" s="121">
        <v>470217</v>
      </c>
      <c r="Y13" s="121">
        <v>113773</v>
      </c>
      <c r="Z13" s="121">
        <v>0</v>
      </c>
      <c r="AA13" s="121">
        <v>74312</v>
      </c>
      <c r="AB13" s="121">
        <v>622143</v>
      </c>
      <c r="AC13" s="121">
        <v>0</v>
      </c>
      <c r="AD13" s="121">
        <v>127676</v>
      </c>
      <c r="AE13" s="121">
        <f>+SUM(D13,L13,AD13)</f>
        <v>1838767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6663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15300</v>
      </c>
      <c r="BI13" s="121">
        <f>SUM(E13,AG13)</f>
        <v>15300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15300</v>
      </c>
      <c r="BN13" s="121">
        <f>SUM(J13,AL13)</f>
        <v>0</v>
      </c>
      <c r="BO13" s="121">
        <f>SUM(K13,AM13)</f>
        <v>90300</v>
      </c>
      <c r="BP13" s="121">
        <f>SUM(L13,AN13)</f>
        <v>1695791</v>
      </c>
      <c r="BQ13" s="121">
        <f>SUM(M13,AO13)</f>
        <v>1034375</v>
      </c>
      <c r="BR13" s="121">
        <f>SUM(N13,AP13)</f>
        <v>139517</v>
      </c>
      <c r="BS13" s="121">
        <f>SUM(O13,AQ13)</f>
        <v>894858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3114</v>
      </c>
      <c r="CA13" s="121">
        <f>SUM(W13,AY13)</f>
        <v>658302</v>
      </c>
      <c r="CB13" s="121">
        <f>SUM(X13,AZ13)</f>
        <v>470217</v>
      </c>
      <c r="CC13" s="121">
        <f>SUM(Y13,BA13)</f>
        <v>113773</v>
      </c>
      <c r="CD13" s="121">
        <f>SUM(Z13,BB13)</f>
        <v>0</v>
      </c>
      <c r="CE13" s="121">
        <f>SUM(AA13,BC13)</f>
        <v>74312</v>
      </c>
      <c r="CF13" s="121">
        <f>SUM(AB13,BD13)</f>
        <v>628806</v>
      </c>
      <c r="CG13" s="121">
        <f>SUM(AC13,BE13)</f>
        <v>0</v>
      </c>
      <c r="CH13" s="121">
        <f>SUM(AD13,BF13)</f>
        <v>127676</v>
      </c>
      <c r="CI13" s="121">
        <f>SUM(AE13,BG13)</f>
        <v>1838767</v>
      </c>
    </row>
    <row r="14" spans="1:87" s="136" customFormat="1" ht="13.5" customHeight="1" x14ac:dyDescent="0.15">
      <c r="A14" s="119" t="s">
        <v>15</v>
      </c>
      <c r="B14" s="120" t="s">
        <v>345</v>
      </c>
      <c r="C14" s="119" t="s">
        <v>346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104424</v>
      </c>
      <c r="L14" s="121">
        <f>+SUM(M14,R14,V14,W14,AC14)</f>
        <v>2670028</v>
      </c>
      <c r="M14" s="121">
        <f>+SUM(N14:Q14)</f>
        <v>1032659</v>
      </c>
      <c r="N14" s="121">
        <v>140914</v>
      </c>
      <c r="O14" s="121">
        <v>891745</v>
      </c>
      <c r="P14" s="121">
        <v>0</v>
      </c>
      <c r="Q14" s="121">
        <v>0</v>
      </c>
      <c r="R14" s="121">
        <f>+SUM(S14:U14)</f>
        <v>1257848</v>
      </c>
      <c r="S14" s="121">
        <v>1257848</v>
      </c>
      <c r="T14" s="121">
        <v>0</v>
      </c>
      <c r="U14" s="121">
        <v>0</v>
      </c>
      <c r="V14" s="121">
        <v>16463</v>
      </c>
      <c r="W14" s="121">
        <f>+SUM(X14:AA14)</f>
        <v>363058</v>
      </c>
      <c r="X14" s="121">
        <v>361763</v>
      </c>
      <c r="Y14" s="121">
        <v>0</v>
      </c>
      <c r="Z14" s="121">
        <v>895</v>
      </c>
      <c r="AA14" s="121">
        <v>400</v>
      </c>
      <c r="AB14" s="121">
        <v>719450</v>
      </c>
      <c r="AC14" s="121">
        <v>0</v>
      </c>
      <c r="AD14" s="121">
        <v>0</v>
      </c>
      <c r="AE14" s="121">
        <f>+SUM(D14,L14,AD14)</f>
        <v>2670028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7705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104424</v>
      </c>
      <c r="BP14" s="121">
        <f>SUM(L14,AN14)</f>
        <v>2670028</v>
      </c>
      <c r="BQ14" s="121">
        <f>SUM(M14,AO14)</f>
        <v>1032659</v>
      </c>
      <c r="BR14" s="121">
        <f>SUM(N14,AP14)</f>
        <v>140914</v>
      </c>
      <c r="BS14" s="121">
        <f>SUM(O14,AQ14)</f>
        <v>891745</v>
      </c>
      <c r="BT14" s="121">
        <f>SUM(P14,AR14)</f>
        <v>0</v>
      </c>
      <c r="BU14" s="121">
        <f>SUM(Q14,AS14)</f>
        <v>0</v>
      </c>
      <c r="BV14" s="121">
        <f>SUM(R14,AT14)</f>
        <v>1257848</v>
      </c>
      <c r="BW14" s="121">
        <f>SUM(S14,AU14)</f>
        <v>1257848</v>
      </c>
      <c r="BX14" s="121">
        <f>SUM(T14,AV14)</f>
        <v>0</v>
      </c>
      <c r="BY14" s="121">
        <f>SUM(U14,AW14)</f>
        <v>0</v>
      </c>
      <c r="BZ14" s="121">
        <f>SUM(V14,AX14)</f>
        <v>16463</v>
      </c>
      <c r="CA14" s="121">
        <f>SUM(W14,AY14)</f>
        <v>363058</v>
      </c>
      <c r="CB14" s="121">
        <f>SUM(X14,AZ14)</f>
        <v>361763</v>
      </c>
      <c r="CC14" s="121">
        <f>SUM(Y14,BA14)</f>
        <v>0</v>
      </c>
      <c r="CD14" s="121">
        <f>SUM(Z14,BB14)</f>
        <v>895</v>
      </c>
      <c r="CE14" s="121">
        <f>SUM(AA14,BC14)</f>
        <v>400</v>
      </c>
      <c r="CF14" s="121">
        <f>SUM(AB14,BD14)</f>
        <v>727155</v>
      </c>
      <c r="CG14" s="121">
        <f>SUM(AC14,BE14)</f>
        <v>0</v>
      </c>
      <c r="CH14" s="121">
        <f>SUM(AD14,BF14)</f>
        <v>0</v>
      </c>
      <c r="CI14" s="121">
        <f>SUM(AE14,BG14)</f>
        <v>2670028</v>
      </c>
    </row>
    <row r="15" spans="1:87" s="136" customFormat="1" ht="13.5" customHeight="1" x14ac:dyDescent="0.15">
      <c r="A15" s="119" t="s">
        <v>15</v>
      </c>
      <c r="B15" s="120" t="s">
        <v>348</v>
      </c>
      <c r="C15" s="119" t="s">
        <v>349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165924</v>
      </c>
      <c r="L15" s="121">
        <f>+SUM(M15,R15,V15,W15,AC15)</f>
        <v>4316901</v>
      </c>
      <c r="M15" s="121">
        <f>+SUM(N15:Q15)</f>
        <v>1460337</v>
      </c>
      <c r="N15" s="121">
        <v>172970</v>
      </c>
      <c r="O15" s="121">
        <v>1287367</v>
      </c>
      <c r="P15" s="121">
        <v>0</v>
      </c>
      <c r="Q15" s="121">
        <v>0</v>
      </c>
      <c r="R15" s="121">
        <f>+SUM(S15:U15)</f>
        <v>1146805</v>
      </c>
      <c r="S15" s="121">
        <v>1144913</v>
      </c>
      <c r="T15" s="121">
        <v>1892</v>
      </c>
      <c r="U15" s="121">
        <v>0</v>
      </c>
      <c r="V15" s="121">
        <v>15216</v>
      </c>
      <c r="W15" s="121">
        <f>+SUM(X15:AA15)</f>
        <v>1688451</v>
      </c>
      <c r="X15" s="121">
        <v>1676791</v>
      </c>
      <c r="Y15" s="121">
        <v>11260</v>
      </c>
      <c r="Z15" s="121">
        <v>0</v>
      </c>
      <c r="AA15" s="121">
        <v>400</v>
      </c>
      <c r="AB15" s="121">
        <v>1143169</v>
      </c>
      <c r="AC15" s="121">
        <v>6092</v>
      </c>
      <c r="AD15" s="121">
        <v>361509</v>
      </c>
      <c r="AE15" s="121">
        <f>+SUM(D15,L15,AD15)</f>
        <v>4678410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12243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165924</v>
      </c>
      <c r="BP15" s="121">
        <f>SUM(L15,AN15)</f>
        <v>4316901</v>
      </c>
      <c r="BQ15" s="121">
        <f>SUM(M15,AO15)</f>
        <v>1460337</v>
      </c>
      <c r="BR15" s="121">
        <f>SUM(N15,AP15)</f>
        <v>172970</v>
      </c>
      <c r="BS15" s="121">
        <f>SUM(O15,AQ15)</f>
        <v>1287367</v>
      </c>
      <c r="BT15" s="121">
        <f>SUM(P15,AR15)</f>
        <v>0</v>
      </c>
      <c r="BU15" s="121">
        <f>SUM(Q15,AS15)</f>
        <v>0</v>
      </c>
      <c r="BV15" s="121">
        <f>SUM(R15,AT15)</f>
        <v>1146805</v>
      </c>
      <c r="BW15" s="121">
        <f>SUM(S15,AU15)</f>
        <v>1144913</v>
      </c>
      <c r="BX15" s="121">
        <f>SUM(T15,AV15)</f>
        <v>1892</v>
      </c>
      <c r="BY15" s="121">
        <f>SUM(U15,AW15)</f>
        <v>0</v>
      </c>
      <c r="BZ15" s="121">
        <f>SUM(V15,AX15)</f>
        <v>15216</v>
      </c>
      <c r="CA15" s="121">
        <f>SUM(W15,AY15)</f>
        <v>1688451</v>
      </c>
      <c r="CB15" s="121">
        <f>SUM(X15,AZ15)</f>
        <v>1676791</v>
      </c>
      <c r="CC15" s="121">
        <f>SUM(Y15,BA15)</f>
        <v>11260</v>
      </c>
      <c r="CD15" s="121">
        <f>SUM(Z15,BB15)</f>
        <v>0</v>
      </c>
      <c r="CE15" s="121">
        <f>SUM(AA15,BC15)</f>
        <v>400</v>
      </c>
      <c r="CF15" s="121">
        <f>SUM(AB15,BD15)</f>
        <v>1155412</v>
      </c>
      <c r="CG15" s="121">
        <f>SUM(AC15,BE15)</f>
        <v>6092</v>
      </c>
      <c r="CH15" s="121">
        <f>SUM(AD15,BF15)</f>
        <v>361509</v>
      </c>
      <c r="CI15" s="121">
        <f>SUM(AE15,BG15)</f>
        <v>4678410</v>
      </c>
    </row>
    <row r="16" spans="1:87" s="136" customFormat="1" ht="13.5" customHeight="1" x14ac:dyDescent="0.15">
      <c r="A16" s="119" t="s">
        <v>15</v>
      </c>
      <c r="B16" s="120" t="s">
        <v>352</v>
      </c>
      <c r="C16" s="119" t="s">
        <v>353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135881</v>
      </c>
      <c r="L16" s="121">
        <f>+SUM(M16,R16,V16,W16,AC16)</f>
        <v>4674998</v>
      </c>
      <c r="M16" s="121">
        <f>+SUM(N16:Q16)</f>
        <v>1924284</v>
      </c>
      <c r="N16" s="121">
        <v>168338</v>
      </c>
      <c r="O16" s="121">
        <v>1755946</v>
      </c>
      <c r="P16" s="121">
        <v>0</v>
      </c>
      <c r="Q16" s="121">
        <v>0</v>
      </c>
      <c r="R16" s="121">
        <f>+SUM(S16:U16)</f>
        <v>834075</v>
      </c>
      <c r="S16" s="121">
        <v>754963</v>
      </c>
      <c r="T16" s="121">
        <v>79112</v>
      </c>
      <c r="U16" s="121">
        <v>0</v>
      </c>
      <c r="V16" s="121">
        <v>18295</v>
      </c>
      <c r="W16" s="121">
        <f>+SUM(X16:AA16)</f>
        <v>1898344</v>
      </c>
      <c r="X16" s="121">
        <v>1635639</v>
      </c>
      <c r="Y16" s="121">
        <v>262705</v>
      </c>
      <c r="Z16" s="121">
        <v>0</v>
      </c>
      <c r="AA16" s="121">
        <v>0</v>
      </c>
      <c r="AB16" s="121">
        <v>936181</v>
      </c>
      <c r="AC16" s="121">
        <v>0</v>
      </c>
      <c r="AD16" s="121">
        <v>0</v>
      </c>
      <c r="AE16" s="121">
        <f>+SUM(D16,L16,AD16)</f>
        <v>4674998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10026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135881</v>
      </c>
      <c r="BP16" s="121">
        <f>SUM(L16,AN16)</f>
        <v>4674998</v>
      </c>
      <c r="BQ16" s="121">
        <f>SUM(M16,AO16)</f>
        <v>1924284</v>
      </c>
      <c r="BR16" s="121">
        <f>SUM(N16,AP16)</f>
        <v>168338</v>
      </c>
      <c r="BS16" s="121">
        <f>SUM(O16,AQ16)</f>
        <v>1755946</v>
      </c>
      <c r="BT16" s="121">
        <f>SUM(P16,AR16)</f>
        <v>0</v>
      </c>
      <c r="BU16" s="121">
        <f>SUM(Q16,AS16)</f>
        <v>0</v>
      </c>
      <c r="BV16" s="121">
        <f>SUM(R16,AT16)</f>
        <v>834075</v>
      </c>
      <c r="BW16" s="121">
        <f>SUM(S16,AU16)</f>
        <v>754963</v>
      </c>
      <c r="BX16" s="121">
        <f>SUM(T16,AV16)</f>
        <v>79112</v>
      </c>
      <c r="BY16" s="121">
        <f>SUM(U16,AW16)</f>
        <v>0</v>
      </c>
      <c r="BZ16" s="121">
        <f>SUM(V16,AX16)</f>
        <v>18295</v>
      </c>
      <c r="CA16" s="121">
        <f>SUM(W16,AY16)</f>
        <v>1898344</v>
      </c>
      <c r="CB16" s="121">
        <f>SUM(X16,AZ16)</f>
        <v>1635639</v>
      </c>
      <c r="CC16" s="121">
        <f>SUM(Y16,BA16)</f>
        <v>262705</v>
      </c>
      <c r="CD16" s="121">
        <f>SUM(Z16,BB16)</f>
        <v>0</v>
      </c>
      <c r="CE16" s="121">
        <f>SUM(AA16,BC16)</f>
        <v>0</v>
      </c>
      <c r="CF16" s="121">
        <f>SUM(AB16,BD16)</f>
        <v>946207</v>
      </c>
      <c r="CG16" s="121">
        <f>SUM(AC16,BE16)</f>
        <v>0</v>
      </c>
      <c r="CH16" s="121">
        <f>SUM(AD16,BF16)</f>
        <v>0</v>
      </c>
      <c r="CI16" s="121">
        <f>SUM(AE16,BG16)</f>
        <v>4674998</v>
      </c>
    </row>
    <row r="17" spans="1:87" s="136" customFormat="1" ht="13.5" customHeight="1" x14ac:dyDescent="0.15">
      <c r="A17" s="119" t="s">
        <v>15</v>
      </c>
      <c r="B17" s="120" t="s">
        <v>355</v>
      </c>
      <c r="C17" s="119" t="s">
        <v>356</v>
      </c>
      <c r="D17" s="121">
        <f>+SUM(E17,J17)</f>
        <v>14174</v>
      </c>
      <c r="E17" s="121">
        <f>+SUM(F17:I17)</f>
        <v>14174</v>
      </c>
      <c r="F17" s="121">
        <v>14174</v>
      </c>
      <c r="G17" s="121">
        <v>0</v>
      </c>
      <c r="H17" s="121">
        <v>0</v>
      </c>
      <c r="I17" s="121">
        <v>0</v>
      </c>
      <c r="J17" s="121">
        <v>0</v>
      </c>
      <c r="K17" s="121">
        <v>101618</v>
      </c>
      <c r="L17" s="121">
        <f>+SUM(M17,R17,V17,W17,AC17)</f>
        <v>2468550</v>
      </c>
      <c r="M17" s="121">
        <f>+SUM(N17:Q17)</f>
        <v>1001847</v>
      </c>
      <c r="N17" s="121">
        <v>179483</v>
      </c>
      <c r="O17" s="121">
        <v>822364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1466703</v>
      </c>
      <c r="X17" s="121">
        <v>1302506</v>
      </c>
      <c r="Y17" s="121">
        <v>163797</v>
      </c>
      <c r="Z17" s="121">
        <v>0</v>
      </c>
      <c r="AA17" s="121">
        <v>400</v>
      </c>
      <c r="AB17" s="121">
        <v>700122</v>
      </c>
      <c r="AC17" s="121">
        <v>0</v>
      </c>
      <c r="AD17" s="121">
        <v>728902</v>
      </c>
      <c r="AE17" s="121">
        <f>+SUM(D17,L17,AD17)</f>
        <v>3211626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7498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14174</v>
      </c>
      <c r="BI17" s="121">
        <f>SUM(E17,AG17)</f>
        <v>14174</v>
      </c>
      <c r="BJ17" s="121">
        <f>SUM(F17,AH17)</f>
        <v>14174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101618</v>
      </c>
      <c r="BP17" s="121">
        <f>SUM(L17,AN17)</f>
        <v>2468550</v>
      </c>
      <c r="BQ17" s="121">
        <f>SUM(M17,AO17)</f>
        <v>1001847</v>
      </c>
      <c r="BR17" s="121">
        <f>SUM(N17,AP17)</f>
        <v>179483</v>
      </c>
      <c r="BS17" s="121">
        <f>SUM(O17,AQ17)</f>
        <v>822364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1466703</v>
      </c>
      <c r="CB17" s="121">
        <f>SUM(X17,AZ17)</f>
        <v>1302506</v>
      </c>
      <c r="CC17" s="121">
        <f>SUM(Y17,BA17)</f>
        <v>163797</v>
      </c>
      <c r="CD17" s="121">
        <f>SUM(Z17,BB17)</f>
        <v>0</v>
      </c>
      <c r="CE17" s="121">
        <f>SUM(AA17,BC17)</f>
        <v>400</v>
      </c>
      <c r="CF17" s="121">
        <f>SUM(AB17,BD17)</f>
        <v>707620</v>
      </c>
      <c r="CG17" s="121">
        <f>SUM(AC17,BE17)</f>
        <v>0</v>
      </c>
      <c r="CH17" s="121">
        <f>SUM(AD17,BF17)</f>
        <v>728902</v>
      </c>
      <c r="CI17" s="121">
        <f>SUM(AE17,BG17)</f>
        <v>3211626</v>
      </c>
    </row>
    <row r="18" spans="1:87" s="136" customFormat="1" ht="13.5" customHeight="1" x14ac:dyDescent="0.15">
      <c r="A18" s="119" t="s">
        <v>15</v>
      </c>
      <c r="B18" s="120" t="s">
        <v>358</v>
      </c>
      <c r="C18" s="119" t="s">
        <v>359</v>
      </c>
      <c r="D18" s="121">
        <f>+SUM(E18,J18)</f>
        <v>16609</v>
      </c>
      <c r="E18" s="121">
        <f>+SUM(F18:I18)</f>
        <v>16609</v>
      </c>
      <c r="F18" s="121">
        <v>0</v>
      </c>
      <c r="G18" s="121">
        <v>0</v>
      </c>
      <c r="H18" s="121">
        <v>0</v>
      </c>
      <c r="I18" s="121">
        <v>16609</v>
      </c>
      <c r="J18" s="121">
        <v>0</v>
      </c>
      <c r="K18" s="121">
        <v>256080</v>
      </c>
      <c r="L18" s="121">
        <f>+SUM(M18,R18,V18,W18,AC18)</f>
        <v>6040095</v>
      </c>
      <c r="M18" s="121">
        <f>+SUM(N18:Q18)</f>
        <v>2943559</v>
      </c>
      <c r="N18" s="121">
        <v>453037</v>
      </c>
      <c r="O18" s="121">
        <v>2490522</v>
      </c>
      <c r="P18" s="121">
        <v>0</v>
      </c>
      <c r="Q18" s="121">
        <v>0</v>
      </c>
      <c r="R18" s="121">
        <f>+SUM(S18:U18)</f>
        <v>1614299</v>
      </c>
      <c r="S18" s="121">
        <v>1614299</v>
      </c>
      <c r="T18" s="121">
        <v>0</v>
      </c>
      <c r="U18" s="121">
        <v>0</v>
      </c>
      <c r="V18" s="121">
        <v>0</v>
      </c>
      <c r="W18" s="121">
        <f>+SUM(X18:AA18)</f>
        <v>1482237</v>
      </c>
      <c r="X18" s="121">
        <v>1202556</v>
      </c>
      <c r="Y18" s="121">
        <v>279281</v>
      </c>
      <c r="Z18" s="121">
        <v>0</v>
      </c>
      <c r="AA18" s="121">
        <v>400</v>
      </c>
      <c r="AB18" s="121">
        <v>1764319</v>
      </c>
      <c r="AC18" s="121">
        <v>0</v>
      </c>
      <c r="AD18" s="121">
        <v>492971</v>
      </c>
      <c r="AE18" s="121">
        <f>+SUM(D18,L18,AD18)</f>
        <v>6549675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18897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16609</v>
      </c>
      <c r="BI18" s="121">
        <f>SUM(E18,AG18)</f>
        <v>16609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16609</v>
      </c>
      <c r="BN18" s="121">
        <f>SUM(J18,AL18)</f>
        <v>0</v>
      </c>
      <c r="BO18" s="121">
        <f>SUM(K18,AM18)</f>
        <v>256080</v>
      </c>
      <c r="BP18" s="121">
        <f>SUM(L18,AN18)</f>
        <v>6040095</v>
      </c>
      <c r="BQ18" s="121">
        <f>SUM(M18,AO18)</f>
        <v>2943559</v>
      </c>
      <c r="BR18" s="121">
        <f>SUM(N18,AP18)</f>
        <v>453037</v>
      </c>
      <c r="BS18" s="121">
        <f>SUM(O18,AQ18)</f>
        <v>2490522</v>
      </c>
      <c r="BT18" s="121">
        <f>SUM(P18,AR18)</f>
        <v>0</v>
      </c>
      <c r="BU18" s="121">
        <f>SUM(Q18,AS18)</f>
        <v>0</v>
      </c>
      <c r="BV18" s="121">
        <f>SUM(R18,AT18)</f>
        <v>1614299</v>
      </c>
      <c r="BW18" s="121">
        <f>SUM(S18,AU18)</f>
        <v>1614299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1482237</v>
      </c>
      <c r="CB18" s="121">
        <f>SUM(X18,AZ18)</f>
        <v>1202556</v>
      </c>
      <c r="CC18" s="121">
        <f>SUM(Y18,BA18)</f>
        <v>279281</v>
      </c>
      <c r="CD18" s="121">
        <f>SUM(Z18,BB18)</f>
        <v>0</v>
      </c>
      <c r="CE18" s="121">
        <f>SUM(AA18,BC18)</f>
        <v>400</v>
      </c>
      <c r="CF18" s="121">
        <f>SUM(AB18,BD18)</f>
        <v>1783216</v>
      </c>
      <c r="CG18" s="121">
        <f>SUM(AC18,BE18)</f>
        <v>0</v>
      </c>
      <c r="CH18" s="121">
        <f>SUM(AD18,BF18)</f>
        <v>492971</v>
      </c>
      <c r="CI18" s="121">
        <f>SUM(AE18,BG18)</f>
        <v>6549675</v>
      </c>
    </row>
    <row r="19" spans="1:87" s="136" customFormat="1" ht="13.5" customHeight="1" x14ac:dyDescent="0.15">
      <c r="A19" s="119" t="s">
        <v>15</v>
      </c>
      <c r="B19" s="120" t="s">
        <v>361</v>
      </c>
      <c r="C19" s="119" t="s">
        <v>362</v>
      </c>
      <c r="D19" s="121">
        <f>+SUM(E19,J19)</f>
        <v>166399</v>
      </c>
      <c r="E19" s="121">
        <f>+SUM(F19:I19)</f>
        <v>166399</v>
      </c>
      <c r="F19" s="121">
        <v>0</v>
      </c>
      <c r="G19" s="121">
        <v>14524</v>
      </c>
      <c r="H19" s="121">
        <v>0</v>
      </c>
      <c r="I19" s="121">
        <v>151875</v>
      </c>
      <c r="J19" s="121">
        <v>0</v>
      </c>
      <c r="K19" s="121">
        <v>335440</v>
      </c>
      <c r="L19" s="121">
        <f>+SUM(M19,R19,V19,W19,AC19)</f>
        <v>8501622</v>
      </c>
      <c r="M19" s="121">
        <f>+SUM(N19:Q19)</f>
        <v>3370103</v>
      </c>
      <c r="N19" s="121">
        <v>607760</v>
      </c>
      <c r="O19" s="121">
        <v>2762343</v>
      </c>
      <c r="P19" s="121">
        <v>0</v>
      </c>
      <c r="Q19" s="121">
        <v>0</v>
      </c>
      <c r="R19" s="121">
        <f>+SUM(S19:U19)</f>
        <v>94148</v>
      </c>
      <c r="S19" s="121">
        <v>19682</v>
      </c>
      <c r="T19" s="121">
        <v>74466</v>
      </c>
      <c r="U19" s="121">
        <v>0</v>
      </c>
      <c r="V19" s="121">
        <v>36066</v>
      </c>
      <c r="W19" s="121">
        <f>+SUM(X19:AA19)</f>
        <v>4995149</v>
      </c>
      <c r="X19" s="121">
        <v>3835563</v>
      </c>
      <c r="Y19" s="121">
        <v>995247</v>
      </c>
      <c r="Z19" s="121">
        <v>2</v>
      </c>
      <c r="AA19" s="121">
        <v>164337</v>
      </c>
      <c r="AB19" s="121">
        <v>2311087</v>
      </c>
      <c r="AC19" s="121">
        <v>6156</v>
      </c>
      <c r="AD19" s="121">
        <v>227385</v>
      </c>
      <c r="AE19" s="121">
        <f>+SUM(D19,L19,AD19)</f>
        <v>8895406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10577</v>
      </c>
      <c r="AO19" s="121">
        <f>+SUM(AP19:AS19)</f>
        <v>168</v>
      </c>
      <c r="AP19" s="121">
        <v>168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10409</v>
      </c>
      <c r="AZ19" s="121">
        <v>10409</v>
      </c>
      <c r="BA19" s="121">
        <v>0</v>
      </c>
      <c r="BB19" s="121">
        <v>0</v>
      </c>
      <c r="BC19" s="121">
        <v>0</v>
      </c>
      <c r="BD19" s="121">
        <v>24752</v>
      </c>
      <c r="BE19" s="121">
        <v>0</v>
      </c>
      <c r="BF19" s="121">
        <v>0</v>
      </c>
      <c r="BG19" s="121">
        <f>+SUM(BF19,AN19,AF19)</f>
        <v>10577</v>
      </c>
      <c r="BH19" s="121">
        <f>SUM(D19,AF19)</f>
        <v>166399</v>
      </c>
      <c r="BI19" s="121">
        <f>SUM(E19,AG19)</f>
        <v>166399</v>
      </c>
      <c r="BJ19" s="121">
        <f>SUM(F19,AH19)</f>
        <v>0</v>
      </c>
      <c r="BK19" s="121">
        <f>SUM(G19,AI19)</f>
        <v>14524</v>
      </c>
      <c r="BL19" s="121">
        <f>SUM(H19,AJ19)</f>
        <v>0</v>
      </c>
      <c r="BM19" s="121">
        <f>SUM(I19,AK19)</f>
        <v>151875</v>
      </c>
      <c r="BN19" s="121">
        <f>SUM(J19,AL19)</f>
        <v>0</v>
      </c>
      <c r="BO19" s="121">
        <f>SUM(K19,AM19)</f>
        <v>335440</v>
      </c>
      <c r="BP19" s="121">
        <f>SUM(L19,AN19)</f>
        <v>8512199</v>
      </c>
      <c r="BQ19" s="121">
        <f>SUM(M19,AO19)</f>
        <v>3370271</v>
      </c>
      <c r="BR19" s="121">
        <f>SUM(N19,AP19)</f>
        <v>607928</v>
      </c>
      <c r="BS19" s="121">
        <f>SUM(O19,AQ19)</f>
        <v>2762343</v>
      </c>
      <c r="BT19" s="121">
        <f>SUM(P19,AR19)</f>
        <v>0</v>
      </c>
      <c r="BU19" s="121">
        <f>SUM(Q19,AS19)</f>
        <v>0</v>
      </c>
      <c r="BV19" s="121">
        <f>SUM(R19,AT19)</f>
        <v>94148</v>
      </c>
      <c r="BW19" s="121">
        <f>SUM(S19,AU19)</f>
        <v>19682</v>
      </c>
      <c r="BX19" s="121">
        <f>SUM(T19,AV19)</f>
        <v>74466</v>
      </c>
      <c r="BY19" s="121">
        <f>SUM(U19,AW19)</f>
        <v>0</v>
      </c>
      <c r="BZ19" s="121">
        <f>SUM(V19,AX19)</f>
        <v>36066</v>
      </c>
      <c r="CA19" s="121">
        <f>SUM(W19,AY19)</f>
        <v>5005558</v>
      </c>
      <c r="CB19" s="121">
        <f>SUM(X19,AZ19)</f>
        <v>3845972</v>
      </c>
      <c r="CC19" s="121">
        <f>SUM(Y19,BA19)</f>
        <v>995247</v>
      </c>
      <c r="CD19" s="121">
        <f>SUM(Z19,BB19)</f>
        <v>2</v>
      </c>
      <c r="CE19" s="121">
        <f>SUM(AA19,BC19)</f>
        <v>164337</v>
      </c>
      <c r="CF19" s="121">
        <f>SUM(AB19,BD19)</f>
        <v>2335839</v>
      </c>
      <c r="CG19" s="121">
        <f>SUM(AC19,BE19)</f>
        <v>6156</v>
      </c>
      <c r="CH19" s="121">
        <f>SUM(AD19,BF19)</f>
        <v>227385</v>
      </c>
      <c r="CI19" s="121">
        <f>SUM(AE19,BG19)</f>
        <v>8905983</v>
      </c>
    </row>
    <row r="20" spans="1:87" s="136" customFormat="1" ht="13.5" customHeight="1" x14ac:dyDescent="0.15">
      <c r="A20" s="119" t="s">
        <v>15</v>
      </c>
      <c r="B20" s="120" t="s">
        <v>364</v>
      </c>
      <c r="C20" s="119" t="s">
        <v>365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110378</v>
      </c>
      <c r="L20" s="121">
        <f>+SUM(M20,R20,V20,W20,AC20)</f>
        <v>2454029</v>
      </c>
      <c r="M20" s="121">
        <f>+SUM(N20:Q20)</f>
        <v>1174992</v>
      </c>
      <c r="N20" s="121">
        <v>187456</v>
      </c>
      <c r="O20" s="121">
        <v>987536</v>
      </c>
      <c r="P20" s="121">
        <v>0</v>
      </c>
      <c r="Q20" s="121">
        <v>0</v>
      </c>
      <c r="R20" s="121">
        <f>+SUM(S20:U20)</f>
        <v>13866</v>
      </c>
      <c r="S20" s="121">
        <v>13866</v>
      </c>
      <c r="T20" s="121">
        <v>0</v>
      </c>
      <c r="U20" s="121">
        <v>0</v>
      </c>
      <c r="V20" s="121">
        <v>2086</v>
      </c>
      <c r="W20" s="121">
        <f>+SUM(X20:AA20)</f>
        <v>1263085</v>
      </c>
      <c r="X20" s="121">
        <v>1045340</v>
      </c>
      <c r="Y20" s="121">
        <v>202866</v>
      </c>
      <c r="Z20" s="121">
        <v>42</v>
      </c>
      <c r="AA20" s="121">
        <v>14837</v>
      </c>
      <c r="AB20" s="121">
        <v>760473</v>
      </c>
      <c r="AC20" s="121">
        <v>0</v>
      </c>
      <c r="AD20" s="121">
        <v>292930</v>
      </c>
      <c r="AE20" s="121">
        <f>+SUM(D20,L20,AD20)</f>
        <v>2746959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8145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110378</v>
      </c>
      <c r="BP20" s="121">
        <f>SUM(L20,AN20)</f>
        <v>2454029</v>
      </c>
      <c r="BQ20" s="121">
        <f>SUM(M20,AO20)</f>
        <v>1174992</v>
      </c>
      <c r="BR20" s="121">
        <f>SUM(N20,AP20)</f>
        <v>187456</v>
      </c>
      <c r="BS20" s="121">
        <f>SUM(O20,AQ20)</f>
        <v>987536</v>
      </c>
      <c r="BT20" s="121">
        <f>SUM(P20,AR20)</f>
        <v>0</v>
      </c>
      <c r="BU20" s="121">
        <f>SUM(Q20,AS20)</f>
        <v>0</v>
      </c>
      <c r="BV20" s="121">
        <f>SUM(R20,AT20)</f>
        <v>13866</v>
      </c>
      <c r="BW20" s="121">
        <f>SUM(S20,AU20)</f>
        <v>13866</v>
      </c>
      <c r="BX20" s="121">
        <f>SUM(T20,AV20)</f>
        <v>0</v>
      </c>
      <c r="BY20" s="121">
        <f>SUM(U20,AW20)</f>
        <v>0</v>
      </c>
      <c r="BZ20" s="121">
        <f>SUM(V20,AX20)</f>
        <v>2086</v>
      </c>
      <c r="CA20" s="121">
        <f>SUM(W20,AY20)</f>
        <v>1263085</v>
      </c>
      <c r="CB20" s="121">
        <f>SUM(X20,AZ20)</f>
        <v>1045340</v>
      </c>
      <c r="CC20" s="121">
        <f>SUM(Y20,BA20)</f>
        <v>202866</v>
      </c>
      <c r="CD20" s="121">
        <f>SUM(Z20,BB20)</f>
        <v>42</v>
      </c>
      <c r="CE20" s="121">
        <f>SUM(AA20,BC20)</f>
        <v>14837</v>
      </c>
      <c r="CF20" s="121">
        <f>SUM(AB20,BD20)</f>
        <v>768618</v>
      </c>
      <c r="CG20" s="121">
        <f>SUM(AC20,BE20)</f>
        <v>0</v>
      </c>
      <c r="CH20" s="121">
        <f>SUM(AD20,BF20)</f>
        <v>292930</v>
      </c>
      <c r="CI20" s="121">
        <f>SUM(AE20,BG20)</f>
        <v>2746959</v>
      </c>
    </row>
    <row r="21" spans="1:87" s="136" customFormat="1" ht="13.5" customHeight="1" x14ac:dyDescent="0.15">
      <c r="A21" s="119" t="s">
        <v>15</v>
      </c>
      <c r="B21" s="120" t="s">
        <v>367</v>
      </c>
      <c r="C21" s="119" t="s">
        <v>368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115008</v>
      </c>
      <c r="L21" s="121">
        <f>+SUM(M21,R21,V21,W21,AC21)</f>
        <v>3158377</v>
      </c>
      <c r="M21" s="121">
        <f>+SUM(N21:Q21)</f>
        <v>1372784</v>
      </c>
      <c r="N21" s="121">
        <v>202706</v>
      </c>
      <c r="O21" s="121">
        <v>1170078</v>
      </c>
      <c r="P21" s="121">
        <v>0</v>
      </c>
      <c r="Q21" s="121">
        <v>0</v>
      </c>
      <c r="R21" s="121">
        <f>+SUM(S21:U21)</f>
        <v>721628</v>
      </c>
      <c r="S21" s="121">
        <v>721628</v>
      </c>
      <c r="T21" s="121">
        <v>0</v>
      </c>
      <c r="U21" s="121">
        <v>0</v>
      </c>
      <c r="V21" s="121">
        <v>27324</v>
      </c>
      <c r="W21" s="121">
        <f>+SUM(X21:AA21)</f>
        <v>1034916</v>
      </c>
      <c r="X21" s="121">
        <v>816997</v>
      </c>
      <c r="Y21" s="121">
        <v>217519</v>
      </c>
      <c r="Z21" s="121">
        <v>0</v>
      </c>
      <c r="AA21" s="121">
        <v>400</v>
      </c>
      <c r="AB21" s="121">
        <v>792377</v>
      </c>
      <c r="AC21" s="121">
        <v>1725</v>
      </c>
      <c r="AD21" s="121">
        <v>520133</v>
      </c>
      <c r="AE21" s="121">
        <f>+SUM(D21,L21,AD21)</f>
        <v>3678510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8486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115008</v>
      </c>
      <c r="BP21" s="121">
        <f>SUM(L21,AN21)</f>
        <v>3158377</v>
      </c>
      <c r="BQ21" s="121">
        <f>SUM(M21,AO21)</f>
        <v>1372784</v>
      </c>
      <c r="BR21" s="121">
        <f>SUM(N21,AP21)</f>
        <v>202706</v>
      </c>
      <c r="BS21" s="121">
        <f>SUM(O21,AQ21)</f>
        <v>1170078</v>
      </c>
      <c r="BT21" s="121">
        <f>SUM(P21,AR21)</f>
        <v>0</v>
      </c>
      <c r="BU21" s="121">
        <f>SUM(Q21,AS21)</f>
        <v>0</v>
      </c>
      <c r="BV21" s="121">
        <f>SUM(R21,AT21)</f>
        <v>721628</v>
      </c>
      <c r="BW21" s="121">
        <f>SUM(S21,AU21)</f>
        <v>721628</v>
      </c>
      <c r="BX21" s="121">
        <f>SUM(T21,AV21)</f>
        <v>0</v>
      </c>
      <c r="BY21" s="121">
        <f>SUM(U21,AW21)</f>
        <v>0</v>
      </c>
      <c r="BZ21" s="121">
        <f>SUM(V21,AX21)</f>
        <v>27324</v>
      </c>
      <c r="CA21" s="121">
        <f>SUM(W21,AY21)</f>
        <v>1034916</v>
      </c>
      <c r="CB21" s="121">
        <f>SUM(X21,AZ21)</f>
        <v>816997</v>
      </c>
      <c r="CC21" s="121">
        <f>SUM(Y21,BA21)</f>
        <v>217519</v>
      </c>
      <c r="CD21" s="121">
        <f>SUM(Z21,BB21)</f>
        <v>0</v>
      </c>
      <c r="CE21" s="121">
        <f>SUM(AA21,BC21)</f>
        <v>400</v>
      </c>
      <c r="CF21" s="121">
        <f>SUM(AB21,BD21)</f>
        <v>800863</v>
      </c>
      <c r="CG21" s="121">
        <f>SUM(AC21,BE21)</f>
        <v>1725</v>
      </c>
      <c r="CH21" s="121">
        <f>SUM(AD21,BF21)</f>
        <v>520133</v>
      </c>
      <c r="CI21" s="121">
        <f>SUM(AE21,BG21)</f>
        <v>3678510</v>
      </c>
    </row>
    <row r="22" spans="1:87" s="136" customFormat="1" ht="13.5" customHeight="1" x14ac:dyDescent="0.15">
      <c r="A22" s="119" t="s">
        <v>15</v>
      </c>
      <c r="B22" s="120" t="s">
        <v>370</v>
      </c>
      <c r="C22" s="119" t="s">
        <v>371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185941</v>
      </c>
      <c r="L22" s="121">
        <f>+SUM(M22,R22,V22,W22,AC22)</f>
        <v>6716766</v>
      </c>
      <c r="M22" s="121">
        <f>+SUM(N22:Q22)</f>
        <v>2563289</v>
      </c>
      <c r="N22" s="121">
        <v>243276</v>
      </c>
      <c r="O22" s="121">
        <v>2320013</v>
      </c>
      <c r="P22" s="121">
        <v>0</v>
      </c>
      <c r="Q22" s="121">
        <v>0</v>
      </c>
      <c r="R22" s="121">
        <f>+SUM(S22:U22)</f>
        <v>1361885</v>
      </c>
      <c r="S22" s="121">
        <v>1361885</v>
      </c>
      <c r="T22" s="121">
        <v>0</v>
      </c>
      <c r="U22" s="121">
        <v>0</v>
      </c>
      <c r="V22" s="121">
        <v>0</v>
      </c>
      <c r="W22" s="121">
        <f>+SUM(X22:AA22)</f>
        <v>2791592</v>
      </c>
      <c r="X22" s="121">
        <v>2007978</v>
      </c>
      <c r="Y22" s="121">
        <v>704231</v>
      </c>
      <c r="Z22" s="121">
        <v>0</v>
      </c>
      <c r="AA22" s="121">
        <v>79383</v>
      </c>
      <c r="AB22" s="121">
        <v>1281082</v>
      </c>
      <c r="AC22" s="121">
        <v>0</v>
      </c>
      <c r="AD22" s="121">
        <v>238437</v>
      </c>
      <c r="AE22" s="121">
        <f>+SUM(D22,L22,AD22)</f>
        <v>6955203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15594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15594</v>
      </c>
      <c r="AU22" s="121">
        <v>15594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13720</v>
      </c>
      <c r="BE22" s="121">
        <v>0</v>
      </c>
      <c r="BF22" s="121">
        <v>0</v>
      </c>
      <c r="BG22" s="121">
        <f>+SUM(BF22,AN22,AF22)</f>
        <v>15594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185941</v>
      </c>
      <c r="BP22" s="121">
        <f>SUM(L22,AN22)</f>
        <v>6732360</v>
      </c>
      <c r="BQ22" s="121">
        <f>SUM(M22,AO22)</f>
        <v>2563289</v>
      </c>
      <c r="BR22" s="121">
        <f>SUM(N22,AP22)</f>
        <v>243276</v>
      </c>
      <c r="BS22" s="121">
        <f>SUM(O22,AQ22)</f>
        <v>2320013</v>
      </c>
      <c r="BT22" s="121">
        <f>SUM(P22,AR22)</f>
        <v>0</v>
      </c>
      <c r="BU22" s="121">
        <f>SUM(Q22,AS22)</f>
        <v>0</v>
      </c>
      <c r="BV22" s="121">
        <f>SUM(R22,AT22)</f>
        <v>1377479</v>
      </c>
      <c r="BW22" s="121">
        <f>SUM(S22,AU22)</f>
        <v>1377479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2791592</v>
      </c>
      <c r="CB22" s="121">
        <f>SUM(X22,AZ22)</f>
        <v>2007978</v>
      </c>
      <c r="CC22" s="121">
        <f>SUM(Y22,BA22)</f>
        <v>704231</v>
      </c>
      <c r="CD22" s="121">
        <f>SUM(Z22,BB22)</f>
        <v>0</v>
      </c>
      <c r="CE22" s="121">
        <f>SUM(AA22,BC22)</f>
        <v>79383</v>
      </c>
      <c r="CF22" s="121">
        <f>SUM(AB22,BD22)</f>
        <v>1294802</v>
      </c>
      <c r="CG22" s="121">
        <f>SUM(AC22,BE22)</f>
        <v>0</v>
      </c>
      <c r="CH22" s="121">
        <f>SUM(AD22,BF22)</f>
        <v>238437</v>
      </c>
      <c r="CI22" s="121">
        <f>SUM(AE22,BG22)</f>
        <v>6970797</v>
      </c>
    </row>
    <row r="23" spans="1:87" s="136" customFormat="1" ht="13.5" customHeight="1" x14ac:dyDescent="0.15">
      <c r="A23" s="119" t="s">
        <v>15</v>
      </c>
      <c r="B23" s="120" t="s">
        <v>373</v>
      </c>
      <c r="C23" s="119" t="s">
        <v>374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112952</v>
      </c>
      <c r="L23" s="121">
        <f>+SUM(M23,R23,V23,W23,AC23)</f>
        <v>2315243</v>
      </c>
      <c r="M23" s="121">
        <f>+SUM(N23:Q23)</f>
        <v>909754</v>
      </c>
      <c r="N23" s="121">
        <v>82027</v>
      </c>
      <c r="O23" s="121">
        <v>827727</v>
      </c>
      <c r="P23" s="121">
        <v>0</v>
      </c>
      <c r="Q23" s="121">
        <v>0</v>
      </c>
      <c r="R23" s="121">
        <f>+SUM(S23:U23)</f>
        <v>604201</v>
      </c>
      <c r="S23" s="121">
        <v>604201</v>
      </c>
      <c r="T23" s="121">
        <v>0</v>
      </c>
      <c r="U23" s="121">
        <v>0</v>
      </c>
      <c r="V23" s="121">
        <v>11193</v>
      </c>
      <c r="W23" s="121">
        <f>+SUM(X23:AA23)</f>
        <v>790095</v>
      </c>
      <c r="X23" s="121">
        <v>790095</v>
      </c>
      <c r="Y23" s="121">
        <v>0</v>
      </c>
      <c r="Z23" s="121">
        <v>0</v>
      </c>
      <c r="AA23" s="121">
        <v>0</v>
      </c>
      <c r="AB23" s="121">
        <v>778207</v>
      </c>
      <c r="AC23" s="121">
        <v>0</v>
      </c>
      <c r="AD23" s="121">
        <v>0</v>
      </c>
      <c r="AE23" s="121">
        <f>+SUM(D23,L23,AD23)</f>
        <v>2315243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8335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112952</v>
      </c>
      <c r="BP23" s="121">
        <f>SUM(L23,AN23)</f>
        <v>2315243</v>
      </c>
      <c r="BQ23" s="121">
        <f>SUM(M23,AO23)</f>
        <v>909754</v>
      </c>
      <c r="BR23" s="121">
        <f>SUM(N23,AP23)</f>
        <v>82027</v>
      </c>
      <c r="BS23" s="121">
        <f>SUM(O23,AQ23)</f>
        <v>827727</v>
      </c>
      <c r="BT23" s="121">
        <f>SUM(P23,AR23)</f>
        <v>0</v>
      </c>
      <c r="BU23" s="121">
        <f>SUM(Q23,AS23)</f>
        <v>0</v>
      </c>
      <c r="BV23" s="121">
        <f>SUM(R23,AT23)</f>
        <v>604201</v>
      </c>
      <c r="BW23" s="121">
        <f>SUM(S23,AU23)</f>
        <v>604201</v>
      </c>
      <c r="BX23" s="121">
        <f>SUM(T23,AV23)</f>
        <v>0</v>
      </c>
      <c r="BY23" s="121">
        <f>SUM(U23,AW23)</f>
        <v>0</v>
      </c>
      <c r="BZ23" s="121">
        <f>SUM(V23,AX23)</f>
        <v>11193</v>
      </c>
      <c r="CA23" s="121">
        <f>SUM(W23,AY23)</f>
        <v>790095</v>
      </c>
      <c r="CB23" s="121">
        <f>SUM(X23,AZ23)</f>
        <v>790095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786542</v>
      </c>
      <c r="CG23" s="121">
        <f>SUM(AC23,BE23)</f>
        <v>0</v>
      </c>
      <c r="CH23" s="121">
        <f>SUM(AD23,BF23)</f>
        <v>0</v>
      </c>
      <c r="CI23" s="121">
        <f>SUM(AE23,BG23)</f>
        <v>2315243</v>
      </c>
    </row>
    <row r="24" spans="1:87" s="136" customFormat="1" ht="13.5" customHeight="1" x14ac:dyDescent="0.15">
      <c r="A24" s="119" t="s">
        <v>15</v>
      </c>
      <c r="B24" s="120" t="s">
        <v>376</v>
      </c>
      <c r="C24" s="119" t="s">
        <v>377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122235</v>
      </c>
      <c r="L24" s="121">
        <f>+SUM(M24,R24,V24,W24,AC24)</f>
        <v>2077228</v>
      </c>
      <c r="M24" s="121">
        <f>+SUM(N24:Q24)</f>
        <v>1243703</v>
      </c>
      <c r="N24" s="121">
        <v>201042</v>
      </c>
      <c r="O24" s="121">
        <v>1042661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4454</v>
      </c>
      <c r="W24" s="121">
        <f>+SUM(X24:AA24)</f>
        <v>829071</v>
      </c>
      <c r="X24" s="121">
        <v>610556</v>
      </c>
      <c r="Y24" s="121">
        <v>140540</v>
      </c>
      <c r="Z24" s="121">
        <v>9609</v>
      </c>
      <c r="AA24" s="121">
        <v>68366</v>
      </c>
      <c r="AB24" s="121">
        <v>842163</v>
      </c>
      <c r="AC24" s="121">
        <v>0</v>
      </c>
      <c r="AD24" s="121">
        <v>993954</v>
      </c>
      <c r="AE24" s="121">
        <f>+SUM(D24,L24,AD24)</f>
        <v>3071182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9019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122235</v>
      </c>
      <c r="BP24" s="121">
        <f>SUM(L24,AN24)</f>
        <v>2077228</v>
      </c>
      <c r="BQ24" s="121">
        <f>SUM(M24,AO24)</f>
        <v>1243703</v>
      </c>
      <c r="BR24" s="121">
        <f>SUM(N24,AP24)</f>
        <v>201042</v>
      </c>
      <c r="BS24" s="121">
        <f>SUM(O24,AQ24)</f>
        <v>1042661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4454</v>
      </c>
      <c r="CA24" s="121">
        <f>SUM(W24,AY24)</f>
        <v>829071</v>
      </c>
      <c r="CB24" s="121">
        <f>SUM(X24,AZ24)</f>
        <v>610556</v>
      </c>
      <c r="CC24" s="121">
        <f>SUM(Y24,BA24)</f>
        <v>140540</v>
      </c>
      <c r="CD24" s="121">
        <f>SUM(Z24,BB24)</f>
        <v>9609</v>
      </c>
      <c r="CE24" s="121">
        <f>SUM(AA24,BC24)</f>
        <v>68366</v>
      </c>
      <c r="CF24" s="121">
        <f>SUM(AB24,BD24)</f>
        <v>851182</v>
      </c>
      <c r="CG24" s="121">
        <f>SUM(AC24,BE24)</f>
        <v>0</v>
      </c>
      <c r="CH24" s="121">
        <f>SUM(AD24,BF24)</f>
        <v>993954</v>
      </c>
      <c r="CI24" s="121">
        <f>SUM(AE24,BG24)</f>
        <v>3071182</v>
      </c>
    </row>
    <row r="25" spans="1:87" s="136" customFormat="1" ht="13.5" customHeight="1" x14ac:dyDescent="0.15">
      <c r="A25" s="119" t="s">
        <v>15</v>
      </c>
      <c r="B25" s="120" t="s">
        <v>379</v>
      </c>
      <c r="C25" s="119" t="s">
        <v>380</v>
      </c>
      <c r="D25" s="121">
        <f>+SUM(E25,J25)</f>
        <v>568807</v>
      </c>
      <c r="E25" s="121">
        <f>+SUM(F25:I25)</f>
        <v>568807</v>
      </c>
      <c r="F25" s="121">
        <v>0</v>
      </c>
      <c r="G25" s="121">
        <v>568807</v>
      </c>
      <c r="H25" s="121">
        <v>0</v>
      </c>
      <c r="I25" s="121">
        <v>0</v>
      </c>
      <c r="J25" s="121">
        <v>0</v>
      </c>
      <c r="K25" s="121">
        <v>85331</v>
      </c>
      <c r="L25" s="121">
        <f>+SUM(M25,R25,V25,W25,AC25)</f>
        <v>1812805</v>
      </c>
      <c r="M25" s="121">
        <f>+SUM(N25:Q25)</f>
        <v>809020</v>
      </c>
      <c r="N25" s="121">
        <v>321385</v>
      </c>
      <c r="O25" s="121">
        <v>487635</v>
      </c>
      <c r="P25" s="121">
        <v>0</v>
      </c>
      <c r="Q25" s="121">
        <v>0</v>
      </c>
      <c r="R25" s="121">
        <f>+SUM(S25:U25)</f>
        <v>746266</v>
      </c>
      <c r="S25" s="121">
        <v>746266</v>
      </c>
      <c r="T25" s="121">
        <v>0</v>
      </c>
      <c r="U25" s="121">
        <v>0</v>
      </c>
      <c r="V25" s="121">
        <v>0</v>
      </c>
      <c r="W25" s="121">
        <f>+SUM(X25:AA25)</f>
        <v>256324</v>
      </c>
      <c r="X25" s="121">
        <v>218289</v>
      </c>
      <c r="Y25" s="121">
        <v>37473</v>
      </c>
      <c r="Z25" s="121">
        <v>162</v>
      </c>
      <c r="AA25" s="121">
        <v>400</v>
      </c>
      <c r="AB25" s="121">
        <v>587910</v>
      </c>
      <c r="AC25" s="121">
        <v>1195</v>
      </c>
      <c r="AD25" s="121">
        <v>473807</v>
      </c>
      <c r="AE25" s="121">
        <f>+SUM(D25,L25,AD25)</f>
        <v>2855419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6296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568807</v>
      </c>
      <c r="BI25" s="121">
        <f>SUM(E25,AG25)</f>
        <v>568807</v>
      </c>
      <c r="BJ25" s="121">
        <f>SUM(F25,AH25)</f>
        <v>0</v>
      </c>
      <c r="BK25" s="121">
        <f>SUM(G25,AI25)</f>
        <v>568807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85331</v>
      </c>
      <c r="BP25" s="121">
        <f>SUM(L25,AN25)</f>
        <v>1812805</v>
      </c>
      <c r="BQ25" s="121">
        <f>SUM(M25,AO25)</f>
        <v>809020</v>
      </c>
      <c r="BR25" s="121">
        <f>SUM(N25,AP25)</f>
        <v>321385</v>
      </c>
      <c r="BS25" s="121">
        <f>SUM(O25,AQ25)</f>
        <v>487635</v>
      </c>
      <c r="BT25" s="121">
        <f>SUM(P25,AR25)</f>
        <v>0</v>
      </c>
      <c r="BU25" s="121">
        <f>SUM(Q25,AS25)</f>
        <v>0</v>
      </c>
      <c r="BV25" s="121">
        <f>SUM(R25,AT25)</f>
        <v>746266</v>
      </c>
      <c r="BW25" s="121">
        <f>SUM(S25,AU25)</f>
        <v>746266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256324</v>
      </c>
      <c r="CB25" s="121">
        <f>SUM(X25,AZ25)</f>
        <v>218289</v>
      </c>
      <c r="CC25" s="121">
        <f>SUM(Y25,BA25)</f>
        <v>37473</v>
      </c>
      <c r="CD25" s="121">
        <f>SUM(Z25,BB25)</f>
        <v>162</v>
      </c>
      <c r="CE25" s="121">
        <f>SUM(AA25,BC25)</f>
        <v>400</v>
      </c>
      <c r="CF25" s="121">
        <f>SUM(AB25,BD25)</f>
        <v>594206</v>
      </c>
      <c r="CG25" s="121">
        <f>SUM(AC25,BE25)</f>
        <v>1195</v>
      </c>
      <c r="CH25" s="121">
        <f>SUM(AD25,BF25)</f>
        <v>473807</v>
      </c>
      <c r="CI25" s="121">
        <f>SUM(AE25,BG25)</f>
        <v>2855419</v>
      </c>
    </row>
    <row r="26" spans="1:87" s="136" customFormat="1" ht="13.5" customHeight="1" x14ac:dyDescent="0.15">
      <c r="A26" s="119" t="s">
        <v>15</v>
      </c>
      <c r="B26" s="120" t="s">
        <v>382</v>
      </c>
      <c r="C26" s="119" t="s">
        <v>383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206263</v>
      </c>
      <c r="L26" s="121">
        <f>+SUM(M26,R26,V26,W26,AC26)</f>
        <v>4640305</v>
      </c>
      <c r="M26" s="121">
        <f>+SUM(N26:Q26)</f>
        <v>2046521</v>
      </c>
      <c r="N26" s="121">
        <v>278305</v>
      </c>
      <c r="O26" s="121">
        <v>1768216</v>
      </c>
      <c r="P26" s="121">
        <v>0</v>
      </c>
      <c r="Q26" s="121">
        <v>0</v>
      </c>
      <c r="R26" s="121">
        <f>+SUM(S26:U26)</f>
        <v>2305246</v>
      </c>
      <c r="S26" s="121">
        <v>2305246</v>
      </c>
      <c r="T26" s="121">
        <v>0</v>
      </c>
      <c r="U26" s="121">
        <v>0</v>
      </c>
      <c r="V26" s="121">
        <v>0</v>
      </c>
      <c r="W26" s="121">
        <f>+SUM(X26:AA26)</f>
        <v>288538</v>
      </c>
      <c r="X26" s="121">
        <v>288127</v>
      </c>
      <c r="Y26" s="121">
        <v>11</v>
      </c>
      <c r="Z26" s="121">
        <v>0</v>
      </c>
      <c r="AA26" s="121">
        <v>400</v>
      </c>
      <c r="AB26" s="121">
        <v>1421099</v>
      </c>
      <c r="AC26" s="121">
        <v>0</v>
      </c>
      <c r="AD26" s="121">
        <v>2257653</v>
      </c>
      <c r="AE26" s="121">
        <f>+SUM(D26,L26,AD26)</f>
        <v>6897958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8681</v>
      </c>
      <c r="AO26" s="121">
        <f>+SUM(AP26:AS26)</f>
        <v>4061</v>
      </c>
      <c r="AP26" s="121">
        <v>0</v>
      </c>
      <c r="AQ26" s="121">
        <v>4061</v>
      </c>
      <c r="AR26" s="121">
        <v>0</v>
      </c>
      <c r="AS26" s="121">
        <v>0</v>
      </c>
      <c r="AT26" s="121">
        <f>+SUM(AU26:AW26)</f>
        <v>4620</v>
      </c>
      <c r="AU26" s="121">
        <v>4620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15220</v>
      </c>
      <c r="BE26" s="121">
        <v>0</v>
      </c>
      <c r="BF26" s="121">
        <v>0</v>
      </c>
      <c r="BG26" s="121">
        <f>+SUM(BF26,AN26,AF26)</f>
        <v>8681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206263</v>
      </c>
      <c r="BP26" s="121">
        <f>SUM(L26,AN26)</f>
        <v>4648986</v>
      </c>
      <c r="BQ26" s="121">
        <f>SUM(M26,AO26)</f>
        <v>2050582</v>
      </c>
      <c r="BR26" s="121">
        <f>SUM(N26,AP26)</f>
        <v>278305</v>
      </c>
      <c r="BS26" s="121">
        <f>SUM(O26,AQ26)</f>
        <v>1772277</v>
      </c>
      <c r="BT26" s="121">
        <f>SUM(P26,AR26)</f>
        <v>0</v>
      </c>
      <c r="BU26" s="121">
        <f>SUM(Q26,AS26)</f>
        <v>0</v>
      </c>
      <c r="BV26" s="121">
        <f>SUM(R26,AT26)</f>
        <v>2309866</v>
      </c>
      <c r="BW26" s="121">
        <f>SUM(S26,AU26)</f>
        <v>2309866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288538</v>
      </c>
      <c r="CB26" s="121">
        <f>SUM(X26,AZ26)</f>
        <v>288127</v>
      </c>
      <c r="CC26" s="121">
        <f>SUM(Y26,BA26)</f>
        <v>11</v>
      </c>
      <c r="CD26" s="121">
        <f>SUM(Z26,BB26)</f>
        <v>0</v>
      </c>
      <c r="CE26" s="121">
        <f>SUM(AA26,BC26)</f>
        <v>400</v>
      </c>
      <c r="CF26" s="121">
        <f>SUM(AB26,BD26)</f>
        <v>1436319</v>
      </c>
      <c r="CG26" s="121">
        <f>SUM(AC26,BE26)</f>
        <v>0</v>
      </c>
      <c r="CH26" s="121">
        <f>SUM(AD26,BF26)</f>
        <v>2257653</v>
      </c>
      <c r="CI26" s="121">
        <f>SUM(AE26,BG26)</f>
        <v>6906639</v>
      </c>
    </row>
    <row r="27" spans="1:87" s="136" customFormat="1" ht="13.5" customHeight="1" x14ac:dyDescent="0.15">
      <c r="A27" s="119" t="s">
        <v>15</v>
      </c>
      <c r="B27" s="120" t="s">
        <v>385</v>
      </c>
      <c r="C27" s="119" t="s">
        <v>386</v>
      </c>
      <c r="D27" s="121">
        <f>+SUM(E27,J27)</f>
        <v>748107</v>
      </c>
      <c r="E27" s="121">
        <f>+SUM(F27:I27)</f>
        <v>748107</v>
      </c>
      <c r="F27" s="121">
        <v>0</v>
      </c>
      <c r="G27" s="121">
        <v>0</v>
      </c>
      <c r="H27" s="121">
        <v>0</v>
      </c>
      <c r="I27" s="121">
        <v>748107</v>
      </c>
      <c r="J27" s="121">
        <v>0</v>
      </c>
      <c r="K27" s="121">
        <v>250102</v>
      </c>
      <c r="L27" s="121">
        <f>+SUM(M27,R27,V27,W27,AC27)</f>
        <v>7121373</v>
      </c>
      <c r="M27" s="121">
        <f>+SUM(N27:Q27)</f>
        <v>2439018</v>
      </c>
      <c r="N27" s="121">
        <v>403723</v>
      </c>
      <c r="O27" s="121">
        <v>2035295</v>
      </c>
      <c r="P27" s="121">
        <v>0</v>
      </c>
      <c r="Q27" s="121">
        <v>0</v>
      </c>
      <c r="R27" s="121">
        <f>+SUM(S27:U27)</f>
        <v>1339609</v>
      </c>
      <c r="S27" s="121">
        <v>1339609</v>
      </c>
      <c r="T27" s="121">
        <v>0</v>
      </c>
      <c r="U27" s="121">
        <v>0</v>
      </c>
      <c r="V27" s="121">
        <v>27707</v>
      </c>
      <c r="W27" s="121">
        <f>+SUM(X27:AA27)</f>
        <v>3312695</v>
      </c>
      <c r="X27" s="121">
        <v>2480074</v>
      </c>
      <c r="Y27" s="121">
        <v>562071</v>
      </c>
      <c r="Z27" s="121">
        <v>0</v>
      </c>
      <c r="AA27" s="121">
        <v>270550</v>
      </c>
      <c r="AB27" s="121">
        <v>1723138</v>
      </c>
      <c r="AC27" s="121">
        <v>2344</v>
      </c>
      <c r="AD27" s="121">
        <v>457266</v>
      </c>
      <c r="AE27" s="121">
        <f>+SUM(D27,L27,AD27)</f>
        <v>8326746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18093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18093</v>
      </c>
      <c r="AU27" s="121">
        <v>18093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18455</v>
      </c>
      <c r="BE27" s="121">
        <v>0</v>
      </c>
      <c r="BF27" s="121">
        <v>0</v>
      </c>
      <c r="BG27" s="121">
        <f>+SUM(BF27,AN27,AF27)</f>
        <v>18093</v>
      </c>
      <c r="BH27" s="121">
        <f>SUM(D27,AF27)</f>
        <v>748107</v>
      </c>
      <c r="BI27" s="121">
        <f>SUM(E27,AG27)</f>
        <v>748107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748107</v>
      </c>
      <c r="BN27" s="121">
        <f>SUM(J27,AL27)</f>
        <v>0</v>
      </c>
      <c r="BO27" s="121">
        <f>SUM(K27,AM27)</f>
        <v>250102</v>
      </c>
      <c r="BP27" s="121">
        <f>SUM(L27,AN27)</f>
        <v>7139466</v>
      </c>
      <c r="BQ27" s="121">
        <f>SUM(M27,AO27)</f>
        <v>2439018</v>
      </c>
      <c r="BR27" s="121">
        <f>SUM(N27,AP27)</f>
        <v>403723</v>
      </c>
      <c r="BS27" s="121">
        <f>SUM(O27,AQ27)</f>
        <v>2035295</v>
      </c>
      <c r="BT27" s="121">
        <f>SUM(P27,AR27)</f>
        <v>0</v>
      </c>
      <c r="BU27" s="121">
        <f>SUM(Q27,AS27)</f>
        <v>0</v>
      </c>
      <c r="BV27" s="121">
        <f>SUM(R27,AT27)</f>
        <v>1357702</v>
      </c>
      <c r="BW27" s="121">
        <f>SUM(S27,AU27)</f>
        <v>1357702</v>
      </c>
      <c r="BX27" s="121">
        <f>SUM(T27,AV27)</f>
        <v>0</v>
      </c>
      <c r="BY27" s="121">
        <f>SUM(U27,AW27)</f>
        <v>0</v>
      </c>
      <c r="BZ27" s="121">
        <f>SUM(V27,AX27)</f>
        <v>27707</v>
      </c>
      <c r="CA27" s="121">
        <f>SUM(W27,AY27)</f>
        <v>3312695</v>
      </c>
      <c r="CB27" s="121">
        <f>SUM(X27,AZ27)</f>
        <v>2480074</v>
      </c>
      <c r="CC27" s="121">
        <f>SUM(Y27,BA27)</f>
        <v>562071</v>
      </c>
      <c r="CD27" s="121">
        <f>SUM(Z27,BB27)</f>
        <v>0</v>
      </c>
      <c r="CE27" s="121">
        <f>SUM(AA27,BC27)</f>
        <v>270550</v>
      </c>
      <c r="CF27" s="121">
        <f>SUM(AB27,BD27)</f>
        <v>1741593</v>
      </c>
      <c r="CG27" s="121">
        <f>SUM(AC27,BE27)</f>
        <v>2344</v>
      </c>
      <c r="CH27" s="121">
        <f>SUM(AD27,BF27)</f>
        <v>457266</v>
      </c>
      <c r="CI27" s="121">
        <f>SUM(AE27,BG27)</f>
        <v>8344839</v>
      </c>
    </row>
    <row r="28" spans="1:87" s="136" customFormat="1" ht="13.5" customHeight="1" x14ac:dyDescent="0.15">
      <c r="A28" s="119" t="s">
        <v>15</v>
      </c>
      <c r="B28" s="120" t="s">
        <v>388</v>
      </c>
      <c r="C28" s="119" t="s">
        <v>389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252213</v>
      </c>
      <c r="L28" s="121">
        <f>+SUM(M28,R28,V28,W28,AC28)</f>
        <v>4275739</v>
      </c>
      <c r="M28" s="121">
        <f>+SUM(N28:Q28)</f>
        <v>1833462</v>
      </c>
      <c r="N28" s="121">
        <v>335699</v>
      </c>
      <c r="O28" s="121">
        <v>1497763</v>
      </c>
      <c r="P28" s="121">
        <v>0</v>
      </c>
      <c r="Q28" s="121">
        <v>0</v>
      </c>
      <c r="R28" s="121">
        <f>+SUM(S28:U28)</f>
        <v>1234618</v>
      </c>
      <c r="S28" s="121">
        <v>1234618</v>
      </c>
      <c r="T28" s="121">
        <v>0</v>
      </c>
      <c r="U28" s="121">
        <v>0</v>
      </c>
      <c r="V28" s="121">
        <v>24995</v>
      </c>
      <c r="W28" s="121">
        <f>+SUM(X28:AA28)</f>
        <v>1182664</v>
      </c>
      <c r="X28" s="121">
        <v>636259</v>
      </c>
      <c r="Y28" s="121">
        <v>358592</v>
      </c>
      <c r="Z28" s="121">
        <v>10470</v>
      </c>
      <c r="AA28" s="121">
        <v>177343</v>
      </c>
      <c r="AB28" s="121">
        <v>1737678</v>
      </c>
      <c r="AC28" s="121">
        <v>0</v>
      </c>
      <c r="AD28" s="121">
        <v>0</v>
      </c>
      <c r="AE28" s="121">
        <f>+SUM(D28,L28,AD28)</f>
        <v>4275739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24007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24007</v>
      </c>
      <c r="AU28" s="121">
        <v>24007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18610</v>
      </c>
      <c r="BE28" s="121">
        <v>0</v>
      </c>
      <c r="BF28" s="121">
        <v>0</v>
      </c>
      <c r="BG28" s="121">
        <f>+SUM(BF28,AN28,AF28)</f>
        <v>24007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252213</v>
      </c>
      <c r="BP28" s="121">
        <f>SUM(L28,AN28)</f>
        <v>4299746</v>
      </c>
      <c r="BQ28" s="121">
        <f>SUM(M28,AO28)</f>
        <v>1833462</v>
      </c>
      <c r="BR28" s="121">
        <f>SUM(N28,AP28)</f>
        <v>335699</v>
      </c>
      <c r="BS28" s="121">
        <f>SUM(O28,AQ28)</f>
        <v>1497763</v>
      </c>
      <c r="BT28" s="121">
        <f>SUM(P28,AR28)</f>
        <v>0</v>
      </c>
      <c r="BU28" s="121">
        <f>SUM(Q28,AS28)</f>
        <v>0</v>
      </c>
      <c r="BV28" s="121">
        <f>SUM(R28,AT28)</f>
        <v>1258625</v>
      </c>
      <c r="BW28" s="121">
        <f>SUM(S28,AU28)</f>
        <v>1258625</v>
      </c>
      <c r="BX28" s="121">
        <f>SUM(T28,AV28)</f>
        <v>0</v>
      </c>
      <c r="BY28" s="121">
        <f>SUM(U28,AW28)</f>
        <v>0</v>
      </c>
      <c r="BZ28" s="121">
        <f>SUM(V28,AX28)</f>
        <v>24995</v>
      </c>
      <c r="CA28" s="121">
        <f>SUM(W28,AY28)</f>
        <v>1182664</v>
      </c>
      <c r="CB28" s="121">
        <f>SUM(X28,AZ28)</f>
        <v>636259</v>
      </c>
      <c r="CC28" s="121">
        <f>SUM(Y28,BA28)</f>
        <v>358592</v>
      </c>
      <c r="CD28" s="121">
        <f>SUM(Z28,BB28)</f>
        <v>10470</v>
      </c>
      <c r="CE28" s="121">
        <f>SUM(AA28,BC28)</f>
        <v>177343</v>
      </c>
      <c r="CF28" s="121">
        <f>SUM(AB28,BD28)</f>
        <v>1756288</v>
      </c>
      <c r="CG28" s="121">
        <f>SUM(AC28,BE28)</f>
        <v>0</v>
      </c>
      <c r="CH28" s="121">
        <f>SUM(AD28,BF28)</f>
        <v>0</v>
      </c>
      <c r="CI28" s="121">
        <f>SUM(AE28,BG28)</f>
        <v>4299746</v>
      </c>
    </row>
    <row r="29" spans="1:87" s="136" customFormat="1" ht="13.5" customHeight="1" x14ac:dyDescent="0.15">
      <c r="A29" s="119" t="s">
        <v>15</v>
      </c>
      <c r="B29" s="120" t="s">
        <v>391</v>
      </c>
      <c r="C29" s="119" t="s">
        <v>392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158762</v>
      </c>
      <c r="L29" s="121">
        <f>+SUM(M29,R29,V29,W29,AC29)</f>
        <v>4000639</v>
      </c>
      <c r="M29" s="121">
        <f>+SUM(N29:Q29)</f>
        <v>1435196</v>
      </c>
      <c r="N29" s="121">
        <v>243983</v>
      </c>
      <c r="O29" s="121">
        <v>1191213</v>
      </c>
      <c r="P29" s="121">
        <v>0</v>
      </c>
      <c r="Q29" s="121">
        <v>0</v>
      </c>
      <c r="R29" s="121">
        <f>+SUM(S29:U29)</f>
        <v>1147292</v>
      </c>
      <c r="S29" s="121">
        <v>1147292</v>
      </c>
      <c r="T29" s="121">
        <v>0</v>
      </c>
      <c r="U29" s="121">
        <v>0</v>
      </c>
      <c r="V29" s="121">
        <v>33859</v>
      </c>
      <c r="W29" s="121">
        <f>+SUM(X29:AA29)</f>
        <v>1384292</v>
      </c>
      <c r="X29" s="121">
        <v>1117317</v>
      </c>
      <c r="Y29" s="121">
        <v>266571</v>
      </c>
      <c r="Z29" s="121">
        <v>4</v>
      </c>
      <c r="AA29" s="121">
        <v>400</v>
      </c>
      <c r="AB29" s="121">
        <v>1093829</v>
      </c>
      <c r="AC29" s="121">
        <v>0</v>
      </c>
      <c r="AD29" s="121">
        <v>237382</v>
      </c>
      <c r="AE29" s="121">
        <f>+SUM(D29,L29,AD29)</f>
        <v>4238021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30427</v>
      </c>
      <c r="AO29" s="121">
        <f>+SUM(AP29:AS29)</f>
        <v>3001</v>
      </c>
      <c r="AP29" s="121">
        <v>3001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27426</v>
      </c>
      <c r="AZ29" s="121">
        <v>27426</v>
      </c>
      <c r="BA29" s="121">
        <v>0</v>
      </c>
      <c r="BB29" s="121">
        <v>0</v>
      </c>
      <c r="BC29" s="121">
        <v>0</v>
      </c>
      <c r="BD29" s="121">
        <v>11715</v>
      </c>
      <c r="BE29" s="121">
        <v>0</v>
      </c>
      <c r="BF29" s="121">
        <v>0</v>
      </c>
      <c r="BG29" s="121">
        <f>+SUM(BF29,AN29,AF29)</f>
        <v>30427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158762</v>
      </c>
      <c r="BP29" s="121">
        <f>SUM(L29,AN29)</f>
        <v>4031066</v>
      </c>
      <c r="BQ29" s="121">
        <f>SUM(M29,AO29)</f>
        <v>1438197</v>
      </c>
      <c r="BR29" s="121">
        <f>SUM(N29,AP29)</f>
        <v>246984</v>
      </c>
      <c r="BS29" s="121">
        <f>SUM(O29,AQ29)</f>
        <v>1191213</v>
      </c>
      <c r="BT29" s="121">
        <f>SUM(P29,AR29)</f>
        <v>0</v>
      </c>
      <c r="BU29" s="121">
        <f>SUM(Q29,AS29)</f>
        <v>0</v>
      </c>
      <c r="BV29" s="121">
        <f>SUM(R29,AT29)</f>
        <v>1147292</v>
      </c>
      <c r="BW29" s="121">
        <f>SUM(S29,AU29)</f>
        <v>1147292</v>
      </c>
      <c r="BX29" s="121">
        <f>SUM(T29,AV29)</f>
        <v>0</v>
      </c>
      <c r="BY29" s="121">
        <f>SUM(U29,AW29)</f>
        <v>0</v>
      </c>
      <c r="BZ29" s="121">
        <f>SUM(V29,AX29)</f>
        <v>33859</v>
      </c>
      <c r="CA29" s="121">
        <f>SUM(W29,AY29)</f>
        <v>1411718</v>
      </c>
      <c r="CB29" s="121">
        <f>SUM(X29,AZ29)</f>
        <v>1144743</v>
      </c>
      <c r="CC29" s="121">
        <f>SUM(Y29,BA29)</f>
        <v>266571</v>
      </c>
      <c r="CD29" s="121">
        <f>SUM(Z29,BB29)</f>
        <v>4</v>
      </c>
      <c r="CE29" s="121">
        <f>SUM(AA29,BC29)</f>
        <v>400</v>
      </c>
      <c r="CF29" s="121">
        <f>SUM(AB29,BD29)</f>
        <v>1105544</v>
      </c>
      <c r="CG29" s="121">
        <f>SUM(AC29,BE29)</f>
        <v>0</v>
      </c>
      <c r="CH29" s="121">
        <f>SUM(AD29,BF29)</f>
        <v>237382</v>
      </c>
      <c r="CI29" s="121">
        <f>SUM(AE29,BG29)</f>
        <v>4268448</v>
      </c>
    </row>
    <row r="30" spans="1:87" s="136" customFormat="1" ht="13.5" customHeight="1" x14ac:dyDescent="0.15">
      <c r="A30" s="119" t="s">
        <v>15</v>
      </c>
      <c r="B30" s="120" t="s">
        <v>394</v>
      </c>
      <c r="C30" s="119" t="s">
        <v>395</v>
      </c>
      <c r="D30" s="121">
        <f>+SUM(E30,J30)</f>
        <v>3720</v>
      </c>
      <c r="E30" s="121">
        <f>+SUM(F30:I30)</f>
        <v>3720</v>
      </c>
      <c r="F30" s="121">
        <v>0</v>
      </c>
      <c r="G30" s="121">
        <v>0</v>
      </c>
      <c r="H30" s="121">
        <v>0</v>
      </c>
      <c r="I30" s="121">
        <v>3720</v>
      </c>
      <c r="J30" s="121">
        <v>0</v>
      </c>
      <c r="K30" s="121">
        <v>247511</v>
      </c>
      <c r="L30" s="121">
        <f>+SUM(M30,R30,V30,W30,AC30)</f>
        <v>5635337</v>
      </c>
      <c r="M30" s="121">
        <f>+SUM(N30:Q30)</f>
        <v>2144858</v>
      </c>
      <c r="N30" s="121">
        <v>494254</v>
      </c>
      <c r="O30" s="121">
        <v>1650604</v>
      </c>
      <c r="P30" s="121">
        <v>0</v>
      </c>
      <c r="Q30" s="121">
        <v>0</v>
      </c>
      <c r="R30" s="121">
        <f>+SUM(S30:U30)</f>
        <v>1342366</v>
      </c>
      <c r="S30" s="121">
        <v>1342366</v>
      </c>
      <c r="T30" s="121">
        <v>0</v>
      </c>
      <c r="U30" s="121">
        <v>0</v>
      </c>
      <c r="V30" s="121">
        <v>42352</v>
      </c>
      <c r="W30" s="121">
        <f>+SUM(X30:AA30)</f>
        <v>2103223</v>
      </c>
      <c r="X30" s="121">
        <v>1548550</v>
      </c>
      <c r="Y30" s="121">
        <v>465502</v>
      </c>
      <c r="Z30" s="121">
        <v>0</v>
      </c>
      <c r="AA30" s="121">
        <v>89171</v>
      </c>
      <c r="AB30" s="121">
        <v>1705285</v>
      </c>
      <c r="AC30" s="121">
        <v>2538</v>
      </c>
      <c r="AD30" s="121">
        <v>480943</v>
      </c>
      <c r="AE30" s="121">
        <f>+SUM(D30,L30,AD30)</f>
        <v>6120000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23152</v>
      </c>
      <c r="AO30" s="121">
        <f>+SUM(AP30:AS30)</f>
        <v>8798</v>
      </c>
      <c r="AP30" s="121">
        <v>8798</v>
      </c>
      <c r="AQ30" s="121">
        <v>0</v>
      </c>
      <c r="AR30" s="121">
        <v>0</v>
      </c>
      <c r="AS30" s="121">
        <v>0</v>
      </c>
      <c r="AT30" s="121">
        <f>+SUM(AU30:AW30)</f>
        <v>14354</v>
      </c>
      <c r="AU30" s="121">
        <v>14354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18263</v>
      </c>
      <c r="BE30" s="121">
        <v>0</v>
      </c>
      <c r="BF30" s="121">
        <v>0</v>
      </c>
      <c r="BG30" s="121">
        <f>+SUM(BF30,AN30,AF30)</f>
        <v>23152</v>
      </c>
      <c r="BH30" s="121">
        <f>SUM(D30,AF30)</f>
        <v>3720</v>
      </c>
      <c r="BI30" s="121">
        <f>SUM(E30,AG30)</f>
        <v>3720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3720</v>
      </c>
      <c r="BN30" s="121">
        <f>SUM(J30,AL30)</f>
        <v>0</v>
      </c>
      <c r="BO30" s="121">
        <f>SUM(K30,AM30)</f>
        <v>247511</v>
      </c>
      <c r="BP30" s="121">
        <f>SUM(L30,AN30)</f>
        <v>5658489</v>
      </c>
      <c r="BQ30" s="121">
        <f>SUM(M30,AO30)</f>
        <v>2153656</v>
      </c>
      <c r="BR30" s="121">
        <f>SUM(N30,AP30)</f>
        <v>503052</v>
      </c>
      <c r="BS30" s="121">
        <f>SUM(O30,AQ30)</f>
        <v>1650604</v>
      </c>
      <c r="BT30" s="121">
        <f>SUM(P30,AR30)</f>
        <v>0</v>
      </c>
      <c r="BU30" s="121">
        <f>SUM(Q30,AS30)</f>
        <v>0</v>
      </c>
      <c r="BV30" s="121">
        <f>SUM(R30,AT30)</f>
        <v>1356720</v>
      </c>
      <c r="BW30" s="121">
        <f>SUM(S30,AU30)</f>
        <v>1356720</v>
      </c>
      <c r="BX30" s="121">
        <f>SUM(T30,AV30)</f>
        <v>0</v>
      </c>
      <c r="BY30" s="121">
        <f>SUM(U30,AW30)</f>
        <v>0</v>
      </c>
      <c r="BZ30" s="121">
        <f>SUM(V30,AX30)</f>
        <v>42352</v>
      </c>
      <c r="CA30" s="121">
        <f>SUM(W30,AY30)</f>
        <v>2103223</v>
      </c>
      <c r="CB30" s="121">
        <f>SUM(X30,AZ30)</f>
        <v>1548550</v>
      </c>
      <c r="CC30" s="121">
        <f>SUM(Y30,BA30)</f>
        <v>465502</v>
      </c>
      <c r="CD30" s="121">
        <f>SUM(Z30,BB30)</f>
        <v>0</v>
      </c>
      <c r="CE30" s="121">
        <f>SUM(AA30,BC30)</f>
        <v>89171</v>
      </c>
      <c r="CF30" s="121">
        <f>SUM(AB30,BD30)</f>
        <v>1723548</v>
      </c>
      <c r="CG30" s="121">
        <f>SUM(AC30,BE30)</f>
        <v>2538</v>
      </c>
      <c r="CH30" s="121">
        <f>SUM(AD30,BF30)</f>
        <v>480943</v>
      </c>
      <c r="CI30" s="121">
        <f>SUM(AE30,BG30)</f>
        <v>6143152</v>
      </c>
    </row>
    <row r="31" spans="1:87" s="136" customFormat="1" ht="13.5" customHeight="1" x14ac:dyDescent="0.15">
      <c r="A31" s="119" t="s">
        <v>15</v>
      </c>
      <c r="B31" s="120" t="s">
        <v>397</v>
      </c>
      <c r="C31" s="119" t="s">
        <v>398</v>
      </c>
      <c r="D31" s="121">
        <f>+SUM(E31,J31)</f>
        <v>640560</v>
      </c>
      <c r="E31" s="121">
        <f>+SUM(F31:I31)</f>
        <v>631963</v>
      </c>
      <c r="F31" s="121">
        <v>0</v>
      </c>
      <c r="G31" s="121">
        <v>631963</v>
      </c>
      <c r="H31" s="121">
        <v>0</v>
      </c>
      <c r="I31" s="121">
        <v>0</v>
      </c>
      <c r="J31" s="121">
        <v>8597</v>
      </c>
      <c r="K31" s="121">
        <v>9414</v>
      </c>
      <c r="L31" s="121">
        <f>+SUM(M31,R31,V31,W31,AC31)</f>
        <v>7174465</v>
      </c>
      <c r="M31" s="121">
        <f>+SUM(N31:Q31)</f>
        <v>2890786</v>
      </c>
      <c r="N31" s="121">
        <v>1052544</v>
      </c>
      <c r="O31" s="121">
        <v>1666880</v>
      </c>
      <c r="P31" s="121">
        <v>171362</v>
      </c>
      <c r="Q31" s="121">
        <v>0</v>
      </c>
      <c r="R31" s="121">
        <f>+SUM(S31:U31)</f>
        <v>1085020</v>
      </c>
      <c r="S31" s="121">
        <v>264538</v>
      </c>
      <c r="T31" s="121">
        <v>793156</v>
      </c>
      <c r="U31" s="121">
        <v>27326</v>
      </c>
      <c r="V31" s="121">
        <v>41418</v>
      </c>
      <c r="W31" s="121">
        <f>+SUM(X31:AA31)</f>
        <v>3157241</v>
      </c>
      <c r="X31" s="121">
        <v>2147677</v>
      </c>
      <c r="Y31" s="121">
        <v>793951</v>
      </c>
      <c r="Z31" s="121">
        <v>3529</v>
      </c>
      <c r="AA31" s="121">
        <v>212084</v>
      </c>
      <c r="AB31" s="121">
        <v>1582645</v>
      </c>
      <c r="AC31" s="121">
        <v>0</v>
      </c>
      <c r="AD31" s="121">
        <v>77927</v>
      </c>
      <c r="AE31" s="121">
        <f>+SUM(D31,L31,AD31)</f>
        <v>7892952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281130</v>
      </c>
      <c r="AO31" s="121">
        <f>+SUM(AP31:AS31)</f>
        <v>201978</v>
      </c>
      <c r="AP31" s="121">
        <v>108796</v>
      </c>
      <c r="AQ31" s="121">
        <v>85417</v>
      </c>
      <c r="AR31" s="121">
        <v>7765</v>
      </c>
      <c r="AS31" s="121">
        <v>0</v>
      </c>
      <c r="AT31" s="121">
        <f>+SUM(AU31:AW31)</f>
        <v>62219</v>
      </c>
      <c r="AU31" s="121">
        <v>9948</v>
      </c>
      <c r="AV31" s="121">
        <v>52271</v>
      </c>
      <c r="AW31" s="121">
        <v>0</v>
      </c>
      <c r="AX31" s="121">
        <v>7366</v>
      </c>
      <c r="AY31" s="121">
        <f>+SUM(AZ31:BC31)</f>
        <v>9567</v>
      </c>
      <c r="AZ31" s="121">
        <v>1078</v>
      </c>
      <c r="BA31" s="121">
        <v>1817</v>
      </c>
      <c r="BB31" s="121">
        <v>4919</v>
      </c>
      <c r="BC31" s="121">
        <v>1753</v>
      </c>
      <c r="BD31" s="121">
        <v>0</v>
      </c>
      <c r="BE31" s="121">
        <v>0</v>
      </c>
      <c r="BF31" s="121">
        <v>0</v>
      </c>
      <c r="BG31" s="121">
        <f>+SUM(BF31,AN31,AF31)</f>
        <v>281130</v>
      </c>
      <c r="BH31" s="121">
        <f>SUM(D31,AF31)</f>
        <v>640560</v>
      </c>
      <c r="BI31" s="121">
        <f>SUM(E31,AG31)</f>
        <v>631963</v>
      </c>
      <c r="BJ31" s="121">
        <f>SUM(F31,AH31)</f>
        <v>0</v>
      </c>
      <c r="BK31" s="121">
        <f>SUM(G31,AI31)</f>
        <v>631963</v>
      </c>
      <c r="BL31" s="121">
        <f>SUM(H31,AJ31)</f>
        <v>0</v>
      </c>
      <c r="BM31" s="121">
        <f>SUM(I31,AK31)</f>
        <v>0</v>
      </c>
      <c r="BN31" s="121">
        <f>SUM(J31,AL31)</f>
        <v>8597</v>
      </c>
      <c r="BO31" s="121">
        <f>SUM(K31,AM31)</f>
        <v>9414</v>
      </c>
      <c r="BP31" s="121">
        <f>SUM(L31,AN31)</f>
        <v>7455595</v>
      </c>
      <c r="BQ31" s="121">
        <f>SUM(M31,AO31)</f>
        <v>3092764</v>
      </c>
      <c r="BR31" s="121">
        <f>SUM(N31,AP31)</f>
        <v>1161340</v>
      </c>
      <c r="BS31" s="121">
        <f>SUM(O31,AQ31)</f>
        <v>1752297</v>
      </c>
      <c r="BT31" s="121">
        <f>SUM(P31,AR31)</f>
        <v>179127</v>
      </c>
      <c r="BU31" s="121">
        <f>SUM(Q31,AS31)</f>
        <v>0</v>
      </c>
      <c r="BV31" s="121">
        <f>SUM(R31,AT31)</f>
        <v>1147239</v>
      </c>
      <c r="BW31" s="121">
        <f>SUM(S31,AU31)</f>
        <v>274486</v>
      </c>
      <c r="BX31" s="121">
        <f>SUM(T31,AV31)</f>
        <v>845427</v>
      </c>
      <c r="BY31" s="121">
        <f>SUM(U31,AW31)</f>
        <v>27326</v>
      </c>
      <c r="BZ31" s="121">
        <f>SUM(V31,AX31)</f>
        <v>48784</v>
      </c>
      <c r="CA31" s="121">
        <f>SUM(W31,AY31)</f>
        <v>3166808</v>
      </c>
      <c r="CB31" s="121">
        <f>SUM(X31,AZ31)</f>
        <v>2148755</v>
      </c>
      <c r="CC31" s="121">
        <f>SUM(Y31,BA31)</f>
        <v>795768</v>
      </c>
      <c r="CD31" s="121">
        <f>SUM(Z31,BB31)</f>
        <v>8448</v>
      </c>
      <c r="CE31" s="121">
        <f>SUM(AA31,BC31)</f>
        <v>213837</v>
      </c>
      <c r="CF31" s="121">
        <f>SUM(AB31,BD31)</f>
        <v>1582645</v>
      </c>
      <c r="CG31" s="121">
        <f>SUM(AC31,BE31)</f>
        <v>0</v>
      </c>
      <c r="CH31" s="121">
        <f>SUM(AD31,BF31)</f>
        <v>77927</v>
      </c>
      <c r="CI31" s="121">
        <f>SUM(AE31,BG31)</f>
        <v>8174082</v>
      </c>
    </row>
    <row r="32" spans="1:87" s="136" customFormat="1" ht="13.5" customHeight="1" x14ac:dyDescent="0.15">
      <c r="A32" s="119" t="s">
        <v>15</v>
      </c>
      <c r="B32" s="120" t="s">
        <v>404</v>
      </c>
      <c r="C32" s="119" t="s">
        <v>405</v>
      </c>
      <c r="D32" s="121">
        <f>+SUM(E32,J32)</f>
        <v>315094</v>
      </c>
      <c r="E32" s="121">
        <f>+SUM(F32:I32)</f>
        <v>315094</v>
      </c>
      <c r="F32" s="121">
        <v>0</v>
      </c>
      <c r="G32" s="121">
        <v>315094</v>
      </c>
      <c r="H32" s="121">
        <v>0</v>
      </c>
      <c r="I32" s="121">
        <v>0</v>
      </c>
      <c r="J32" s="121">
        <v>0</v>
      </c>
      <c r="K32" s="121">
        <v>3424</v>
      </c>
      <c r="L32" s="121">
        <f>+SUM(M32,R32,V32,W32,AC32)</f>
        <v>2589519</v>
      </c>
      <c r="M32" s="121">
        <f>+SUM(N32:Q32)</f>
        <v>227765</v>
      </c>
      <c r="N32" s="121">
        <v>213497</v>
      </c>
      <c r="O32" s="121">
        <v>7328</v>
      </c>
      <c r="P32" s="121">
        <v>6940</v>
      </c>
      <c r="Q32" s="121">
        <v>0</v>
      </c>
      <c r="R32" s="121">
        <f>+SUM(S32:U32)</f>
        <v>313950</v>
      </c>
      <c r="S32" s="121">
        <v>16013</v>
      </c>
      <c r="T32" s="121">
        <v>297701</v>
      </c>
      <c r="U32" s="121">
        <v>236</v>
      </c>
      <c r="V32" s="121">
        <v>0</v>
      </c>
      <c r="W32" s="121">
        <f>+SUM(X32:AA32)</f>
        <v>2047804</v>
      </c>
      <c r="X32" s="121">
        <v>1412465</v>
      </c>
      <c r="Y32" s="121">
        <v>635339</v>
      </c>
      <c r="Z32" s="121">
        <v>0</v>
      </c>
      <c r="AA32" s="121">
        <v>0</v>
      </c>
      <c r="AB32" s="121">
        <v>394744</v>
      </c>
      <c r="AC32" s="121">
        <v>0</v>
      </c>
      <c r="AD32" s="121">
        <v>36235</v>
      </c>
      <c r="AE32" s="121">
        <f>+SUM(D32,L32,AD32)</f>
        <v>2940848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22236</v>
      </c>
      <c r="AO32" s="121">
        <f>+SUM(AP32:AS32)</f>
        <v>4769</v>
      </c>
      <c r="AP32" s="121">
        <v>4769</v>
      </c>
      <c r="AQ32" s="121">
        <v>0</v>
      </c>
      <c r="AR32" s="121">
        <v>0</v>
      </c>
      <c r="AS32" s="121">
        <v>0</v>
      </c>
      <c r="AT32" s="121">
        <f>+SUM(AU32:AW32)</f>
        <v>4352</v>
      </c>
      <c r="AU32" s="121">
        <v>0</v>
      </c>
      <c r="AV32" s="121">
        <v>4352</v>
      </c>
      <c r="AW32" s="121">
        <v>0</v>
      </c>
      <c r="AX32" s="121">
        <v>0</v>
      </c>
      <c r="AY32" s="121">
        <f>+SUM(AZ32:BC32)</f>
        <v>13115</v>
      </c>
      <c r="AZ32" s="121">
        <v>13115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22236</v>
      </c>
      <c r="BH32" s="121">
        <f>SUM(D32,AF32)</f>
        <v>315094</v>
      </c>
      <c r="BI32" s="121">
        <f>SUM(E32,AG32)</f>
        <v>315094</v>
      </c>
      <c r="BJ32" s="121">
        <f>SUM(F32,AH32)</f>
        <v>0</v>
      </c>
      <c r="BK32" s="121">
        <f>SUM(G32,AI32)</f>
        <v>315094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3424</v>
      </c>
      <c r="BP32" s="121">
        <f>SUM(L32,AN32)</f>
        <v>2611755</v>
      </c>
      <c r="BQ32" s="121">
        <f>SUM(M32,AO32)</f>
        <v>232534</v>
      </c>
      <c r="BR32" s="121">
        <f>SUM(N32,AP32)</f>
        <v>218266</v>
      </c>
      <c r="BS32" s="121">
        <f>SUM(O32,AQ32)</f>
        <v>7328</v>
      </c>
      <c r="BT32" s="121">
        <f>SUM(P32,AR32)</f>
        <v>6940</v>
      </c>
      <c r="BU32" s="121">
        <f>SUM(Q32,AS32)</f>
        <v>0</v>
      </c>
      <c r="BV32" s="121">
        <f>SUM(R32,AT32)</f>
        <v>318302</v>
      </c>
      <c r="BW32" s="121">
        <f>SUM(S32,AU32)</f>
        <v>16013</v>
      </c>
      <c r="BX32" s="121">
        <f>SUM(T32,AV32)</f>
        <v>302053</v>
      </c>
      <c r="BY32" s="121">
        <f>SUM(U32,AW32)</f>
        <v>236</v>
      </c>
      <c r="BZ32" s="121">
        <f>SUM(V32,AX32)</f>
        <v>0</v>
      </c>
      <c r="CA32" s="121">
        <f>SUM(W32,AY32)</f>
        <v>2060919</v>
      </c>
      <c r="CB32" s="121">
        <f>SUM(X32,AZ32)</f>
        <v>1425580</v>
      </c>
      <c r="CC32" s="121">
        <f>SUM(Y32,BA32)</f>
        <v>635339</v>
      </c>
      <c r="CD32" s="121">
        <f>SUM(Z32,BB32)</f>
        <v>0</v>
      </c>
      <c r="CE32" s="121">
        <f>SUM(AA32,BC32)</f>
        <v>0</v>
      </c>
      <c r="CF32" s="121">
        <f>SUM(AB32,BD32)</f>
        <v>394744</v>
      </c>
      <c r="CG32" s="121">
        <f>SUM(AC32,BE32)</f>
        <v>0</v>
      </c>
      <c r="CH32" s="121">
        <f>SUM(AD32,BF32)</f>
        <v>36235</v>
      </c>
      <c r="CI32" s="121">
        <f>SUM(AE32,BG32)</f>
        <v>2963084</v>
      </c>
    </row>
    <row r="33" spans="1:87" s="136" customFormat="1" ht="13.5" customHeight="1" x14ac:dyDescent="0.15">
      <c r="A33" s="119" t="s">
        <v>15</v>
      </c>
      <c r="B33" s="120" t="s">
        <v>407</v>
      </c>
      <c r="C33" s="119" t="s">
        <v>408</v>
      </c>
      <c r="D33" s="121">
        <f>+SUM(E33,J33)</f>
        <v>64416</v>
      </c>
      <c r="E33" s="121">
        <f>+SUM(F33:I33)</f>
        <v>64416</v>
      </c>
      <c r="F33" s="121">
        <v>0</v>
      </c>
      <c r="G33" s="121">
        <v>64416</v>
      </c>
      <c r="H33" s="121">
        <v>0</v>
      </c>
      <c r="I33" s="121">
        <v>0</v>
      </c>
      <c r="J33" s="121">
        <v>0</v>
      </c>
      <c r="K33" s="121">
        <v>2514</v>
      </c>
      <c r="L33" s="121">
        <f>+SUM(M33,R33,V33,W33,AC33)</f>
        <v>2076738</v>
      </c>
      <c r="M33" s="121">
        <f>+SUM(N33:Q33)</f>
        <v>252427</v>
      </c>
      <c r="N33" s="121">
        <v>243412</v>
      </c>
      <c r="O33" s="121">
        <v>0</v>
      </c>
      <c r="P33" s="121">
        <v>9015</v>
      </c>
      <c r="Q33" s="121">
        <v>0</v>
      </c>
      <c r="R33" s="121">
        <f>+SUM(S33:U33)</f>
        <v>115609</v>
      </c>
      <c r="S33" s="121">
        <v>1556</v>
      </c>
      <c r="T33" s="121">
        <v>114053</v>
      </c>
      <c r="U33" s="121">
        <v>0</v>
      </c>
      <c r="V33" s="121">
        <v>0</v>
      </c>
      <c r="W33" s="121">
        <f>+SUM(X33:AA33)</f>
        <v>1708702</v>
      </c>
      <c r="X33" s="121">
        <v>1708702</v>
      </c>
      <c r="Y33" s="121">
        <v>0</v>
      </c>
      <c r="Z33" s="121">
        <v>0</v>
      </c>
      <c r="AA33" s="121">
        <v>0</v>
      </c>
      <c r="AB33" s="121">
        <v>291675</v>
      </c>
      <c r="AC33" s="121">
        <v>0</v>
      </c>
      <c r="AD33" s="121">
        <v>157441</v>
      </c>
      <c r="AE33" s="121">
        <f>+SUM(D33,L33,AD33)</f>
        <v>2298595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19418</v>
      </c>
      <c r="AO33" s="121">
        <f>+SUM(AP33:AS33)</f>
        <v>8467</v>
      </c>
      <c r="AP33" s="121">
        <v>8467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10951</v>
      </c>
      <c r="AZ33" s="121">
        <v>10951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10597</v>
      </c>
      <c r="BG33" s="121">
        <f>+SUM(BF33,AN33,AF33)</f>
        <v>30015</v>
      </c>
      <c r="BH33" s="121">
        <f>SUM(D33,AF33)</f>
        <v>64416</v>
      </c>
      <c r="BI33" s="121">
        <f>SUM(E33,AG33)</f>
        <v>64416</v>
      </c>
      <c r="BJ33" s="121">
        <f>SUM(F33,AH33)</f>
        <v>0</v>
      </c>
      <c r="BK33" s="121">
        <f>SUM(G33,AI33)</f>
        <v>64416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2514</v>
      </c>
      <c r="BP33" s="121">
        <f>SUM(L33,AN33)</f>
        <v>2096156</v>
      </c>
      <c r="BQ33" s="121">
        <f>SUM(M33,AO33)</f>
        <v>260894</v>
      </c>
      <c r="BR33" s="121">
        <f>SUM(N33,AP33)</f>
        <v>251879</v>
      </c>
      <c r="BS33" s="121">
        <f>SUM(O33,AQ33)</f>
        <v>0</v>
      </c>
      <c r="BT33" s="121">
        <f>SUM(P33,AR33)</f>
        <v>9015</v>
      </c>
      <c r="BU33" s="121">
        <f>SUM(Q33,AS33)</f>
        <v>0</v>
      </c>
      <c r="BV33" s="121">
        <f>SUM(R33,AT33)</f>
        <v>115609</v>
      </c>
      <c r="BW33" s="121">
        <f>SUM(S33,AU33)</f>
        <v>1556</v>
      </c>
      <c r="BX33" s="121">
        <f>SUM(T33,AV33)</f>
        <v>114053</v>
      </c>
      <c r="BY33" s="121">
        <f>SUM(U33,AW33)</f>
        <v>0</v>
      </c>
      <c r="BZ33" s="121">
        <f>SUM(V33,AX33)</f>
        <v>0</v>
      </c>
      <c r="CA33" s="121">
        <f>SUM(W33,AY33)</f>
        <v>1719653</v>
      </c>
      <c r="CB33" s="121">
        <f>SUM(X33,AZ33)</f>
        <v>1719653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291675</v>
      </c>
      <c r="CG33" s="121">
        <f>SUM(AC33,BE33)</f>
        <v>0</v>
      </c>
      <c r="CH33" s="121">
        <f>SUM(AD33,BF33)</f>
        <v>168038</v>
      </c>
      <c r="CI33" s="121">
        <f>SUM(AE33,BG33)</f>
        <v>2328610</v>
      </c>
    </row>
    <row r="34" spans="1:87" s="136" customFormat="1" ht="13.5" customHeight="1" x14ac:dyDescent="0.15">
      <c r="A34" s="119" t="s">
        <v>15</v>
      </c>
      <c r="B34" s="120" t="s">
        <v>410</v>
      </c>
      <c r="C34" s="119" t="s">
        <v>411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5161</v>
      </c>
      <c r="L34" s="121">
        <f>+SUM(M34,R34,V34,W34,AC34)</f>
        <v>1088749</v>
      </c>
      <c r="M34" s="121">
        <f>+SUM(N34:Q34)</f>
        <v>134824</v>
      </c>
      <c r="N34" s="121">
        <v>89241</v>
      </c>
      <c r="O34" s="121">
        <v>45583</v>
      </c>
      <c r="P34" s="121">
        <v>0</v>
      </c>
      <c r="Q34" s="121">
        <v>0</v>
      </c>
      <c r="R34" s="121">
        <f>+SUM(S34:U34)</f>
        <v>1447</v>
      </c>
      <c r="S34" s="121">
        <v>581</v>
      </c>
      <c r="T34" s="121">
        <v>866</v>
      </c>
      <c r="U34" s="121">
        <v>0</v>
      </c>
      <c r="V34" s="121">
        <v>0</v>
      </c>
      <c r="W34" s="121">
        <f>+SUM(X34:AA34)</f>
        <v>952478</v>
      </c>
      <c r="X34" s="121">
        <v>952478</v>
      </c>
      <c r="Y34" s="121">
        <v>0</v>
      </c>
      <c r="Z34" s="121">
        <v>0</v>
      </c>
      <c r="AA34" s="121">
        <v>0</v>
      </c>
      <c r="AB34" s="121">
        <v>658255</v>
      </c>
      <c r="AC34" s="121">
        <v>0</v>
      </c>
      <c r="AD34" s="121">
        <v>136037</v>
      </c>
      <c r="AE34" s="121">
        <f>+SUM(D34,L34,AD34)</f>
        <v>1224786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10395</v>
      </c>
      <c r="AO34" s="121">
        <f>+SUM(AP34:AS34)</f>
        <v>2100</v>
      </c>
      <c r="AP34" s="121">
        <v>2100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8295</v>
      </c>
      <c r="AZ34" s="121">
        <v>8295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644</v>
      </c>
      <c r="BG34" s="121">
        <f>+SUM(BF34,AN34,AF34)</f>
        <v>11039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5161</v>
      </c>
      <c r="BP34" s="121">
        <f>SUM(L34,AN34)</f>
        <v>1099144</v>
      </c>
      <c r="BQ34" s="121">
        <f>SUM(M34,AO34)</f>
        <v>136924</v>
      </c>
      <c r="BR34" s="121">
        <f>SUM(N34,AP34)</f>
        <v>91341</v>
      </c>
      <c r="BS34" s="121">
        <f>SUM(O34,AQ34)</f>
        <v>45583</v>
      </c>
      <c r="BT34" s="121">
        <f>SUM(P34,AR34)</f>
        <v>0</v>
      </c>
      <c r="BU34" s="121">
        <f>SUM(Q34,AS34)</f>
        <v>0</v>
      </c>
      <c r="BV34" s="121">
        <f>SUM(R34,AT34)</f>
        <v>1447</v>
      </c>
      <c r="BW34" s="121">
        <f>SUM(S34,AU34)</f>
        <v>581</v>
      </c>
      <c r="BX34" s="121">
        <f>SUM(T34,AV34)</f>
        <v>866</v>
      </c>
      <c r="BY34" s="121">
        <f>SUM(U34,AW34)</f>
        <v>0</v>
      </c>
      <c r="BZ34" s="121">
        <f>SUM(V34,AX34)</f>
        <v>0</v>
      </c>
      <c r="CA34" s="121">
        <f>SUM(W34,AY34)</f>
        <v>960773</v>
      </c>
      <c r="CB34" s="121">
        <f>SUM(X34,AZ34)</f>
        <v>960773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658255</v>
      </c>
      <c r="CG34" s="121">
        <f>SUM(AC34,BE34)</f>
        <v>0</v>
      </c>
      <c r="CH34" s="121">
        <f>SUM(AD34,BF34)</f>
        <v>136681</v>
      </c>
      <c r="CI34" s="121">
        <f>SUM(AE34,BG34)</f>
        <v>1235825</v>
      </c>
    </row>
    <row r="35" spans="1:87" s="136" customFormat="1" ht="13.5" customHeight="1" x14ac:dyDescent="0.15">
      <c r="A35" s="119" t="s">
        <v>15</v>
      </c>
      <c r="B35" s="120" t="s">
        <v>415</v>
      </c>
      <c r="C35" s="119" t="s">
        <v>416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2272</v>
      </c>
      <c r="L35" s="121">
        <f>+SUM(M35,R35,V35,W35,AC35)</f>
        <v>1491384</v>
      </c>
      <c r="M35" s="121">
        <f>+SUM(N35:Q35)</f>
        <v>208160</v>
      </c>
      <c r="N35" s="121">
        <v>94697</v>
      </c>
      <c r="O35" s="121">
        <v>92189</v>
      </c>
      <c r="P35" s="121">
        <v>21274</v>
      </c>
      <c r="Q35" s="121">
        <v>0</v>
      </c>
      <c r="R35" s="121">
        <f>+SUM(S35:U35)</f>
        <v>52128</v>
      </c>
      <c r="S35" s="121">
        <v>4403</v>
      </c>
      <c r="T35" s="121">
        <v>47725</v>
      </c>
      <c r="U35" s="121">
        <v>0</v>
      </c>
      <c r="V35" s="121">
        <v>0</v>
      </c>
      <c r="W35" s="121">
        <f>+SUM(X35:AA35)</f>
        <v>1230383</v>
      </c>
      <c r="X35" s="121">
        <v>901961</v>
      </c>
      <c r="Y35" s="121">
        <v>215169</v>
      </c>
      <c r="Z35" s="121">
        <v>0</v>
      </c>
      <c r="AA35" s="121">
        <v>113253</v>
      </c>
      <c r="AB35" s="121">
        <v>731879</v>
      </c>
      <c r="AC35" s="121">
        <v>713</v>
      </c>
      <c r="AD35" s="121">
        <v>53548</v>
      </c>
      <c r="AE35" s="121">
        <f>+SUM(D35,L35,AD35)</f>
        <v>1544932</v>
      </c>
      <c r="AF35" s="121">
        <f>+SUM(AG35,AL35)</f>
        <v>16869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16869</v>
      </c>
      <c r="AM35" s="121">
        <v>0</v>
      </c>
      <c r="AN35" s="121">
        <f>+SUM(AO35,AT35,AX35,AY35,BE35)</f>
        <v>143621</v>
      </c>
      <c r="AO35" s="121">
        <f>+SUM(AP35:AS35)</f>
        <v>21376</v>
      </c>
      <c r="AP35" s="121">
        <v>21376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122245</v>
      </c>
      <c r="AZ35" s="121">
        <v>57076</v>
      </c>
      <c r="BA35" s="121">
        <v>65169</v>
      </c>
      <c r="BB35" s="121">
        <v>0</v>
      </c>
      <c r="BC35" s="121">
        <v>0</v>
      </c>
      <c r="BD35" s="121">
        <v>0</v>
      </c>
      <c r="BE35" s="121">
        <v>0</v>
      </c>
      <c r="BF35" s="121">
        <v>17791</v>
      </c>
      <c r="BG35" s="121">
        <f>+SUM(BF35,AN35,AF35)</f>
        <v>178281</v>
      </c>
      <c r="BH35" s="121">
        <f>SUM(D35,AF35)</f>
        <v>16869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16869</v>
      </c>
      <c r="BO35" s="121">
        <f>SUM(K35,AM35)</f>
        <v>2272</v>
      </c>
      <c r="BP35" s="121">
        <f>SUM(L35,AN35)</f>
        <v>1635005</v>
      </c>
      <c r="BQ35" s="121">
        <f>SUM(M35,AO35)</f>
        <v>229536</v>
      </c>
      <c r="BR35" s="121">
        <f>SUM(N35,AP35)</f>
        <v>116073</v>
      </c>
      <c r="BS35" s="121">
        <f>SUM(O35,AQ35)</f>
        <v>92189</v>
      </c>
      <c r="BT35" s="121">
        <f>SUM(P35,AR35)</f>
        <v>21274</v>
      </c>
      <c r="BU35" s="121">
        <f>SUM(Q35,AS35)</f>
        <v>0</v>
      </c>
      <c r="BV35" s="121">
        <f>SUM(R35,AT35)</f>
        <v>52128</v>
      </c>
      <c r="BW35" s="121">
        <f>SUM(S35,AU35)</f>
        <v>4403</v>
      </c>
      <c r="BX35" s="121">
        <f>SUM(T35,AV35)</f>
        <v>47725</v>
      </c>
      <c r="BY35" s="121">
        <f>SUM(U35,AW35)</f>
        <v>0</v>
      </c>
      <c r="BZ35" s="121">
        <f>SUM(V35,AX35)</f>
        <v>0</v>
      </c>
      <c r="CA35" s="121">
        <f>SUM(W35,AY35)</f>
        <v>1352628</v>
      </c>
      <c r="CB35" s="121">
        <f>SUM(X35,AZ35)</f>
        <v>959037</v>
      </c>
      <c r="CC35" s="121">
        <f>SUM(Y35,BA35)</f>
        <v>280338</v>
      </c>
      <c r="CD35" s="121">
        <f>SUM(Z35,BB35)</f>
        <v>0</v>
      </c>
      <c r="CE35" s="121">
        <f>SUM(AA35,BC35)</f>
        <v>113253</v>
      </c>
      <c r="CF35" s="121">
        <f>SUM(AB35,BD35)</f>
        <v>731879</v>
      </c>
      <c r="CG35" s="121">
        <f>SUM(AC35,BE35)</f>
        <v>713</v>
      </c>
      <c r="CH35" s="121">
        <f>SUM(AD35,BF35)</f>
        <v>71339</v>
      </c>
      <c r="CI35" s="121">
        <f>SUM(AE35,BG35)</f>
        <v>1723213</v>
      </c>
    </row>
    <row r="36" spans="1:87" s="136" customFormat="1" ht="13.5" customHeight="1" x14ac:dyDescent="0.15">
      <c r="A36" s="119" t="s">
        <v>15</v>
      </c>
      <c r="B36" s="120" t="s">
        <v>420</v>
      </c>
      <c r="C36" s="119" t="s">
        <v>421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52258</v>
      </c>
      <c r="L36" s="121">
        <f>+SUM(M36,R36,V36,W36,AC36)</f>
        <v>2355126</v>
      </c>
      <c r="M36" s="121">
        <f>+SUM(N36:Q36)</f>
        <v>270725</v>
      </c>
      <c r="N36" s="121">
        <v>256102</v>
      </c>
      <c r="O36" s="121">
        <v>0</v>
      </c>
      <c r="P36" s="121">
        <v>14623</v>
      </c>
      <c r="Q36" s="121">
        <v>0</v>
      </c>
      <c r="R36" s="121">
        <f>+SUM(S36:U36)</f>
        <v>95547</v>
      </c>
      <c r="S36" s="121">
        <v>0</v>
      </c>
      <c r="T36" s="121">
        <v>95547</v>
      </c>
      <c r="U36" s="121">
        <v>0</v>
      </c>
      <c r="V36" s="121">
        <v>0</v>
      </c>
      <c r="W36" s="121">
        <f>+SUM(X36:AA36)</f>
        <v>1988854</v>
      </c>
      <c r="X36" s="121">
        <v>1343107</v>
      </c>
      <c r="Y36" s="121">
        <v>378446</v>
      </c>
      <c r="Z36" s="121">
        <v>30711</v>
      </c>
      <c r="AA36" s="121">
        <v>236590</v>
      </c>
      <c r="AB36" s="121">
        <v>1175392</v>
      </c>
      <c r="AC36" s="121">
        <v>0</v>
      </c>
      <c r="AD36" s="121">
        <v>138315</v>
      </c>
      <c r="AE36" s="121">
        <f>+SUM(D36,L36,AD36)</f>
        <v>2493441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13473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13473</v>
      </c>
      <c r="AZ36" s="121">
        <v>12442</v>
      </c>
      <c r="BA36" s="121">
        <v>0</v>
      </c>
      <c r="BB36" s="121">
        <v>0</v>
      </c>
      <c r="BC36" s="121">
        <v>1031</v>
      </c>
      <c r="BD36" s="121">
        <v>0</v>
      </c>
      <c r="BE36" s="121">
        <v>0</v>
      </c>
      <c r="BF36" s="121">
        <v>9086</v>
      </c>
      <c r="BG36" s="121">
        <f>+SUM(BF36,AN36,AF36)</f>
        <v>22559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52258</v>
      </c>
      <c r="BP36" s="121">
        <f>SUM(L36,AN36)</f>
        <v>2368599</v>
      </c>
      <c r="BQ36" s="121">
        <f>SUM(M36,AO36)</f>
        <v>270725</v>
      </c>
      <c r="BR36" s="121">
        <f>SUM(N36,AP36)</f>
        <v>256102</v>
      </c>
      <c r="BS36" s="121">
        <f>SUM(O36,AQ36)</f>
        <v>0</v>
      </c>
      <c r="BT36" s="121">
        <f>SUM(P36,AR36)</f>
        <v>14623</v>
      </c>
      <c r="BU36" s="121">
        <f>SUM(Q36,AS36)</f>
        <v>0</v>
      </c>
      <c r="BV36" s="121">
        <f>SUM(R36,AT36)</f>
        <v>95547</v>
      </c>
      <c r="BW36" s="121">
        <f>SUM(S36,AU36)</f>
        <v>0</v>
      </c>
      <c r="BX36" s="121">
        <f>SUM(T36,AV36)</f>
        <v>95547</v>
      </c>
      <c r="BY36" s="121">
        <f>SUM(U36,AW36)</f>
        <v>0</v>
      </c>
      <c r="BZ36" s="121">
        <f>SUM(V36,AX36)</f>
        <v>0</v>
      </c>
      <c r="CA36" s="121">
        <f>SUM(W36,AY36)</f>
        <v>2002327</v>
      </c>
      <c r="CB36" s="121">
        <f>SUM(X36,AZ36)</f>
        <v>1355549</v>
      </c>
      <c r="CC36" s="121">
        <f>SUM(Y36,BA36)</f>
        <v>378446</v>
      </c>
      <c r="CD36" s="121">
        <f>SUM(Z36,BB36)</f>
        <v>30711</v>
      </c>
      <c r="CE36" s="121">
        <f>SUM(AA36,BC36)</f>
        <v>237621</v>
      </c>
      <c r="CF36" s="121">
        <f>SUM(AB36,BD36)</f>
        <v>1175392</v>
      </c>
      <c r="CG36" s="121">
        <f>SUM(AC36,BE36)</f>
        <v>0</v>
      </c>
      <c r="CH36" s="121">
        <f>SUM(AD36,BF36)</f>
        <v>147401</v>
      </c>
      <c r="CI36" s="121">
        <f>SUM(AE36,BG36)</f>
        <v>2516000</v>
      </c>
    </row>
    <row r="37" spans="1:87" s="136" customFormat="1" ht="13.5" customHeight="1" x14ac:dyDescent="0.15">
      <c r="A37" s="119" t="s">
        <v>15</v>
      </c>
      <c r="B37" s="120" t="s">
        <v>426</v>
      </c>
      <c r="C37" s="119" t="s">
        <v>427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1846</v>
      </c>
      <c r="L37" s="121">
        <f>+SUM(M37,R37,V37,W37,AC37)</f>
        <v>1725858</v>
      </c>
      <c r="M37" s="121">
        <f>+SUM(N37:Q37)</f>
        <v>247455</v>
      </c>
      <c r="N37" s="121">
        <v>125554</v>
      </c>
      <c r="O37" s="121">
        <v>64031</v>
      </c>
      <c r="P37" s="121">
        <v>57870</v>
      </c>
      <c r="Q37" s="121">
        <v>0</v>
      </c>
      <c r="R37" s="121">
        <f>+SUM(S37:U37)</f>
        <v>238746</v>
      </c>
      <c r="S37" s="121">
        <v>2562</v>
      </c>
      <c r="T37" s="121">
        <v>185658</v>
      </c>
      <c r="U37" s="121">
        <v>50526</v>
      </c>
      <c r="V37" s="121">
        <v>16829</v>
      </c>
      <c r="W37" s="121">
        <f>+SUM(X37:AA37)</f>
        <v>1222828</v>
      </c>
      <c r="X37" s="121">
        <v>639765</v>
      </c>
      <c r="Y37" s="121">
        <v>433706</v>
      </c>
      <c r="Z37" s="121">
        <v>123410</v>
      </c>
      <c r="AA37" s="121">
        <v>25947</v>
      </c>
      <c r="AB37" s="121">
        <v>215828</v>
      </c>
      <c r="AC37" s="121">
        <v>0</v>
      </c>
      <c r="AD37" s="121">
        <v>66640</v>
      </c>
      <c r="AE37" s="121">
        <f>+SUM(D37,L37,AD37)</f>
        <v>1792498</v>
      </c>
      <c r="AF37" s="121">
        <f>+SUM(AG37,AL37)</f>
        <v>154240</v>
      </c>
      <c r="AG37" s="121">
        <f>+SUM(AH37:AK37)</f>
        <v>154240</v>
      </c>
      <c r="AH37" s="121">
        <v>0</v>
      </c>
      <c r="AI37" s="121">
        <v>0</v>
      </c>
      <c r="AJ37" s="121">
        <v>0</v>
      </c>
      <c r="AK37" s="121">
        <v>154240</v>
      </c>
      <c r="AL37" s="121">
        <v>0</v>
      </c>
      <c r="AM37" s="121">
        <v>0</v>
      </c>
      <c r="AN37" s="121">
        <f>+SUM(AO37,AT37,AX37,AY37,BE37)</f>
        <v>135804</v>
      </c>
      <c r="AO37" s="121">
        <f>+SUM(AP37:AS37)</f>
        <v>6855</v>
      </c>
      <c r="AP37" s="121">
        <v>0</v>
      </c>
      <c r="AQ37" s="121">
        <v>6855</v>
      </c>
      <c r="AR37" s="121">
        <v>0</v>
      </c>
      <c r="AS37" s="121">
        <v>0</v>
      </c>
      <c r="AT37" s="121">
        <f>+SUM(AU37:AW37)</f>
        <v>128949</v>
      </c>
      <c r="AU37" s="121">
        <v>35225</v>
      </c>
      <c r="AV37" s="121">
        <v>93724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843</v>
      </c>
      <c r="BG37" s="121">
        <f>+SUM(BF37,AN37,AF37)</f>
        <v>290887</v>
      </c>
      <c r="BH37" s="121">
        <f>SUM(D37,AF37)</f>
        <v>154240</v>
      </c>
      <c r="BI37" s="121">
        <f>SUM(E37,AG37)</f>
        <v>154240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154240</v>
      </c>
      <c r="BN37" s="121">
        <f>SUM(J37,AL37)</f>
        <v>0</v>
      </c>
      <c r="BO37" s="121">
        <f>SUM(K37,AM37)</f>
        <v>1846</v>
      </c>
      <c r="BP37" s="121">
        <f>SUM(L37,AN37)</f>
        <v>1861662</v>
      </c>
      <c r="BQ37" s="121">
        <f>SUM(M37,AO37)</f>
        <v>254310</v>
      </c>
      <c r="BR37" s="121">
        <f>SUM(N37,AP37)</f>
        <v>125554</v>
      </c>
      <c r="BS37" s="121">
        <f>SUM(O37,AQ37)</f>
        <v>70886</v>
      </c>
      <c r="BT37" s="121">
        <f>SUM(P37,AR37)</f>
        <v>57870</v>
      </c>
      <c r="BU37" s="121">
        <f>SUM(Q37,AS37)</f>
        <v>0</v>
      </c>
      <c r="BV37" s="121">
        <f>SUM(R37,AT37)</f>
        <v>367695</v>
      </c>
      <c r="BW37" s="121">
        <f>SUM(S37,AU37)</f>
        <v>37787</v>
      </c>
      <c r="BX37" s="121">
        <f>SUM(T37,AV37)</f>
        <v>279382</v>
      </c>
      <c r="BY37" s="121">
        <f>SUM(U37,AW37)</f>
        <v>50526</v>
      </c>
      <c r="BZ37" s="121">
        <f>SUM(V37,AX37)</f>
        <v>16829</v>
      </c>
      <c r="CA37" s="121">
        <f>SUM(W37,AY37)</f>
        <v>1222828</v>
      </c>
      <c r="CB37" s="121">
        <f>SUM(X37,AZ37)</f>
        <v>639765</v>
      </c>
      <c r="CC37" s="121">
        <f>SUM(Y37,BA37)</f>
        <v>433706</v>
      </c>
      <c r="CD37" s="121">
        <f>SUM(Z37,BB37)</f>
        <v>123410</v>
      </c>
      <c r="CE37" s="121">
        <f>SUM(AA37,BC37)</f>
        <v>25947</v>
      </c>
      <c r="CF37" s="121">
        <f>SUM(AB37,BD37)</f>
        <v>215828</v>
      </c>
      <c r="CG37" s="121">
        <f>SUM(AC37,BE37)</f>
        <v>0</v>
      </c>
      <c r="CH37" s="121">
        <f>SUM(AD37,BF37)</f>
        <v>67483</v>
      </c>
      <c r="CI37" s="121">
        <f>SUM(AE37,BG37)</f>
        <v>2083385</v>
      </c>
    </row>
    <row r="38" spans="1:87" s="136" customFormat="1" ht="13.5" customHeight="1" x14ac:dyDescent="0.15">
      <c r="A38" s="119" t="s">
        <v>15</v>
      </c>
      <c r="B38" s="120" t="s">
        <v>429</v>
      </c>
      <c r="C38" s="119" t="s">
        <v>430</v>
      </c>
      <c r="D38" s="121">
        <f>+SUM(E38,J38)</f>
        <v>539479</v>
      </c>
      <c r="E38" s="121">
        <f>+SUM(F38:I38)</f>
        <v>534522</v>
      </c>
      <c r="F38" s="121">
        <v>0</v>
      </c>
      <c r="G38" s="121">
        <v>0</v>
      </c>
      <c r="H38" s="121">
        <v>0</v>
      </c>
      <c r="I38" s="121">
        <v>534522</v>
      </c>
      <c r="J38" s="121">
        <v>4957</v>
      </c>
      <c r="K38" s="121">
        <v>5876</v>
      </c>
      <c r="L38" s="121">
        <f>+SUM(M38,R38,V38,W38,AC38)</f>
        <v>1769495</v>
      </c>
      <c r="M38" s="121">
        <f>+SUM(N38:Q38)</f>
        <v>297306</v>
      </c>
      <c r="N38" s="121">
        <v>173218</v>
      </c>
      <c r="O38" s="121">
        <v>124088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1472189</v>
      </c>
      <c r="X38" s="121">
        <v>1381718</v>
      </c>
      <c r="Y38" s="121">
        <v>0</v>
      </c>
      <c r="Z38" s="121">
        <v>0</v>
      </c>
      <c r="AA38" s="121">
        <v>90471</v>
      </c>
      <c r="AB38" s="121">
        <v>742431</v>
      </c>
      <c r="AC38" s="121">
        <v>0</v>
      </c>
      <c r="AD38" s="121">
        <v>0</v>
      </c>
      <c r="AE38" s="121">
        <f>+SUM(D38,L38,AD38)</f>
        <v>2308974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25046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25046</v>
      </c>
      <c r="AZ38" s="121">
        <v>22730</v>
      </c>
      <c r="BA38" s="121">
        <v>0</v>
      </c>
      <c r="BB38" s="121">
        <v>0</v>
      </c>
      <c r="BC38" s="121">
        <v>2316</v>
      </c>
      <c r="BD38" s="121">
        <v>0</v>
      </c>
      <c r="BE38" s="121">
        <v>0</v>
      </c>
      <c r="BF38" s="121">
        <v>0</v>
      </c>
      <c r="BG38" s="121">
        <f>+SUM(BF38,AN38,AF38)</f>
        <v>25046</v>
      </c>
      <c r="BH38" s="121">
        <f>SUM(D38,AF38)</f>
        <v>539479</v>
      </c>
      <c r="BI38" s="121">
        <f>SUM(E38,AG38)</f>
        <v>534522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534522</v>
      </c>
      <c r="BN38" s="121">
        <f>SUM(J38,AL38)</f>
        <v>4957</v>
      </c>
      <c r="BO38" s="121">
        <f>SUM(K38,AM38)</f>
        <v>5876</v>
      </c>
      <c r="BP38" s="121">
        <f>SUM(L38,AN38)</f>
        <v>1794541</v>
      </c>
      <c r="BQ38" s="121">
        <f>SUM(M38,AO38)</f>
        <v>297306</v>
      </c>
      <c r="BR38" s="121">
        <f>SUM(N38,AP38)</f>
        <v>173218</v>
      </c>
      <c r="BS38" s="121">
        <f>SUM(O38,AQ38)</f>
        <v>124088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1497235</v>
      </c>
      <c r="CB38" s="121">
        <f>SUM(X38,AZ38)</f>
        <v>1404448</v>
      </c>
      <c r="CC38" s="121">
        <f>SUM(Y38,BA38)</f>
        <v>0</v>
      </c>
      <c r="CD38" s="121">
        <f>SUM(Z38,BB38)</f>
        <v>0</v>
      </c>
      <c r="CE38" s="121">
        <f>SUM(AA38,BC38)</f>
        <v>92787</v>
      </c>
      <c r="CF38" s="121">
        <f>SUM(AB38,BD38)</f>
        <v>742431</v>
      </c>
      <c r="CG38" s="121">
        <f>SUM(AC38,BE38)</f>
        <v>0</v>
      </c>
      <c r="CH38" s="121">
        <f>SUM(AD38,BF38)</f>
        <v>0</v>
      </c>
      <c r="CI38" s="121">
        <f>SUM(AE38,BG38)</f>
        <v>2334020</v>
      </c>
    </row>
    <row r="39" spans="1:87" s="136" customFormat="1" ht="13.5" customHeight="1" x14ac:dyDescent="0.15">
      <c r="A39" s="119" t="s">
        <v>15</v>
      </c>
      <c r="B39" s="120" t="s">
        <v>432</v>
      </c>
      <c r="C39" s="119" t="s">
        <v>433</v>
      </c>
      <c r="D39" s="121">
        <f>+SUM(E39,J39)</f>
        <v>391248</v>
      </c>
      <c r="E39" s="121">
        <f>+SUM(F39:I39)</f>
        <v>373482</v>
      </c>
      <c r="F39" s="121">
        <v>0</v>
      </c>
      <c r="G39" s="121">
        <v>372191</v>
      </c>
      <c r="H39" s="121">
        <v>0</v>
      </c>
      <c r="I39" s="121">
        <v>1291</v>
      </c>
      <c r="J39" s="121">
        <v>17766</v>
      </c>
      <c r="K39" s="121">
        <v>6175</v>
      </c>
      <c r="L39" s="121">
        <f>+SUM(M39,R39,V39,W39,AC39)</f>
        <v>5059884</v>
      </c>
      <c r="M39" s="121">
        <f>+SUM(N39:Q39)</f>
        <v>1599682</v>
      </c>
      <c r="N39" s="121">
        <v>363196</v>
      </c>
      <c r="O39" s="121">
        <v>780586</v>
      </c>
      <c r="P39" s="121">
        <v>455900</v>
      </c>
      <c r="Q39" s="121">
        <v>0</v>
      </c>
      <c r="R39" s="121">
        <f>+SUM(S39:U39)</f>
        <v>789673</v>
      </c>
      <c r="S39" s="121">
        <v>49365</v>
      </c>
      <c r="T39" s="121">
        <v>740308</v>
      </c>
      <c r="U39" s="121">
        <v>0</v>
      </c>
      <c r="V39" s="121">
        <v>15541</v>
      </c>
      <c r="W39" s="121">
        <f>+SUM(X39:AA39)</f>
        <v>2651024</v>
      </c>
      <c r="X39" s="121">
        <v>1387110</v>
      </c>
      <c r="Y39" s="121">
        <v>1104020</v>
      </c>
      <c r="Z39" s="121">
        <v>159894</v>
      </c>
      <c r="AA39" s="121">
        <v>0</v>
      </c>
      <c r="AB39" s="121">
        <v>789862</v>
      </c>
      <c r="AC39" s="121">
        <v>3964</v>
      </c>
      <c r="AD39" s="121">
        <v>457328</v>
      </c>
      <c r="AE39" s="121">
        <f>+SUM(D39,L39,AD39)</f>
        <v>5908460</v>
      </c>
      <c r="AF39" s="121">
        <f>+SUM(AG39,AL39)</f>
        <v>213951</v>
      </c>
      <c r="AG39" s="121">
        <f>+SUM(AH39:AK39)</f>
        <v>213951</v>
      </c>
      <c r="AH39" s="121">
        <v>0</v>
      </c>
      <c r="AI39" s="121">
        <v>213951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91966</v>
      </c>
      <c r="AO39" s="121">
        <f>+SUM(AP39:AS39)</f>
        <v>13202</v>
      </c>
      <c r="AP39" s="121">
        <v>13202</v>
      </c>
      <c r="AQ39" s="121">
        <v>0</v>
      </c>
      <c r="AR39" s="121">
        <v>0</v>
      </c>
      <c r="AS39" s="121">
        <v>0</v>
      </c>
      <c r="AT39" s="121">
        <f>+SUM(AU39:AW39)</f>
        <v>8757</v>
      </c>
      <c r="AU39" s="121">
        <v>0</v>
      </c>
      <c r="AV39" s="121">
        <v>8757</v>
      </c>
      <c r="AW39" s="121">
        <v>0</v>
      </c>
      <c r="AX39" s="121">
        <v>0</v>
      </c>
      <c r="AY39" s="121">
        <f>+SUM(AZ39:BC39)</f>
        <v>70007</v>
      </c>
      <c r="AZ39" s="121">
        <v>65707</v>
      </c>
      <c r="BA39" s="121">
        <v>4300</v>
      </c>
      <c r="BB39" s="121">
        <v>0</v>
      </c>
      <c r="BC39" s="121">
        <v>0</v>
      </c>
      <c r="BD39" s="121">
        <v>0</v>
      </c>
      <c r="BE39" s="121">
        <v>0</v>
      </c>
      <c r="BF39" s="121">
        <v>36</v>
      </c>
      <c r="BG39" s="121">
        <f>+SUM(BF39,AN39,AF39)</f>
        <v>305953</v>
      </c>
      <c r="BH39" s="121">
        <f>SUM(D39,AF39)</f>
        <v>605199</v>
      </c>
      <c r="BI39" s="121">
        <f>SUM(E39,AG39)</f>
        <v>587433</v>
      </c>
      <c r="BJ39" s="121">
        <f>SUM(F39,AH39)</f>
        <v>0</v>
      </c>
      <c r="BK39" s="121">
        <f>SUM(G39,AI39)</f>
        <v>586142</v>
      </c>
      <c r="BL39" s="121">
        <f>SUM(H39,AJ39)</f>
        <v>0</v>
      </c>
      <c r="BM39" s="121">
        <f>SUM(I39,AK39)</f>
        <v>1291</v>
      </c>
      <c r="BN39" s="121">
        <f>SUM(J39,AL39)</f>
        <v>17766</v>
      </c>
      <c r="BO39" s="121">
        <f>SUM(K39,AM39)</f>
        <v>6175</v>
      </c>
      <c r="BP39" s="121">
        <f>SUM(L39,AN39)</f>
        <v>5151850</v>
      </c>
      <c r="BQ39" s="121">
        <f>SUM(M39,AO39)</f>
        <v>1612884</v>
      </c>
      <c r="BR39" s="121">
        <f>SUM(N39,AP39)</f>
        <v>376398</v>
      </c>
      <c r="BS39" s="121">
        <f>SUM(O39,AQ39)</f>
        <v>780586</v>
      </c>
      <c r="BT39" s="121">
        <f>SUM(P39,AR39)</f>
        <v>455900</v>
      </c>
      <c r="BU39" s="121">
        <f>SUM(Q39,AS39)</f>
        <v>0</v>
      </c>
      <c r="BV39" s="121">
        <f>SUM(R39,AT39)</f>
        <v>798430</v>
      </c>
      <c r="BW39" s="121">
        <f>SUM(S39,AU39)</f>
        <v>49365</v>
      </c>
      <c r="BX39" s="121">
        <f>SUM(T39,AV39)</f>
        <v>749065</v>
      </c>
      <c r="BY39" s="121">
        <f>SUM(U39,AW39)</f>
        <v>0</v>
      </c>
      <c r="BZ39" s="121">
        <f>SUM(V39,AX39)</f>
        <v>15541</v>
      </c>
      <c r="CA39" s="121">
        <f>SUM(W39,AY39)</f>
        <v>2721031</v>
      </c>
      <c r="CB39" s="121">
        <f>SUM(X39,AZ39)</f>
        <v>1452817</v>
      </c>
      <c r="CC39" s="121">
        <f>SUM(Y39,BA39)</f>
        <v>1108320</v>
      </c>
      <c r="CD39" s="121">
        <f>SUM(Z39,BB39)</f>
        <v>159894</v>
      </c>
      <c r="CE39" s="121">
        <f>SUM(AA39,BC39)</f>
        <v>0</v>
      </c>
      <c r="CF39" s="121">
        <f>SUM(AB39,BD39)</f>
        <v>789862</v>
      </c>
      <c r="CG39" s="121">
        <f>SUM(AC39,BE39)</f>
        <v>3964</v>
      </c>
      <c r="CH39" s="121">
        <f>SUM(AD39,BF39)</f>
        <v>457364</v>
      </c>
      <c r="CI39" s="121">
        <f>SUM(AE39,BG39)</f>
        <v>6214413</v>
      </c>
    </row>
    <row r="40" spans="1:87" s="136" customFormat="1" ht="13.5" customHeight="1" x14ac:dyDescent="0.15">
      <c r="A40" s="119" t="s">
        <v>15</v>
      </c>
      <c r="B40" s="120" t="s">
        <v>435</v>
      </c>
      <c r="C40" s="119" t="s">
        <v>436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41113</v>
      </c>
      <c r="L40" s="121">
        <f>+SUM(M40,R40,V40,W40,AC40)</f>
        <v>2207131</v>
      </c>
      <c r="M40" s="121">
        <f>+SUM(N40:Q40)</f>
        <v>288195</v>
      </c>
      <c r="N40" s="121">
        <v>219381</v>
      </c>
      <c r="O40" s="121">
        <v>68814</v>
      </c>
      <c r="P40" s="121">
        <v>0</v>
      </c>
      <c r="Q40" s="121">
        <v>0</v>
      </c>
      <c r="R40" s="121">
        <f>+SUM(S40:U40)</f>
        <v>82411</v>
      </c>
      <c r="S40" s="121">
        <v>24716</v>
      </c>
      <c r="T40" s="121">
        <v>57695</v>
      </c>
      <c r="U40" s="121">
        <v>0</v>
      </c>
      <c r="V40" s="121">
        <v>0</v>
      </c>
      <c r="W40" s="121">
        <f>+SUM(X40:AA40)</f>
        <v>1836525</v>
      </c>
      <c r="X40" s="121">
        <v>711916</v>
      </c>
      <c r="Y40" s="121">
        <v>989969</v>
      </c>
      <c r="Z40" s="121">
        <v>1946</v>
      </c>
      <c r="AA40" s="121">
        <v>132694</v>
      </c>
      <c r="AB40" s="121">
        <v>528141</v>
      </c>
      <c r="AC40" s="121">
        <v>0</v>
      </c>
      <c r="AD40" s="121">
        <v>484814</v>
      </c>
      <c r="AE40" s="121">
        <f>+SUM(D40,L40,AD40)</f>
        <v>2691945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9367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9367</v>
      </c>
      <c r="AZ40" s="121">
        <v>9367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6854</v>
      </c>
      <c r="BG40" s="121">
        <f>+SUM(BF40,AN40,AF40)</f>
        <v>16221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41113</v>
      </c>
      <c r="BP40" s="121">
        <f>SUM(L40,AN40)</f>
        <v>2216498</v>
      </c>
      <c r="BQ40" s="121">
        <f>SUM(M40,AO40)</f>
        <v>288195</v>
      </c>
      <c r="BR40" s="121">
        <f>SUM(N40,AP40)</f>
        <v>219381</v>
      </c>
      <c r="BS40" s="121">
        <f>SUM(O40,AQ40)</f>
        <v>68814</v>
      </c>
      <c r="BT40" s="121">
        <f>SUM(P40,AR40)</f>
        <v>0</v>
      </c>
      <c r="BU40" s="121">
        <f>SUM(Q40,AS40)</f>
        <v>0</v>
      </c>
      <c r="BV40" s="121">
        <f>SUM(R40,AT40)</f>
        <v>82411</v>
      </c>
      <c r="BW40" s="121">
        <f>SUM(S40,AU40)</f>
        <v>24716</v>
      </c>
      <c r="BX40" s="121">
        <f>SUM(T40,AV40)</f>
        <v>57695</v>
      </c>
      <c r="BY40" s="121">
        <f>SUM(U40,AW40)</f>
        <v>0</v>
      </c>
      <c r="BZ40" s="121">
        <f>SUM(V40,AX40)</f>
        <v>0</v>
      </c>
      <c r="CA40" s="121">
        <f>SUM(W40,AY40)</f>
        <v>1845892</v>
      </c>
      <c r="CB40" s="121">
        <f>SUM(X40,AZ40)</f>
        <v>721283</v>
      </c>
      <c r="CC40" s="121">
        <f>SUM(Y40,BA40)</f>
        <v>989969</v>
      </c>
      <c r="CD40" s="121">
        <f>SUM(Z40,BB40)</f>
        <v>1946</v>
      </c>
      <c r="CE40" s="121">
        <f>SUM(AA40,BC40)</f>
        <v>132694</v>
      </c>
      <c r="CF40" s="121">
        <f>SUM(AB40,BD40)</f>
        <v>528141</v>
      </c>
      <c r="CG40" s="121">
        <f>SUM(AC40,BE40)</f>
        <v>0</v>
      </c>
      <c r="CH40" s="121">
        <f>SUM(AD40,BF40)</f>
        <v>491668</v>
      </c>
      <c r="CI40" s="121">
        <f>SUM(AE40,BG40)</f>
        <v>2708166</v>
      </c>
    </row>
    <row r="41" spans="1:87" s="136" customFormat="1" ht="13.5" customHeight="1" x14ac:dyDescent="0.15">
      <c r="A41" s="119" t="s">
        <v>15</v>
      </c>
      <c r="B41" s="120" t="s">
        <v>440</v>
      </c>
      <c r="C41" s="119" t="s">
        <v>441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3330</v>
      </c>
      <c r="L41" s="121">
        <f>+SUM(M41,R41,V41,W41,AC41)</f>
        <v>1394408</v>
      </c>
      <c r="M41" s="121">
        <f>+SUM(N41:Q41)</f>
        <v>104497</v>
      </c>
      <c r="N41" s="121">
        <v>104497</v>
      </c>
      <c r="O41" s="121">
        <v>0</v>
      </c>
      <c r="P41" s="121">
        <v>0</v>
      </c>
      <c r="Q41" s="121">
        <v>0</v>
      </c>
      <c r="R41" s="121">
        <f>+SUM(S41:U41)</f>
        <v>15595</v>
      </c>
      <c r="S41" s="121">
        <v>9210</v>
      </c>
      <c r="T41" s="121">
        <v>6385</v>
      </c>
      <c r="U41" s="121">
        <v>0</v>
      </c>
      <c r="V41" s="121">
        <v>0</v>
      </c>
      <c r="W41" s="121">
        <f>+SUM(X41:AA41)</f>
        <v>1274316</v>
      </c>
      <c r="X41" s="121">
        <v>1070234</v>
      </c>
      <c r="Y41" s="121">
        <v>156490</v>
      </c>
      <c r="Z41" s="121">
        <v>0</v>
      </c>
      <c r="AA41" s="121">
        <v>47592</v>
      </c>
      <c r="AB41" s="121">
        <v>1162763</v>
      </c>
      <c r="AC41" s="121">
        <v>0</v>
      </c>
      <c r="AD41" s="121">
        <v>18887</v>
      </c>
      <c r="AE41" s="121">
        <f>+SUM(D41,L41,AD41)</f>
        <v>1413295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59525</v>
      </c>
      <c r="AO41" s="121">
        <f>+SUM(AP41:AS41)</f>
        <v>4019</v>
      </c>
      <c r="AP41" s="121">
        <v>4019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55506</v>
      </c>
      <c r="AZ41" s="121">
        <v>28158</v>
      </c>
      <c r="BA41" s="121">
        <v>0</v>
      </c>
      <c r="BB41" s="121">
        <v>0</v>
      </c>
      <c r="BC41" s="121">
        <v>27348</v>
      </c>
      <c r="BD41" s="121">
        <v>0</v>
      </c>
      <c r="BE41" s="121">
        <v>0</v>
      </c>
      <c r="BF41" s="121">
        <v>0</v>
      </c>
      <c r="BG41" s="121">
        <f>+SUM(BF41,AN41,AF41)</f>
        <v>59525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3330</v>
      </c>
      <c r="BP41" s="121">
        <f>SUM(L41,AN41)</f>
        <v>1453933</v>
      </c>
      <c r="BQ41" s="121">
        <f>SUM(M41,AO41)</f>
        <v>108516</v>
      </c>
      <c r="BR41" s="121">
        <f>SUM(N41,AP41)</f>
        <v>108516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15595</v>
      </c>
      <c r="BW41" s="121">
        <f>SUM(S41,AU41)</f>
        <v>9210</v>
      </c>
      <c r="BX41" s="121">
        <f>SUM(T41,AV41)</f>
        <v>6385</v>
      </c>
      <c r="BY41" s="121">
        <f>SUM(U41,AW41)</f>
        <v>0</v>
      </c>
      <c r="BZ41" s="121">
        <f>SUM(V41,AX41)</f>
        <v>0</v>
      </c>
      <c r="CA41" s="121">
        <f>SUM(W41,AY41)</f>
        <v>1329822</v>
      </c>
      <c r="CB41" s="121">
        <f>SUM(X41,AZ41)</f>
        <v>1098392</v>
      </c>
      <c r="CC41" s="121">
        <f>SUM(Y41,BA41)</f>
        <v>156490</v>
      </c>
      <c r="CD41" s="121">
        <f>SUM(Z41,BB41)</f>
        <v>0</v>
      </c>
      <c r="CE41" s="121">
        <f>SUM(AA41,BC41)</f>
        <v>74940</v>
      </c>
      <c r="CF41" s="121">
        <f>SUM(AB41,BD41)</f>
        <v>1162763</v>
      </c>
      <c r="CG41" s="121">
        <f>SUM(AC41,BE41)</f>
        <v>0</v>
      </c>
      <c r="CH41" s="121">
        <f>SUM(AD41,BF41)</f>
        <v>18887</v>
      </c>
      <c r="CI41" s="121">
        <f>SUM(AE41,BG41)</f>
        <v>1472820</v>
      </c>
    </row>
    <row r="42" spans="1:87" s="136" customFormat="1" ht="13.5" customHeight="1" x14ac:dyDescent="0.15">
      <c r="A42" s="119" t="s">
        <v>15</v>
      </c>
      <c r="B42" s="120" t="s">
        <v>445</v>
      </c>
      <c r="C42" s="119" t="s">
        <v>446</v>
      </c>
      <c r="D42" s="121">
        <f>+SUM(E42,J42)</f>
        <v>167099</v>
      </c>
      <c r="E42" s="121">
        <f>+SUM(F42:I42)</f>
        <v>160522</v>
      </c>
      <c r="F42" s="121">
        <v>138112</v>
      </c>
      <c r="G42" s="121">
        <v>22410</v>
      </c>
      <c r="H42" s="121">
        <v>0</v>
      </c>
      <c r="I42" s="121">
        <v>0</v>
      </c>
      <c r="J42" s="121">
        <v>6577</v>
      </c>
      <c r="K42" s="121">
        <v>42664</v>
      </c>
      <c r="L42" s="121">
        <f>+SUM(M42,R42,V42,W42,AC42)</f>
        <v>1846992</v>
      </c>
      <c r="M42" s="121">
        <f>+SUM(N42:Q42)</f>
        <v>187143</v>
      </c>
      <c r="N42" s="121">
        <v>136104</v>
      </c>
      <c r="O42" s="121">
        <v>0</v>
      </c>
      <c r="P42" s="121">
        <v>51039</v>
      </c>
      <c r="Q42" s="121">
        <v>0</v>
      </c>
      <c r="R42" s="121">
        <f>+SUM(S42:U42)</f>
        <v>410277</v>
      </c>
      <c r="S42" s="121">
        <v>0</v>
      </c>
      <c r="T42" s="121">
        <v>410277</v>
      </c>
      <c r="U42" s="121">
        <v>0</v>
      </c>
      <c r="V42" s="121">
        <v>0</v>
      </c>
      <c r="W42" s="121">
        <f>+SUM(X42:AA42)</f>
        <v>1237371</v>
      </c>
      <c r="X42" s="121">
        <v>956553</v>
      </c>
      <c r="Y42" s="121">
        <v>280818</v>
      </c>
      <c r="Z42" s="121">
        <v>0</v>
      </c>
      <c r="AA42" s="121">
        <v>0</v>
      </c>
      <c r="AB42" s="121">
        <v>404112</v>
      </c>
      <c r="AC42" s="121">
        <v>12201</v>
      </c>
      <c r="AD42" s="121">
        <v>279610</v>
      </c>
      <c r="AE42" s="121">
        <f>+SUM(D42,L42,AD42)</f>
        <v>2293701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93168</v>
      </c>
      <c r="AO42" s="121">
        <f>+SUM(AP42:AS42)</f>
        <v>34027</v>
      </c>
      <c r="AP42" s="121">
        <v>8507</v>
      </c>
      <c r="AQ42" s="121">
        <v>0</v>
      </c>
      <c r="AR42" s="121">
        <v>25520</v>
      </c>
      <c r="AS42" s="121">
        <v>0</v>
      </c>
      <c r="AT42" s="121">
        <f>+SUM(AU42:AW42)</f>
        <v>26645</v>
      </c>
      <c r="AU42" s="121">
        <v>0</v>
      </c>
      <c r="AV42" s="121">
        <v>26645</v>
      </c>
      <c r="AW42" s="121">
        <v>0</v>
      </c>
      <c r="AX42" s="121">
        <v>0</v>
      </c>
      <c r="AY42" s="121">
        <f>+SUM(AZ42:BC42)</f>
        <v>32496</v>
      </c>
      <c r="AZ42" s="121">
        <v>30511</v>
      </c>
      <c r="BA42" s="121">
        <v>1985</v>
      </c>
      <c r="BB42" s="121">
        <v>0</v>
      </c>
      <c r="BC42" s="121">
        <v>0</v>
      </c>
      <c r="BD42" s="121">
        <v>0</v>
      </c>
      <c r="BE42" s="121">
        <v>0</v>
      </c>
      <c r="BF42" s="121">
        <v>5</v>
      </c>
      <c r="BG42" s="121">
        <f>+SUM(BF42,AN42,AF42)</f>
        <v>93173</v>
      </c>
      <c r="BH42" s="121">
        <f>SUM(D42,AF42)</f>
        <v>167099</v>
      </c>
      <c r="BI42" s="121">
        <f>SUM(E42,AG42)</f>
        <v>160522</v>
      </c>
      <c r="BJ42" s="121">
        <f>SUM(F42,AH42)</f>
        <v>138112</v>
      </c>
      <c r="BK42" s="121">
        <f>SUM(G42,AI42)</f>
        <v>22410</v>
      </c>
      <c r="BL42" s="121">
        <f>SUM(H42,AJ42)</f>
        <v>0</v>
      </c>
      <c r="BM42" s="121">
        <f>SUM(I42,AK42)</f>
        <v>0</v>
      </c>
      <c r="BN42" s="121">
        <f>SUM(J42,AL42)</f>
        <v>6577</v>
      </c>
      <c r="BO42" s="121">
        <f>SUM(K42,AM42)</f>
        <v>42664</v>
      </c>
      <c r="BP42" s="121">
        <f>SUM(L42,AN42)</f>
        <v>1940160</v>
      </c>
      <c r="BQ42" s="121">
        <f>SUM(M42,AO42)</f>
        <v>221170</v>
      </c>
      <c r="BR42" s="121">
        <f>SUM(N42,AP42)</f>
        <v>144611</v>
      </c>
      <c r="BS42" s="121">
        <f>SUM(O42,AQ42)</f>
        <v>0</v>
      </c>
      <c r="BT42" s="121">
        <f>SUM(P42,AR42)</f>
        <v>76559</v>
      </c>
      <c r="BU42" s="121">
        <f>SUM(Q42,AS42)</f>
        <v>0</v>
      </c>
      <c r="BV42" s="121">
        <f>SUM(R42,AT42)</f>
        <v>436922</v>
      </c>
      <c r="BW42" s="121">
        <f>SUM(S42,AU42)</f>
        <v>0</v>
      </c>
      <c r="BX42" s="121">
        <f>SUM(T42,AV42)</f>
        <v>436922</v>
      </c>
      <c r="BY42" s="121">
        <f>SUM(U42,AW42)</f>
        <v>0</v>
      </c>
      <c r="BZ42" s="121">
        <f>SUM(V42,AX42)</f>
        <v>0</v>
      </c>
      <c r="CA42" s="121">
        <f>SUM(W42,AY42)</f>
        <v>1269867</v>
      </c>
      <c r="CB42" s="121">
        <f>SUM(X42,AZ42)</f>
        <v>987064</v>
      </c>
      <c r="CC42" s="121">
        <f>SUM(Y42,BA42)</f>
        <v>282803</v>
      </c>
      <c r="CD42" s="121">
        <f>SUM(Z42,BB42)</f>
        <v>0</v>
      </c>
      <c r="CE42" s="121">
        <f>SUM(AA42,BC42)</f>
        <v>0</v>
      </c>
      <c r="CF42" s="121">
        <f>SUM(AB42,BD42)</f>
        <v>404112</v>
      </c>
      <c r="CG42" s="121">
        <f>SUM(AC42,BE42)</f>
        <v>12201</v>
      </c>
      <c r="CH42" s="121">
        <f>SUM(AD42,BF42)</f>
        <v>279615</v>
      </c>
      <c r="CI42" s="121">
        <f>SUM(AE42,BG42)</f>
        <v>2386874</v>
      </c>
    </row>
    <row r="43" spans="1:87" s="136" customFormat="1" ht="13.5" customHeight="1" x14ac:dyDescent="0.15">
      <c r="A43" s="119" t="s">
        <v>15</v>
      </c>
      <c r="B43" s="120" t="s">
        <v>448</v>
      </c>
      <c r="C43" s="119" t="s">
        <v>449</v>
      </c>
      <c r="D43" s="121">
        <f>+SUM(E43,J43)</f>
        <v>4126</v>
      </c>
      <c r="E43" s="121">
        <f>+SUM(F43:I43)</f>
        <v>4126</v>
      </c>
      <c r="F43" s="121">
        <v>0</v>
      </c>
      <c r="G43" s="121">
        <v>0</v>
      </c>
      <c r="H43" s="121">
        <v>0</v>
      </c>
      <c r="I43" s="121">
        <v>4126</v>
      </c>
      <c r="J43" s="121">
        <v>0</v>
      </c>
      <c r="K43" s="121">
        <v>2500</v>
      </c>
      <c r="L43" s="121">
        <f>+SUM(M43,R43,V43,W43,AC43)</f>
        <v>1887091</v>
      </c>
      <c r="M43" s="121">
        <f>+SUM(N43:Q43)</f>
        <v>254547</v>
      </c>
      <c r="N43" s="121">
        <v>168853</v>
      </c>
      <c r="O43" s="121">
        <v>0</v>
      </c>
      <c r="P43" s="121">
        <v>85694</v>
      </c>
      <c r="Q43" s="121">
        <v>0</v>
      </c>
      <c r="R43" s="121">
        <f>+SUM(S43:U43)</f>
        <v>364028</v>
      </c>
      <c r="S43" s="121">
        <v>14518</v>
      </c>
      <c r="T43" s="121">
        <v>349430</v>
      </c>
      <c r="U43" s="121">
        <v>80</v>
      </c>
      <c r="V43" s="121">
        <v>0</v>
      </c>
      <c r="W43" s="121">
        <f>+SUM(X43:AA43)</f>
        <v>1268516</v>
      </c>
      <c r="X43" s="121">
        <v>674749</v>
      </c>
      <c r="Y43" s="121">
        <v>593767</v>
      </c>
      <c r="Z43" s="121">
        <v>0</v>
      </c>
      <c r="AA43" s="121">
        <v>0</v>
      </c>
      <c r="AB43" s="121">
        <v>290762</v>
      </c>
      <c r="AC43" s="121">
        <v>0</v>
      </c>
      <c r="AD43" s="121">
        <v>0</v>
      </c>
      <c r="AE43" s="121">
        <f>+SUM(D43,L43,AD43)</f>
        <v>1891217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34362</v>
      </c>
      <c r="AO43" s="121">
        <f>+SUM(AP43:AS43)</f>
        <v>7854</v>
      </c>
      <c r="AP43" s="121">
        <v>7854</v>
      </c>
      <c r="AQ43" s="121">
        <v>0</v>
      </c>
      <c r="AR43" s="121">
        <v>0</v>
      </c>
      <c r="AS43" s="121">
        <v>0</v>
      </c>
      <c r="AT43" s="121">
        <f>+SUM(AU43:AW43)</f>
        <v>6630</v>
      </c>
      <c r="AU43" s="121">
        <v>0</v>
      </c>
      <c r="AV43" s="121">
        <v>6630</v>
      </c>
      <c r="AW43" s="121">
        <v>0</v>
      </c>
      <c r="AX43" s="121">
        <v>0</v>
      </c>
      <c r="AY43" s="121">
        <f>+SUM(AZ43:BC43)</f>
        <v>19878</v>
      </c>
      <c r="AZ43" s="121">
        <v>3047</v>
      </c>
      <c r="BA43" s="121">
        <v>16831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34362</v>
      </c>
      <c r="BH43" s="121">
        <f>SUM(D43,AF43)</f>
        <v>4126</v>
      </c>
      <c r="BI43" s="121">
        <f>SUM(E43,AG43)</f>
        <v>4126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4126</v>
      </c>
      <c r="BN43" s="121">
        <f>SUM(J43,AL43)</f>
        <v>0</v>
      </c>
      <c r="BO43" s="121">
        <f>SUM(K43,AM43)</f>
        <v>2500</v>
      </c>
      <c r="BP43" s="121">
        <f>SUM(L43,AN43)</f>
        <v>1921453</v>
      </c>
      <c r="BQ43" s="121">
        <f>SUM(M43,AO43)</f>
        <v>262401</v>
      </c>
      <c r="BR43" s="121">
        <f>SUM(N43,AP43)</f>
        <v>176707</v>
      </c>
      <c r="BS43" s="121">
        <f>SUM(O43,AQ43)</f>
        <v>0</v>
      </c>
      <c r="BT43" s="121">
        <f>SUM(P43,AR43)</f>
        <v>85694</v>
      </c>
      <c r="BU43" s="121">
        <f>SUM(Q43,AS43)</f>
        <v>0</v>
      </c>
      <c r="BV43" s="121">
        <f>SUM(R43,AT43)</f>
        <v>370658</v>
      </c>
      <c r="BW43" s="121">
        <f>SUM(S43,AU43)</f>
        <v>14518</v>
      </c>
      <c r="BX43" s="121">
        <f>SUM(T43,AV43)</f>
        <v>356060</v>
      </c>
      <c r="BY43" s="121">
        <f>SUM(U43,AW43)</f>
        <v>80</v>
      </c>
      <c r="BZ43" s="121">
        <f>SUM(V43,AX43)</f>
        <v>0</v>
      </c>
      <c r="CA43" s="121">
        <f>SUM(W43,AY43)</f>
        <v>1288394</v>
      </c>
      <c r="CB43" s="121">
        <f>SUM(X43,AZ43)</f>
        <v>677796</v>
      </c>
      <c r="CC43" s="121">
        <f>SUM(Y43,BA43)</f>
        <v>610598</v>
      </c>
      <c r="CD43" s="121">
        <f>SUM(Z43,BB43)</f>
        <v>0</v>
      </c>
      <c r="CE43" s="121">
        <f>SUM(AA43,BC43)</f>
        <v>0</v>
      </c>
      <c r="CF43" s="121">
        <f>SUM(AB43,BD43)</f>
        <v>290762</v>
      </c>
      <c r="CG43" s="121">
        <f>SUM(AC43,BE43)</f>
        <v>0</v>
      </c>
      <c r="CH43" s="121">
        <f>SUM(AD43,BF43)</f>
        <v>0</v>
      </c>
      <c r="CI43" s="121">
        <f>SUM(AE43,BG43)</f>
        <v>1925579</v>
      </c>
    </row>
    <row r="44" spans="1:87" s="136" customFormat="1" ht="13.5" customHeight="1" x14ac:dyDescent="0.15">
      <c r="A44" s="119" t="s">
        <v>15</v>
      </c>
      <c r="B44" s="120" t="s">
        <v>451</v>
      </c>
      <c r="C44" s="119" t="s">
        <v>452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39688</v>
      </c>
      <c r="L44" s="121">
        <f>+SUM(M44,R44,V44,W44,AC44)</f>
        <v>2020869</v>
      </c>
      <c r="M44" s="121">
        <f>+SUM(N44:Q44)</f>
        <v>371371</v>
      </c>
      <c r="N44" s="121">
        <v>278528</v>
      </c>
      <c r="O44" s="121">
        <v>59082</v>
      </c>
      <c r="P44" s="121">
        <v>33761</v>
      </c>
      <c r="Q44" s="121">
        <v>0</v>
      </c>
      <c r="R44" s="121">
        <f>+SUM(S44:U44)</f>
        <v>367226</v>
      </c>
      <c r="S44" s="121">
        <v>4555</v>
      </c>
      <c r="T44" s="121">
        <v>362671</v>
      </c>
      <c r="U44" s="121">
        <v>0</v>
      </c>
      <c r="V44" s="121">
        <v>11127</v>
      </c>
      <c r="W44" s="121">
        <f>+SUM(X44:AA44)</f>
        <v>1271145</v>
      </c>
      <c r="X44" s="121">
        <v>680659</v>
      </c>
      <c r="Y44" s="121">
        <v>437343</v>
      </c>
      <c r="Z44" s="121">
        <v>73031</v>
      </c>
      <c r="AA44" s="121">
        <v>80112</v>
      </c>
      <c r="AB44" s="121">
        <v>573304</v>
      </c>
      <c r="AC44" s="121">
        <v>0</v>
      </c>
      <c r="AD44" s="121">
        <v>124426</v>
      </c>
      <c r="AE44" s="121">
        <f>+SUM(D44,L44,AD44)</f>
        <v>2145295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45599</v>
      </c>
      <c r="AO44" s="121">
        <f>+SUM(AP44:AS44)</f>
        <v>25320</v>
      </c>
      <c r="AP44" s="121">
        <v>8440</v>
      </c>
      <c r="AQ44" s="121">
        <v>16880</v>
      </c>
      <c r="AR44" s="121">
        <v>0</v>
      </c>
      <c r="AS44" s="121">
        <v>0</v>
      </c>
      <c r="AT44" s="121">
        <f>+SUM(AU44:AW44)</f>
        <v>14517</v>
      </c>
      <c r="AU44" s="121">
        <v>582</v>
      </c>
      <c r="AV44" s="121">
        <v>13935</v>
      </c>
      <c r="AW44" s="121">
        <v>0</v>
      </c>
      <c r="AX44" s="121">
        <v>0</v>
      </c>
      <c r="AY44" s="121">
        <f>+SUM(AZ44:BC44)</f>
        <v>5762</v>
      </c>
      <c r="AZ44" s="121">
        <v>0</v>
      </c>
      <c r="BA44" s="121">
        <v>5762</v>
      </c>
      <c r="BB44" s="121">
        <v>0</v>
      </c>
      <c r="BC44" s="121">
        <v>0</v>
      </c>
      <c r="BD44" s="121">
        <v>0</v>
      </c>
      <c r="BE44" s="121">
        <v>0</v>
      </c>
      <c r="BF44" s="121">
        <v>109</v>
      </c>
      <c r="BG44" s="121">
        <f>+SUM(BF44,AN44,AF44)</f>
        <v>45708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39688</v>
      </c>
      <c r="BP44" s="121">
        <f>SUM(L44,AN44)</f>
        <v>2066468</v>
      </c>
      <c r="BQ44" s="121">
        <f>SUM(M44,AO44)</f>
        <v>396691</v>
      </c>
      <c r="BR44" s="121">
        <f>SUM(N44,AP44)</f>
        <v>286968</v>
      </c>
      <c r="BS44" s="121">
        <f>SUM(O44,AQ44)</f>
        <v>75962</v>
      </c>
      <c r="BT44" s="121">
        <f>SUM(P44,AR44)</f>
        <v>33761</v>
      </c>
      <c r="BU44" s="121">
        <f>SUM(Q44,AS44)</f>
        <v>0</v>
      </c>
      <c r="BV44" s="121">
        <f>SUM(R44,AT44)</f>
        <v>381743</v>
      </c>
      <c r="BW44" s="121">
        <f>SUM(S44,AU44)</f>
        <v>5137</v>
      </c>
      <c r="BX44" s="121">
        <f>SUM(T44,AV44)</f>
        <v>376606</v>
      </c>
      <c r="BY44" s="121">
        <f>SUM(U44,AW44)</f>
        <v>0</v>
      </c>
      <c r="BZ44" s="121">
        <f>SUM(V44,AX44)</f>
        <v>11127</v>
      </c>
      <c r="CA44" s="121">
        <f>SUM(W44,AY44)</f>
        <v>1276907</v>
      </c>
      <c r="CB44" s="121">
        <f>SUM(X44,AZ44)</f>
        <v>680659</v>
      </c>
      <c r="CC44" s="121">
        <f>SUM(Y44,BA44)</f>
        <v>443105</v>
      </c>
      <c r="CD44" s="121">
        <f>SUM(Z44,BB44)</f>
        <v>73031</v>
      </c>
      <c r="CE44" s="121">
        <f>SUM(AA44,BC44)</f>
        <v>80112</v>
      </c>
      <c r="CF44" s="121">
        <f>SUM(AB44,BD44)</f>
        <v>573304</v>
      </c>
      <c r="CG44" s="121">
        <f>SUM(AC44,BE44)</f>
        <v>0</v>
      </c>
      <c r="CH44" s="121">
        <f>SUM(AD44,BF44)</f>
        <v>124535</v>
      </c>
      <c r="CI44" s="121">
        <f>SUM(AE44,BG44)</f>
        <v>2191003</v>
      </c>
    </row>
    <row r="45" spans="1:87" s="136" customFormat="1" ht="13.5" customHeight="1" x14ac:dyDescent="0.15">
      <c r="A45" s="119" t="s">
        <v>15</v>
      </c>
      <c r="B45" s="120" t="s">
        <v>454</v>
      </c>
      <c r="C45" s="119" t="s">
        <v>455</v>
      </c>
      <c r="D45" s="121">
        <f>+SUM(E45,J45)</f>
        <v>416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416</v>
      </c>
      <c r="K45" s="121">
        <v>16767</v>
      </c>
      <c r="L45" s="121">
        <f>+SUM(M45,R45,V45,W45,AC45)</f>
        <v>627283</v>
      </c>
      <c r="M45" s="121">
        <f>+SUM(N45:Q45)</f>
        <v>113310</v>
      </c>
      <c r="N45" s="121">
        <v>103103</v>
      </c>
      <c r="O45" s="121">
        <v>0</v>
      </c>
      <c r="P45" s="121">
        <v>10207</v>
      </c>
      <c r="Q45" s="121">
        <v>0</v>
      </c>
      <c r="R45" s="121">
        <f>+SUM(S45:U45)</f>
        <v>31431</v>
      </c>
      <c r="S45" s="121">
        <v>0</v>
      </c>
      <c r="T45" s="121">
        <v>31431</v>
      </c>
      <c r="U45" s="121">
        <v>0</v>
      </c>
      <c r="V45" s="121">
        <v>0</v>
      </c>
      <c r="W45" s="121">
        <f>+SUM(X45:AA45)</f>
        <v>481203</v>
      </c>
      <c r="X45" s="121">
        <v>359536</v>
      </c>
      <c r="Y45" s="121">
        <v>112726</v>
      </c>
      <c r="Z45" s="121">
        <v>2806</v>
      </c>
      <c r="AA45" s="121">
        <v>6135</v>
      </c>
      <c r="AB45" s="121">
        <v>355302</v>
      </c>
      <c r="AC45" s="121">
        <v>1339</v>
      </c>
      <c r="AD45" s="121">
        <v>24585</v>
      </c>
      <c r="AE45" s="121">
        <f>+SUM(D45,L45,AD45)</f>
        <v>652284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16680</v>
      </c>
      <c r="AO45" s="121">
        <f>+SUM(AP45:AS45)</f>
        <v>4356</v>
      </c>
      <c r="AP45" s="121">
        <v>4356</v>
      </c>
      <c r="AQ45" s="121">
        <v>0</v>
      </c>
      <c r="AR45" s="121">
        <v>0</v>
      </c>
      <c r="AS45" s="121">
        <v>0</v>
      </c>
      <c r="AT45" s="121">
        <f>+SUM(AU45:AW45)</f>
        <v>1955</v>
      </c>
      <c r="AU45" s="121">
        <v>0</v>
      </c>
      <c r="AV45" s="121">
        <v>1955</v>
      </c>
      <c r="AW45" s="121">
        <v>0</v>
      </c>
      <c r="AX45" s="121">
        <v>0</v>
      </c>
      <c r="AY45" s="121">
        <f>+SUM(AZ45:BC45)</f>
        <v>10369</v>
      </c>
      <c r="AZ45" s="121">
        <v>8035</v>
      </c>
      <c r="BA45" s="121">
        <v>0</v>
      </c>
      <c r="BB45" s="121">
        <v>0</v>
      </c>
      <c r="BC45" s="121">
        <v>2334</v>
      </c>
      <c r="BD45" s="121">
        <v>0</v>
      </c>
      <c r="BE45" s="121">
        <v>0</v>
      </c>
      <c r="BF45" s="121">
        <v>799</v>
      </c>
      <c r="BG45" s="121">
        <f>+SUM(BF45,AN45,AF45)</f>
        <v>17479</v>
      </c>
      <c r="BH45" s="121">
        <f>SUM(D45,AF45)</f>
        <v>416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416</v>
      </c>
      <c r="BO45" s="121">
        <f>SUM(K45,AM45)</f>
        <v>16767</v>
      </c>
      <c r="BP45" s="121">
        <f>SUM(L45,AN45)</f>
        <v>643963</v>
      </c>
      <c r="BQ45" s="121">
        <f>SUM(M45,AO45)</f>
        <v>117666</v>
      </c>
      <c r="BR45" s="121">
        <f>SUM(N45,AP45)</f>
        <v>107459</v>
      </c>
      <c r="BS45" s="121">
        <f>SUM(O45,AQ45)</f>
        <v>0</v>
      </c>
      <c r="BT45" s="121">
        <f>SUM(P45,AR45)</f>
        <v>10207</v>
      </c>
      <c r="BU45" s="121">
        <f>SUM(Q45,AS45)</f>
        <v>0</v>
      </c>
      <c r="BV45" s="121">
        <f>SUM(R45,AT45)</f>
        <v>33386</v>
      </c>
      <c r="BW45" s="121">
        <f>SUM(S45,AU45)</f>
        <v>0</v>
      </c>
      <c r="BX45" s="121">
        <f>SUM(T45,AV45)</f>
        <v>33386</v>
      </c>
      <c r="BY45" s="121">
        <f>SUM(U45,AW45)</f>
        <v>0</v>
      </c>
      <c r="BZ45" s="121">
        <f>SUM(V45,AX45)</f>
        <v>0</v>
      </c>
      <c r="CA45" s="121">
        <f>SUM(W45,AY45)</f>
        <v>491572</v>
      </c>
      <c r="CB45" s="121">
        <f>SUM(X45,AZ45)</f>
        <v>367571</v>
      </c>
      <c r="CC45" s="121">
        <f>SUM(Y45,BA45)</f>
        <v>112726</v>
      </c>
      <c r="CD45" s="121">
        <f>SUM(Z45,BB45)</f>
        <v>2806</v>
      </c>
      <c r="CE45" s="121">
        <f>SUM(AA45,BC45)</f>
        <v>8469</v>
      </c>
      <c r="CF45" s="121">
        <f>SUM(AB45,BD45)</f>
        <v>355302</v>
      </c>
      <c r="CG45" s="121">
        <f>SUM(AC45,BE45)</f>
        <v>1339</v>
      </c>
      <c r="CH45" s="121">
        <f>SUM(AD45,BF45)</f>
        <v>25384</v>
      </c>
      <c r="CI45" s="121">
        <f>SUM(AE45,BG45)</f>
        <v>669763</v>
      </c>
    </row>
    <row r="46" spans="1:87" s="136" customFormat="1" ht="13.5" customHeight="1" x14ac:dyDescent="0.15">
      <c r="A46" s="119" t="s">
        <v>15</v>
      </c>
      <c r="B46" s="120" t="s">
        <v>457</v>
      </c>
      <c r="C46" s="119" t="s">
        <v>458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949</v>
      </c>
      <c r="L46" s="121">
        <f>+SUM(M46,R46,V46,W46,AC46)</f>
        <v>613302</v>
      </c>
      <c r="M46" s="121">
        <f>+SUM(N46:Q46)</f>
        <v>67611</v>
      </c>
      <c r="N46" s="121">
        <v>60850</v>
      </c>
      <c r="O46" s="121">
        <v>0</v>
      </c>
      <c r="P46" s="121">
        <v>6761</v>
      </c>
      <c r="Q46" s="121">
        <v>0</v>
      </c>
      <c r="R46" s="121">
        <f>+SUM(S46:U46)</f>
        <v>58481</v>
      </c>
      <c r="S46" s="121">
        <v>0</v>
      </c>
      <c r="T46" s="121">
        <v>58481</v>
      </c>
      <c r="U46" s="121">
        <v>0</v>
      </c>
      <c r="V46" s="121">
        <v>0</v>
      </c>
      <c r="W46" s="121">
        <f>+SUM(X46:AA46)</f>
        <v>487210</v>
      </c>
      <c r="X46" s="121">
        <v>326359</v>
      </c>
      <c r="Y46" s="121">
        <v>115993</v>
      </c>
      <c r="Z46" s="121">
        <v>0</v>
      </c>
      <c r="AA46" s="121">
        <v>44858</v>
      </c>
      <c r="AB46" s="121">
        <v>316736</v>
      </c>
      <c r="AC46" s="121">
        <v>0</v>
      </c>
      <c r="AD46" s="121">
        <v>27872</v>
      </c>
      <c r="AE46" s="121">
        <f>+SUM(D46,L46,AD46)</f>
        <v>641174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21600</v>
      </c>
      <c r="AO46" s="121">
        <f>+SUM(AP46:AS46)</f>
        <v>6761</v>
      </c>
      <c r="AP46" s="121">
        <v>6761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14839</v>
      </c>
      <c r="AZ46" s="121">
        <v>11184</v>
      </c>
      <c r="BA46" s="121">
        <v>3184</v>
      </c>
      <c r="BB46" s="121">
        <v>0</v>
      </c>
      <c r="BC46" s="121">
        <v>471</v>
      </c>
      <c r="BD46" s="121">
        <v>0</v>
      </c>
      <c r="BE46" s="121">
        <v>0</v>
      </c>
      <c r="BF46" s="121">
        <v>4</v>
      </c>
      <c r="BG46" s="121">
        <f>+SUM(BF46,AN46,AF46)</f>
        <v>21604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949</v>
      </c>
      <c r="BP46" s="121">
        <f>SUM(L46,AN46)</f>
        <v>634902</v>
      </c>
      <c r="BQ46" s="121">
        <f>SUM(M46,AO46)</f>
        <v>74372</v>
      </c>
      <c r="BR46" s="121">
        <f>SUM(N46,AP46)</f>
        <v>67611</v>
      </c>
      <c r="BS46" s="121">
        <f>SUM(O46,AQ46)</f>
        <v>0</v>
      </c>
      <c r="BT46" s="121">
        <f>SUM(P46,AR46)</f>
        <v>6761</v>
      </c>
      <c r="BU46" s="121">
        <f>SUM(Q46,AS46)</f>
        <v>0</v>
      </c>
      <c r="BV46" s="121">
        <f>SUM(R46,AT46)</f>
        <v>58481</v>
      </c>
      <c r="BW46" s="121">
        <f>SUM(S46,AU46)</f>
        <v>0</v>
      </c>
      <c r="BX46" s="121">
        <f>SUM(T46,AV46)</f>
        <v>58481</v>
      </c>
      <c r="BY46" s="121">
        <f>SUM(U46,AW46)</f>
        <v>0</v>
      </c>
      <c r="BZ46" s="121">
        <f>SUM(V46,AX46)</f>
        <v>0</v>
      </c>
      <c r="CA46" s="121">
        <f>SUM(W46,AY46)</f>
        <v>502049</v>
      </c>
      <c r="CB46" s="121">
        <f>SUM(X46,AZ46)</f>
        <v>337543</v>
      </c>
      <c r="CC46" s="121">
        <f>SUM(Y46,BA46)</f>
        <v>119177</v>
      </c>
      <c r="CD46" s="121">
        <f>SUM(Z46,BB46)</f>
        <v>0</v>
      </c>
      <c r="CE46" s="121">
        <f>SUM(AA46,BC46)</f>
        <v>45329</v>
      </c>
      <c r="CF46" s="121">
        <f>SUM(AB46,BD46)</f>
        <v>316736</v>
      </c>
      <c r="CG46" s="121">
        <f>SUM(AC46,BE46)</f>
        <v>0</v>
      </c>
      <c r="CH46" s="121">
        <f>SUM(AD46,BF46)</f>
        <v>27876</v>
      </c>
      <c r="CI46" s="121">
        <f>SUM(AE46,BG46)</f>
        <v>662778</v>
      </c>
    </row>
    <row r="47" spans="1:87" s="136" customFormat="1" ht="13.5" customHeight="1" x14ac:dyDescent="0.15">
      <c r="A47" s="119" t="s">
        <v>15</v>
      </c>
      <c r="B47" s="120" t="s">
        <v>460</v>
      </c>
      <c r="C47" s="119" t="s">
        <v>461</v>
      </c>
      <c r="D47" s="121">
        <f>+SUM(E47,J47)</f>
        <v>50028</v>
      </c>
      <c r="E47" s="121">
        <f>+SUM(F47:I47)</f>
        <v>50028</v>
      </c>
      <c r="F47" s="121">
        <v>0</v>
      </c>
      <c r="G47" s="121">
        <v>0</v>
      </c>
      <c r="H47" s="121">
        <v>0</v>
      </c>
      <c r="I47" s="121">
        <v>50028</v>
      </c>
      <c r="J47" s="121">
        <v>0</v>
      </c>
      <c r="K47" s="121">
        <v>13274</v>
      </c>
      <c r="L47" s="121">
        <f>+SUM(M47,R47,V47,W47,AC47)</f>
        <v>562595</v>
      </c>
      <c r="M47" s="121">
        <f>+SUM(N47:Q47)</f>
        <v>55817</v>
      </c>
      <c r="N47" s="121">
        <v>55817</v>
      </c>
      <c r="O47" s="121">
        <v>0</v>
      </c>
      <c r="P47" s="121">
        <v>0</v>
      </c>
      <c r="Q47" s="121">
        <v>0</v>
      </c>
      <c r="R47" s="121">
        <f>+SUM(S47:U47)</f>
        <v>23800</v>
      </c>
      <c r="S47" s="121">
        <v>221</v>
      </c>
      <c r="T47" s="121">
        <v>23579</v>
      </c>
      <c r="U47" s="121">
        <v>0</v>
      </c>
      <c r="V47" s="121">
        <v>0</v>
      </c>
      <c r="W47" s="121">
        <f>+SUM(X47:AA47)</f>
        <v>482978</v>
      </c>
      <c r="X47" s="121">
        <v>446837</v>
      </c>
      <c r="Y47" s="121">
        <v>36141</v>
      </c>
      <c r="Z47" s="121">
        <v>0</v>
      </c>
      <c r="AA47" s="121">
        <v>0</v>
      </c>
      <c r="AB47" s="121">
        <v>381460</v>
      </c>
      <c r="AC47" s="121">
        <v>0</v>
      </c>
      <c r="AD47" s="121">
        <v>112738</v>
      </c>
      <c r="AE47" s="121">
        <f>+SUM(D47,L47,AD47)</f>
        <v>725361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146</v>
      </c>
      <c r="AN47" s="121">
        <f>+SUM(AO47,AT47,AX47,AY47,BE47)</f>
        <v>11473</v>
      </c>
      <c r="AO47" s="121">
        <f>+SUM(AP47:AS47)</f>
        <v>7974</v>
      </c>
      <c r="AP47" s="121">
        <v>7974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3499</v>
      </c>
      <c r="AZ47" s="121">
        <v>3499</v>
      </c>
      <c r="BA47" s="121">
        <v>0</v>
      </c>
      <c r="BB47" s="121">
        <v>0</v>
      </c>
      <c r="BC47" s="121">
        <v>0</v>
      </c>
      <c r="BD47" s="121">
        <v>3746</v>
      </c>
      <c r="BE47" s="121">
        <v>0</v>
      </c>
      <c r="BF47" s="121">
        <v>1</v>
      </c>
      <c r="BG47" s="121">
        <f>+SUM(BF47,AN47,AF47)</f>
        <v>11474</v>
      </c>
      <c r="BH47" s="121">
        <f>SUM(D47,AF47)</f>
        <v>50028</v>
      </c>
      <c r="BI47" s="121">
        <f>SUM(E47,AG47)</f>
        <v>50028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50028</v>
      </c>
      <c r="BN47" s="121">
        <f>SUM(J47,AL47)</f>
        <v>0</v>
      </c>
      <c r="BO47" s="121">
        <f>SUM(K47,AM47)</f>
        <v>13420</v>
      </c>
      <c r="BP47" s="121">
        <f>SUM(L47,AN47)</f>
        <v>574068</v>
      </c>
      <c r="BQ47" s="121">
        <f>SUM(M47,AO47)</f>
        <v>63791</v>
      </c>
      <c r="BR47" s="121">
        <f>SUM(N47,AP47)</f>
        <v>63791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23800</v>
      </c>
      <c r="BW47" s="121">
        <f>SUM(S47,AU47)</f>
        <v>221</v>
      </c>
      <c r="BX47" s="121">
        <f>SUM(T47,AV47)</f>
        <v>23579</v>
      </c>
      <c r="BY47" s="121">
        <f>SUM(U47,AW47)</f>
        <v>0</v>
      </c>
      <c r="BZ47" s="121">
        <f>SUM(V47,AX47)</f>
        <v>0</v>
      </c>
      <c r="CA47" s="121">
        <f>SUM(W47,AY47)</f>
        <v>486477</v>
      </c>
      <c r="CB47" s="121">
        <f>SUM(X47,AZ47)</f>
        <v>450336</v>
      </c>
      <c r="CC47" s="121">
        <f>SUM(Y47,BA47)</f>
        <v>36141</v>
      </c>
      <c r="CD47" s="121">
        <f>SUM(Z47,BB47)</f>
        <v>0</v>
      </c>
      <c r="CE47" s="121">
        <f>SUM(AA47,BC47)</f>
        <v>0</v>
      </c>
      <c r="CF47" s="121">
        <f>SUM(AB47,BD47)</f>
        <v>385206</v>
      </c>
      <c r="CG47" s="121">
        <f>SUM(AC47,BE47)</f>
        <v>0</v>
      </c>
      <c r="CH47" s="121">
        <f>SUM(AD47,BF47)</f>
        <v>112739</v>
      </c>
      <c r="CI47" s="121">
        <f>SUM(AE47,BG47)</f>
        <v>736835</v>
      </c>
    </row>
    <row r="48" spans="1:87" s="136" customFormat="1" ht="13.5" customHeight="1" x14ac:dyDescent="0.15">
      <c r="A48" s="119" t="s">
        <v>15</v>
      </c>
      <c r="B48" s="120" t="s">
        <v>463</v>
      </c>
      <c r="C48" s="119" t="s">
        <v>464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1529</v>
      </c>
      <c r="L48" s="121">
        <f>+SUM(M48,R48,V48,W48,AC48)</f>
        <v>711014</v>
      </c>
      <c r="M48" s="121">
        <f>+SUM(N48:Q48)</f>
        <v>62926</v>
      </c>
      <c r="N48" s="121">
        <v>62926</v>
      </c>
      <c r="O48" s="121">
        <v>0</v>
      </c>
      <c r="P48" s="121">
        <v>0</v>
      </c>
      <c r="Q48" s="121">
        <v>0</v>
      </c>
      <c r="R48" s="121">
        <f>+SUM(S48:U48)</f>
        <v>14105</v>
      </c>
      <c r="S48" s="121">
        <v>193</v>
      </c>
      <c r="T48" s="121">
        <v>13912</v>
      </c>
      <c r="U48" s="121">
        <v>0</v>
      </c>
      <c r="V48" s="121">
        <v>0</v>
      </c>
      <c r="W48" s="121">
        <f>+SUM(X48:AA48)</f>
        <v>633983</v>
      </c>
      <c r="X48" s="121">
        <v>551953</v>
      </c>
      <c r="Y48" s="121">
        <v>82030</v>
      </c>
      <c r="Z48" s="121">
        <v>0</v>
      </c>
      <c r="AA48" s="121">
        <v>0</v>
      </c>
      <c r="AB48" s="121">
        <v>536531</v>
      </c>
      <c r="AC48" s="121">
        <v>0</v>
      </c>
      <c r="AD48" s="121">
        <v>166158</v>
      </c>
      <c r="AE48" s="121">
        <f>+SUM(D48,L48,AD48)</f>
        <v>877172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29571</v>
      </c>
      <c r="AO48" s="121">
        <f>+SUM(AP48:AS48)</f>
        <v>13983</v>
      </c>
      <c r="AP48" s="121">
        <v>13983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15588</v>
      </c>
      <c r="AZ48" s="121">
        <v>15588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26132</v>
      </c>
      <c r="BG48" s="121">
        <f>+SUM(BF48,AN48,AF48)</f>
        <v>55703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1529</v>
      </c>
      <c r="BP48" s="121">
        <f>SUM(L48,AN48)</f>
        <v>740585</v>
      </c>
      <c r="BQ48" s="121">
        <f>SUM(M48,AO48)</f>
        <v>76909</v>
      </c>
      <c r="BR48" s="121">
        <f>SUM(N48,AP48)</f>
        <v>76909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14105</v>
      </c>
      <c r="BW48" s="121">
        <f>SUM(S48,AU48)</f>
        <v>193</v>
      </c>
      <c r="BX48" s="121">
        <f>SUM(T48,AV48)</f>
        <v>13912</v>
      </c>
      <c r="BY48" s="121">
        <f>SUM(U48,AW48)</f>
        <v>0</v>
      </c>
      <c r="BZ48" s="121">
        <f>SUM(V48,AX48)</f>
        <v>0</v>
      </c>
      <c r="CA48" s="121">
        <f>SUM(W48,AY48)</f>
        <v>649571</v>
      </c>
      <c r="CB48" s="121">
        <f>SUM(X48,AZ48)</f>
        <v>567541</v>
      </c>
      <c r="CC48" s="121">
        <f>SUM(Y48,BA48)</f>
        <v>82030</v>
      </c>
      <c r="CD48" s="121">
        <f>SUM(Z48,BB48)</f>
        <v>0</v>
      </c>
      <c r="CE48" s="121">
        <f>SUM(AA48,BC48)</f>
        <v>0</v>
      </c>
      <c r="CF48" s="121">
        <f>SUM(AB48,BD48)</f>
        <v>536531</v>
      </c>
      <c r="CG48" s="121">
        <f>SUM(AC48,BE48)</f>
        <v>0</v>
      </c>
      <c r="CH48" s="121">
        <f>SUM(AD48,BF48)</f>
        <v>192290</v>
      </c>
      <c r="CI48" s="121">
        <f>SUM(AE48,BG48)</f>
        <v>932875</v>
      </c>
    </row>
    <row r="49" spans="1:87" s="136" customFormat="1" ht="13.5" customHeight="1" x14ac:dyDescent="0.15">
      <c r="A49" s="119" t="s">
        <v>15</v>
      </c>
      <c r="B49" s="120" t="s">
        <v>466</v>
      </c>
      <c r="C49" s="119" t="s">
        <v>467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1450</v>
      </c>
      <c r="L49" s="121">
        <f>+SUM(M49,R49,V49,W49,AC49)</f>
        <v>462559</v>
      </c>
      <c r="M49" s="121">
        <f>+SUM(N49:Q49)</f>
        <v>114840</v>
      </c>
      <c r="N49" s="121">
        <v>114840</v>
      </c>
      <c r="O49" s="121">
        <v>0</v>
      </c>
      <c r="P49" s="121">
        <v>0</v>
      </c>
      <c r="Q49" s="121">
        <v>0</v>
      </c>
      <c r="R49" s="121">
        <f>+SUM(S49:U49)</f>
        <v>5940</v>
      </c>
      <c r="S49" s="121">
        <v>5940</v>
      </c>
      <c r="T49" s="121">
        <v>0</v>
      </c>
      <c r="U49" s="121">
        <v>0</v>
      </c>
      <c r="V49" s="121">
        <v>221</v>
      </c>
      <c r="W49" s="121">
        <f>+SUM(X49:AA49)</f>
        <v>341558</v>
      </c>
      <c r="X49" s="121">
        <v>217728</v>
      </c>
      <c r="Y49" s="121">
        <v>0</v>
      </c>
      <c r="Z49" s="121">
        <v>0</v>
      </c>
      <c r="AA49" s="121">
        <v>123830</v>
      </c>
      <c r="AB49" s="121">
        <v>471914</v>
      </c>
      <c r="AC49" s="121">
        <v>0</v>
      </c>
      <c r="AD49" s="121">
        <v>0</v>
      </c>
      <c r="AE49" s="121">
        <f>+SUM(D49,L49,AD49)</f>
        <v>462559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518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518</v>
      </c>
      <c r="AZ49" s="121">
        <v>518</v>
      </c>
      <c r="BA49" s="121">
        <v>0</v>
      </c>
      <c r="BB49" s="121">
        <v>0</v>
      </c>
      <c r="BC49" s="121">
        <v>0</v>
      </c>
      <c r="BD49" s="121">
        <v>11520</v>
      </c>
      <c r="BE49" s="121">
        <v>0</v>
      </c>
      <c r="BF49" s="121">
        <v>0</v>
      </c>
      <c r="BG49" s="121">
        <f>+SUM(BF49,AN49,AF49)</f>
        <v>518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1450</v>
      </c>
      <c r="BP49" s="121">
        <f>SUM(L49,AN49)</f>
        <v>463077</v>
      </c>
      <c r="BQ49" s="121">
        <f>SUM(M49,AO49)</f>
        <v>114840</v>
      </c>
      <c r="BR49" s="121">
        <f>SUM(N49,AP49)</f>
        <v>114840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5940</v>
      </c>
      <c r="BW49" s="121">
        <f>SUM(S49,AU49)</f>
        <v>5940</v>
      </c>
      <c r="BX49" s="121">
        <f>SUM(T49,AV49)</f>
        <v>0</v>
      </c>
      <c r="BY49" s="121">
        <f>SUM(U49,AW49)</f>
        <v>0</v>
      </c>
      <c r="BZ49" s="121">
        <f>SUM(V49,AX49)</f>
        <v>221</v>
      </c>
      <c r="CA49" s="121">
        <f>SUM(W49,AY49)</f>
        <v>342076</v>
      </c>
      <c r="CB49" s="121">
        <f>SUM(X49,AZ49)</f>
        <v>218246</v>
      </c>
      <c r="CC49" s="121">
        <f>SUM(Y49,BA49)</f>
        <v>0</v>
      </c>
      <c r="CD49" s="121">
        <f>SUM(Z49,BB49)</f>
        <v>0</v>
      </c>
      <c r="CE49" s="121">
        <f>SUM(AA49,BC49)</f>
        <v>123830</v>
      </c>
      <c r="CF49" s="121">
        <f>SUM(AB49,BD49)</f>
        <v>483434</v>
      </c>
      <c r="CG49" s="121">
        <f>SUM(AC49,BE49)</f>
        <v>0</v>
      </c>
      <c r="CH49" s="121">
        <f>SUM(AD49,BF49)</f>
        <v>0</v>
      </c>
      <c r="CI49" s="121">
        <f>SUM(AE49,BG49)</f>
        <v>463077</v>
      </c>
    </row>
    <row r="50" spans="1:87" s="136" customFormat="1" ht="13.5" customHeight="1" x14ac:dyDescent="0.15">
      <c r="A50" s="119" t="s">
        <v>15</v>
      </c>
      <c r="B50" s="120" t="s">
        <v>471</v>
      </c>
      <c r="C50" s="119" t="s">
        <v>472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2437</v>
      </c>
      <c r="L50" s="121">
        <f>+SUM(M50,R50,V50,W50,AC50)</f>
        <v>884621</v>
      </c>
      <c r="M50" s="121">
        <f>+SUM(N50:Q50)</f>
        <v>162226</v>
      </c>
      <c r="N50" s="121">
        <v>70918</v>
      </c>
      <c r="O50" s="121">
        <v>91308</v>
      </c>
      <c r="P50" s="121">
        <v>0</v>
      </c>
      <c r="Q50" s="121">
        <v>0</v>
      </c>
      <c r="R50" s="121">
        <f>+SUM(S50:U50)</f>
        <v>722395</v>
      </c>
      <c r="S50" s="121">
        <v>662826</v>
      </c>
      <c r="T50" s="121">
        <v>59569</v>
      </c>
      <c r="U50" s="121">
        <v>0</v>
      </c>
      <c r="V50" s="121">
        <v>0</v>
      </c>
      <c r="W50" s="121">
        <f>+SUM(X50:AA50)</f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768144</v>
      </c>
      <c r="AC50" s="121">
        <v>0</v>
      </c>
      <c r="AD50" s="121">
        <v>140412</v>
      </c>
      <c r="AE50" s="121">
        <f>+SUM(D50,L50,AD50)</f>
        <v>1025033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12515</v>
      </c>
      <c r="AO50" s="121">
        <f>+SUM(AP50:AS50)</f>
        <v>9793</v>
      </c>
      <c r="AP50" s="121">
        <v>9793</v>
      </c>
      <c r="AQ50" s="121">
        <v>0</v>
      </c>
      <c r="AR50" s="121">
        <v>0</v>
      </c>
      <c r="AS50" s="121">
        <v>0</v>
      </c>
      <c r="AT50" s="121">
        <f>+SUM(AU50:AW50)</f>
        <v>2722</v>
      </c>
      <c r="AU50" s="121">
        <v>2722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18336</v>
      </c>
      <c r="BE50" s="121">
        <v>0</v>
      </c>
      <c r="BF50" s="121">
        <v>0</v>
      </c>
      <c r="BG50" s="121">
        <f>+SUM(BF50,AN50,AF50)</f>
        <v>12515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2437</v>
      </c>
      <c r="BP50" s="121">
        <f>SUM(L50,AN50)</f>
        <v>897136</v>
      </c>
      <c r="BQ50" s="121">
        <f>SUM(M50,AO50)</f>
        <v>172019</v>
      </c>
      <c r="BR50" s="121">
        <f>SUM(N50,AP50)</f>
        <v>80711</v>
      </c>
      <c r="BS50" s="121">
        <f>SUM(O50,AQ50)</f>
        <v>91308</v>
      </c>
      <c r="BT50" s="121">
        <f>SUM(P50,AR50)</f>
        <v>0</v>
      </c>
      <c r="BU50" s="121">
        <f>SUM(Q50,AS50)</f>
        <v>0</v>
      </c>
      <c r="BV50" s="121">
        <f>SUM(R50,AT50)</f>
        <v>725117</v>
      </c>
      <c r="BW50" s="121">
        <f>SUM(S50,AU50)</f>
        <v>665548</v>
      </c>
      <c r="BX50" s="121">
        <f>SUM(T50,AV50)</f>
        <v>59569</v>
      </c>
      <c r="BY50" s="121">
        <f>SUM(U50,AW50)</f>
        <v>0</v>
      </c>
      <c r="BZ50" s="121">
        <f>SUM(V50,AX50)</f>
        <v>0</v>
      </c>
      <c r="CA50" s="121">
        <f>SUM(W50,AY50)</f>
        <v>0</v>
      </c>
      <c r="CB50" s="121">
        <f>SUM(X50,AZ50)</f>
        <v>0</v>
      </c>
      <c r="CC50" s="121">
        <f>SUM(Y50,BA50)</f>
        <v>0</v>
      </c>
      <c r="CD50" s="121">
        <f>SUM(Z50,BB50)</f>
        <v>0</v>
      </c>
      <c r="CE50" s="121">
        <f>SUM(AA50,BC50)</f>
        <v>0</v>
      </c>
      <c r="CF50" s="121">
        <f>SUM(AB50,BD50)</f>
        <v>786480</v>
      </c>
      <c r="CG50" s="121">
        <f>SUM(AC50,BE50)</f>
        <v>0</v>
      </c>
      <c r="CH50" s="121">
        <f>SUM(AD50,BF50)</f>
        <v>140412</v>
      </c>
      <c r="CI50" s="121">
        <f>SUM(AE50,BG50)</f>
        <v>1037548</v>
      </c>
    </row>
    <row r="51" spans="1:87" s="136" customFormat="1" ht="13.5" customHeight="1" x14ac:dyDescent="0.15">
      <c r="A51" s="119" t="s">
        <v>15</v>
      </c>
      <c r="B51" s="120" t="s">
        <v>474</v>
      </c>
      <c r="C51" s="119" t="s">
        <v>475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1362</v>
      </c>
      <c r="L51" s="121">
        <f>+SUM(M51,R51,V51,W51,AC51)</f>
        <v>502993</v>
      </c>
      <c r="M51" s="121">
        <f>+SUM(N51:Q51)</f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502993</v>
      </c>
      <c r="X51" s="121">
        <v>373625</v>
      </c>
      <c r="Y51" s="121">
        <v>129368</v>
      </c>
      <c r="Z51" s="121">
        <v>0</v>
      </c>
      <c r="AA51" s="121">
        <v>0</v>
      </c>
      <c r="AB51" s="121">
        <v>507678</v>
      </c>
      <c r="AC51" s="121">
        <v>0</v>
      </c>
      <c r="AD51" s="121">
        <v>40479</v>
      </c>
      <c r="AE51" s="121">
        <f>+SUM(D51,L51,AD51)</f>
        <v>543472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11654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11654</v>
      </c>
      <c r="AZ51" s="121">
        <v>11654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12344</v>
      </c>
      <c r="BG51" s="121">
        <f>+SUM(BF51,AN51,AF51)</f>
        <v>23998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1362</v>
      </c>
      <c r="BP51" s="121">
        <f>SUM(L51,AN51)</f>
        <v>514647</v>
      </c>
      <c r="BQ51" s="121">
        <f>SUM(M51,AO51)</f>
        <v>0</v>
      </c>
      <c r="BR51" s="121">
        <f>SUM(N51,AP51)</f>
        <v>0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514647</v>
      </c>
      <c r="CB51" s="121">
        <f>SUM(X51,AZ51)</f>
        <v>385279</v>
      </c>
      <c r="CC51" s="121">
        <f>SUM(Y51,BA51)</f>
        <v>129368</v>
      </c>
      <c r="CD51" s="121">
        <f>SUM(Z51,BB51)</f>
        <v>0</v>
      </c>
      <c r="CE51" s="121">
        <f>SUM(AA51,BC51)</f>
        <v>0</v>
      </c>
      <c r="CF51" s="121">
        <f>SUM(AB51,BD51)</f>
        <v>507678</v>
      </c>
      <c r="CG51" s="121">
        <f>SUM(AC51,BE51)</f>
        <v>0</v>
      </c>
      <c r="CH51" s="121">
        <f>SUM(AD51,BF51)</f>
        <v>52823</v>
      </c>
      <c r="CI51" s="121">
        <f>SUM(AE51,BG51)</f>
        <v>567470</v>
      </c>
    </row>
    <row r="52" spans="1:87" s="136" customFormat="1" ht="13.5" customHeight="1" x14ac:dyDescent="0.15">
      <c r="A52" s="119" t="s">
        <v>15</v>
      </c>
      <c r="B52" s="120" t="s">
        <v>477</v>
      </c>
      <c r="C52" s="119" t="s">
        <v>478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2780</v>
      </c>
      <c r="L52" s="121">
        <f>+SUM(M52,R52,V52,W52,AC52)</f>
        <v>1156048</v>
      </c>
      <c r="M52" s="121">
        <f>+SUM(N52:Q52)</f>
        <v>142569</v>
      </c>
      <c r="N52" s="121">
        <v>120979</v>
      </c>
      <c r="O52" s="121">
        <v>21590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1013479</v>
      </c>
      <c r="X52" s="121">
        <v>784111</v>
      </c>
      <c r="Y52" s="121">
        <v>229368</v>
      </c>
      <c r="Z52" s="121">
        <v>0</v>
      </c>
      <c r="AA52" s="121">
        <v>0</v>
      </c>
      <c r="AB52" s="121">
        <v>969294</v>
      </c>
      <c r="AC52" s="121">
        <v>0</v>
      </c>
      <c r="AD52" s="121">
        <v>0</v>
      </c>
      <c r="AE52" s="121">
        <f>+SUM(D52,L52,AD52)</f>
        <v>1156048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19753</v>
      </c>
      <c r="AO52" s="121">
        <f>+SUM(AP52:AS52)</f>
        <v>3701</v>
      </c>
      <c r="AP52" s="121">
        <v>3701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16052</v>
      </c>
      <c r="AZ52" s="121">
        <v>8554</v>
      </c>
      <c r="BA52" s="121">
        <v>7498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19753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2780</v>
      </c>
      <c r="BP52" s="121">
        <f>SUM(L52,AN52)</f>
        <v>1175801</v>
      </c>
      <c r="BQ52" s="121">
        <f>SUM(M52,AO52)</f>
        <v>146270</v>
      </c>
      <c r="BR52" s="121">
        <f>SUM(N52,AP52)</f>
        <v>124680</v>
      </c>
      <c r="BS52" s="121">
        <f>SUM(O52,AQ52)</f>
        <v>21590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1029531</v>
      </c>
      <c r="CB52" s="121">
        <f>SUM(X52,AZ52)</f>
        <v>792665</v>
      </c>
      <c r="CC52" s="121">
        <f>SUM(Y52,BA52)</f>
        <v>236866</v>
      </c>
      <c r="CD52" s="121">
        <f>SUM(Z52,BB52)</f>
        <v>0</v>
      </c>
      <c r="CE52" s="121">
        <f>SUM(AA52,BC52)</f>
        <v>0</v>
      </c>
      <c r="CF52" s="121">
        <f>SUM(AB52,BD52)</f>
        <v>969294</v>
      </c>
      <c r="CG52" s="121">
        <f>SUM(AC52,BE52)</f>
        <v>0</v>
      </c>
      <c r="CH52" s="121">
        <f>SUM(AD52,BF52)</f>
        <v>0</v>
      </c>
      <c r="CI52" s="121">
        <f>SUM(AE52,BG52)</f>
        <v>1175801</v>
      </c>
    </row>
    <row r="53" spans="1:87" s="136" customFormat="1" ht="13.5" customHeight="1" x14ac:dyDescent="0.15">
      <c r="A53" s="119" t="s">
        <v>15</v>
      </c>
      <c r="B53" s="120" t="s">
        <v>481</v>
      </c>
      <c r="C53" s="119" t="s">
        <v>482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14605</v>
      </c>
      <c r="L53" s="121">
        <f>+SUM(M53,R53,V53,W53,AC53)</f>
        <v>570675</v>
      </c>
      <c r="M53" s="121">
        <f>+SUM(N53:Q53)</f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569190</v>
      </c>
      <c r="X53" s="121">
        <v>456921</v>
      </c>
      <c r="Y53" s="121">
        <v>88803</v>
      </c>
      <c r="Z53" s="121">
        <v>0</v>
      </c>
      <c r="AA53" s="121">
        <v>23466</v>
      </c>
      <c r="AB53" s="121">
        <v>444351</v>
      </c>
      <c r="AC53" s="121">
        <v>1485</v>
      </c>
      <c r="AD53" s="121">
        <v>82178</v>
      </c>
      <c r="AE53" s="121">
        <f>+SUM(D53,L53,AD53)</f>
        <v>652853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1774</v>
      </c>
      <c r="AN53" s="121">
        <f>+SUM(AO53,AT53,AX53,AY53,BE53)</f>
        <v>47591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47591</v>
      </c>
      <c r="AZ53" s="121">
        <v>47591</v>
      </c>
      <c r="BA53" s="121">
        <v>0</v>
      </c>
      <c r="BB53" s="121">
        <v>0</v>
      </c>
      <c r="BC53" s="121">
        <v>0</v>
      </c>
      <c r="BD53" s="121">
        <v>70977</v>
      </c>
      <c r="BE53" s="121">
        <v>0</v>
      </c>
      <c r="BF53" s="121">
        <v>2259</v>
      </c>
      <c r="BG53" s="121">
        <f>+SUM(BF53,AN53,AF53)</f>
        <v>49850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16379</v>
      </c>
      <c r="BP53" s="121">
        <f>SUM(L53,AN53)</f>
        <v>618266</v>
      </c>
      <c r="BQ53" s="121">
        <f>SUM(M53,AO53)</f>
        <v>0</v>
      </c>
      <c r="BR53" s="121">
        <f>SUM(N53,AP53)</f>
        <v>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616781</v>
      </c>
      <c r="CB53" s="121">
        <f>SUM(X53,AZ53)</f>
        <v>504512</v>
      </c>
      <c r="CC53" s="121">
        <f>SUM(Y53,BA53)</f>
        <v>88803</v>
      </c>
      <c r="CD53" s="121">
        <f>SUM(Z53,BB53)</f>
        <v>0</v>
      </c>
      <c r="CE53" s="121">
        <f>SUM(AA53,BC53)</f>
        <v>23466</v>
      </c>
      <c r="CF53" s="121">
        <f>SUM(AB53,BD53)</f>
        <v>515328</v>
      </c>
      <c r="CG53" s="121">
        <f>SUM(AC53,BE53)</f>
        <v>1485</v>
      </c>
      <c r="CH53" s="121">
        <f>SUM(AD53,BF53)</f>
        <v>84437</v>
      </c>
      <c r="CI53" s="121">
        <f>SUM(AE53,BG53)</f>
        <v>702703</v>
      </c>
    </row>
    <row r="54" spans="1:87" s="136" customFormat="1" ht="13.5" customHeight="1" x14ac:dyDescent="0.15">
      <c r="A54" s="119" t="s">
        <v>15</v>
      </c>
      <c r="B54" s="120" t="s">
        <v>484</v>
      </c>
      <c r="C54" s="119" t="s">
        <v>485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983</v>
      </c>
      <c r="L54" s="121">
        <f>+SUM(M54,R54,V54,W54,AC54)</f>
        <v>557331</v>
      </c>
      <c r="M54" s="121">
        <f>+SUM(N54:Q54)</f>
        <v>52409</v>
      </c>
      <c r="N54" s="121">
        <v>52409</v>
      </c>
      <c r="O54" s="121">
        <v>0</v>
      </c>
      <c r="P54" s="121">
        <v>0</v>
      </c>
      <c r="Q54" s="121">
        <v>0</v>
      </c>
      <c r="R54" s="121">
        <f>+SUM(S54:U54)</f>
        <v>70587</v>
      </c>
      <c r="S54" s="121">
        <v>33835</v>
      </c>
      <c r="T54" s="121">
        <v>36752</v>
      </c>
      <c r="U54" s="121">
        <v>0</v>
      </c>
      <c r="V54" s="121">
        <v>0</v>
      </c>
      <c r="W54" s="121">
        <f>+SUM(X54:AA54)</f>
        <v>434097</v>
      </c>
      <c r="X54" s="121">
        <v>334429</v>
      </c>
      <c r="Y54" s="121">
        <v>99668</v>
      </c>
      <c r="Z54" s="121">
        <v>0</v>
      </c>
      <c r="AA54" s="121">
        <v>0</v>
      </c>
      <c r="AB54" s="121">
        <v>313537</v>
      </c>
      <c r="AC54" s="121">
        <v>238</v>
      </c>
      <c r="AD54" s="121">
        <v>797</v>
      </c>
      <c r="AE54" s="121">
        <f>+SUM(D54,L54,AD54)</f>
        <v>558128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28520</v>
      </c>
      <c r="AO54" s="121">
        <f>+SUM(AP54:AS54)</f>
        <v>2678</v>
      </c>
      <c r="AP54" s="121">
        <v>2678</v>
      </c>
      <c r="AQ54" s="121">
        <v>0</v>
      </c>
      <c r="AR54" s="121">
        <v>0</v>
      </c>
      <c r="AS54" s="121">
        <v>0</v>
      </c>
      <c r="AT54" s="121">
        <f>+SUM(AU54:AW54)</f>
        <v>7866</v>
      </c>
      <c r="AU54" s="121">
        <v>170</v>
      </c>
      <c r="AV54" s="121">
        <v>6880</v>
      </c>
      <c r="AW54" s="121">
        <v>816</v>
      </c>
      <c r="AX54" s="121">
        <v>0</v>
      </c>
      <c r="AY54" s="121">
        <f>+SUM(AZ54:BC54)</f>
        <v>17976</v>
      </c>
      <c r="AZ54" s="121">
        <v>10263</v>
      </c>
      <c r="BA54" s="121">
        <v>6894</v>
      </c>
      <c r="BB54" s="121">
        <v>819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28520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983</v>
      </c>
      <c r="BP54" s="121">
        <f>SUM(L54,AN54)</f>
        <v>585851</v>
      </c>
      <c r="BQ54" s="121">
        <f>SUM(M54,AO54)</f>
        <v>55087</v>
      </c>
      <c r="BR54" s="121">
        <f>SUM(N54,AP54)</f>
        <v>55087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78453</v>
      </c>
      <c r="BW54" s="121">
        <f>SUM(S54,AU54)</f>
        <v>34005</v>
      </c>
      <c r="BX54" s="121">
        <f>SUM(T54,AV54)</f>
        <v>43632</v>
      </c>
      <c r="BY54" s="121">
        <f>SUM(U54,AW54)</f>
        <v>816</v>
      </c>
      <c r="BZ54" s="121">
        <f>SUM(V54,AX54)</f>
        <v>0</v>
      </c>
      <c r="CA54" s="121">
        <f>SUM(W54,AY54)</f>
        <v>452073</v>
      </c>
      <c r="CB54" s="121">
        <f>SUM(X54,AZ54)</f>
        <v>344692</v>
      </c>
      <c r="CC54" s="121">
        <f>SUM(Y54,BA54)</f>
        <v>106562</v>
      </c>
      <c r="CD54" s="121">
        <f>SUM(Z54,BB54)</f>
        <v>819</v>
      </c>
      <c r="CE54" s="121">
        <f>SUM(AA54,BC54)</f>
        <v>0</v>
      </c>
      <c r="CF54" s="121">
        <f>SUM(AB54,BD54)</f>
        <v>313537</v>
      </c>
      <c r="CG54" s="121">
        <f>SUM(AC54,BE54)</f>
        <v>238</v>
      </c>
      <c r="CH54" s="121">
        <f>SUM(AD54,BF54)</f>
        <v>797</v>
      </c>
      <c r="CI54" s="121">
        <f>SUM(AE54,BG54)</f>
        <v>586648</v>
      </c>
    </row>
    <row r="55" spans="1:87" s="136" customFormat="1" ht="13.5" customHeight="1" x14ac:dyDescent="0.15">
      <c r="A55" s="119" t="s">
        <v>15</v>
      </c>
      <c r="B55" s="120" t="s">
        <v>487</v>
      </c>
      <c r="C55" s="119" t="s">
        <v>488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562496</v>
      </c>
      <c r="M55" s="121">
        <f>+SUM(N55:Q55)</f>
        <v>26237</v>
      </c>
      <c r="N55" s="121">
        <v>26237</v>
      </c>
      <c r="O55" s="121">
        <v>0</v>
      </c>
      <c r="P55" s="121">
        <v>0</v>
      </c>
      <c r="Q55" s="121">
        <v>0</v>
      </c>
      <c r="R55" s="121">
        <f>+SUM(S55:U55)</f>
        <v>376</v>
      </c>
      <c r="S55" s="121">
        <v>376</v>
      </c>
      <c r="T55" s="121">
        <v>0</v>
      </c>
      <c r="U55" s="121">
        <v>0</v>
      </c>
      <c r="V55" s="121">
        <v>0</v>
      </c>
      <c r="W55" s="121">
        <f>+SUM(X55:AA55)</f>
        <v>535883</v>
      </c>
      <c r="X55" s="121">
        <v>485007</v>
      </c>
      <c r="Y55" s="121">
        <v>0</v>
      </c>
      <c r="Z55" s="121">
        <v>0</v>
      </c>
      <c r="AA55" s="121">
        <v>50876</v>
      </c>
      <c r="AB55" s="121">
        <v>479847</v>
      </c>
      <c r="AC55" s="121">
        <v>0</v>
      </c>
      <c r="AD55" s="121">
        <v>57612</v>
      </c>
      <c r="AE55" s="121">
        <f>+SUM(D55,L55,AD55)</f>
        <v>620108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60852</v>
      </c>
      <c r="AN55" s="121">
        <f>+SUM(AO55,AT55,AX55,AY55,BE55)</f>
        <v>78905</v>
      </c>
      <c r="AO55" s="121">
        <f>+SUM(AP55:AS55)</f>
        <v>10495</v>
      </c>
      <c r="AP55" s="121">
        <v>10495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68410</v>
      </c>
      <c r="AZ55" s="121">
        <v>68410</v>
      </c>
      <c r="BA55" s="121">
        <v>0</v>
      </c>
      <c r="BB55" s="121">
        <v>0</v>
      </c>
      <c r="BC55" s="121">
        <v>0</v>
      </c>
      <c r="BD55" s="121">
        <v>24494</v>
      </c>
      <c r="BE55" s="121">
        <v>0</v>
      </c>
      <c r="BF55" s="121">
        <v>5170</v>
      </c>
      <c r="BG55" s="121">
        <f>+SUM(BF55,AN55,AF55)</f>
        <v>84075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60852</v>
      </c>
      <c r="BP55" s="121">
        <f>SUM(L55,AN55)</f>
        <v>641401</v>
      </c>
      <c r="BQ55" s="121">
        <f>SUM(M55,AO55)</f>
        <v>36732</v>
      </c>
      <c r="BR55" s="121">
        <f>SUM(N55,AP55)</f>
        <v>36732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376</v>
      </c>
      <c r="BW55" s="121">
        <f>SUM(S55,AU55)</f>
        <v>376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604293</v>
      </c>
      <c r="CB55" s="121">
        <f>SUM(X55,AZ55)</f>
        <v>553417</v>
      </c>
      <c r="CC55" s="121">
        <f>SUM(Y55,BA55)</f>
        <v>0</v>
      </c>
      <c r="CD55" s="121">
        <f>SUM(Z55,BB55)</f>
        <v>0</v>
      </c>
      <c r="CE55" s="121">
        <f>SUM(AA55,BC55)</f>
        <v>50876</v>
      </c>
      <c r="CF55" s="121">
        <f>SUM(AB55,BD55)</f>
        <v>504341</v>
      </c>
      <c r="CG55" s="121">
        <f>SUM(AC55,BE55)</f>
        <v>0</v>
      </c>
      <c r="CH55" s="121">
        <f>SUM(AD55,BF55)</f>
        <v>62782</v>
      </c>
      <c r="CI55" s="121">
        <f>SUM(AE55,BG55)</f>
        <v>704183</v>
      </c>
    </row>
    <row r="56" spans="1:87" s="136" customFormat="1" ht="13.5" customHeight="1" x14ac:dyDescent="0.15">
      <c r="A56" s="119" t="s">
        <v>15</v>
      </c>
      <c r="B56" s="120" t="s">
        <v>492</v>
      </c>
      <c r="C56" s="119" t="s">
        <v>493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3684</v>
      </c>
      <c r="L56" s="121">
        <f>+SUM(M56,R56,V56,W56,AC56)</f>
        <v>1585916</v>
      </c>
      <c r="M56" s="121">
        <f>+SUM(N56:Q56)</f>
        <v>334065</v>
      </c>
      <c r="N56" s="121">
        <v>67501</v>
      </c>
      <c r="O56" s="121">
        <v>266564</v>
      </c>
      <c r="P56" s="121">
        <v>0</v>
      </c>
      <c r="Q56" s="121">
        <v>0</v>
      </c>
      <c r="R56" s="121">
        <f>+SUM(S56:U56)</f>
        <v>15520</v>
      </c>
      <c r="S56" s="121">
        <v>15520</v>
      </c>
      <c r="T56" s="121">
        <v>0</v>
      </c>
      <c r="U56" s="121">
        <v>0</v>
      </c>
      <c r="V56" s="121">
        <v>832</v>
      </c>
      <c r="W56" s="121">
        <f>+SUM(X56:AA56)</f>
        <v>1235499</v>
      </c>
      <c r="X56" s="121">
        <v>964343</v>
      </c>
      <c r="Y56" s="121">
        <v>92588</v>
      </c>
      <c r="Z56" s="121">
        <v>26808</v>
      </c>
      <c r="AA56" s="121">
        <v>151760</v>
      </c>
      <c r="AB56" s="121">
        <v>1122146</v>
      </c>
      <c r="AC56" s="121">
        <v>0</v>
      </c>
      <c r="AD56" s="121">
        <v>206695</v>
      </c>
      <c r="AE56" s="121">
        <f>+SUM(D56,L56,AD56)</f>
        <v>1792611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1956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1956</v>
      </c>
      <c r="AZ56" s="121">
        <v>1905</v>
      </c>
      <c r="BA56" s="121">
        <v>0</v>
      </c>
      <c r="BB56" s="121">
        <v>0</v>
      </c>
      <c r="BC56" s="121">
        <v>51</v>
      </c>
      <c r="BD56" s="121">
        <v>26443</v>
      </c>
      <c r="BE56" s="121">
        <v>0</v>
      </c>
      <c r="BF56" s="121">
        <v>0</v>
      </c>
      <c r="BG56" s="121">
        <f>+SUM(BF56,AN56,AF56)</f>
        <v>1956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3684</v>
      </c>
      <c r="BP56" s="121">
        <f>SUM(L56,AN56)</f>
        <v>1587872</v>
      </c>
      <c r="BQ56" s="121">
        <f>SUM(M56,AO56)</f>
        <v>334065</v>
      </c>
      <c r="BR56" s="121">
        <f>SUM(N56,AP56)</f>
        <v>67501</v>
      </c>
      <c r="BS56" s="121">
        <f>SUM(O56,AQ56)</f>
        <v>266564</v>
      </c>
      <c r="BT56" s="121">
        <f>SUM(P56,AR56)</f>
        <v>0</v>
      </c>
      <c r="BU56" s="121">
        <f>SUM(Q56,AS56)</f>
        <v>0</v>
      </c>
      <c r="BV56" s="121">
        <f>SUM(R56,AT56)</f>
        <v>15520</v>
      </c>
      <c r="BW56" s="121">
        <f>SUM(S56,AU56)</f>
        <v>15520</v>
      </c>
      <c r="BX56" s="121">
        <f>SUM(T56,AV56)</f>
        <v>0</v>
      </c>
      <c r="BY56" s="121">
        <f>SUM(U56,AW56)</f>
        <v>0</v>
      </c>
      <c r="BZ56" s="121">
        <f>SUM(V56,AX56)</f>
        <v>832</v>
      </c>
      <c r="CA56" s="121">
        <f>SUM(W56,AY56)</f>
        <v>1237455</v>
      </c>
      <c r="CB56" s="121">
        <f>SUM(X56,AZ56)</f>
        <v>966248</v>
      </c>
      <c r="CC56" s="121">
        <f>SUM(Y56,BA56)</f>
        <v>92588</v>
      </c>
      <c r="CD56" s="121">
        <f>SUM(Z56,BB56)</f>
        <v>26808</v>
      </c>
      <c r="CE56" s="121">
        <f>SUM(AA56,BC56)</f>
        <v>151811</v>
      </c>
      <c r="CF56" s="121">
        <f>SUM(AB56,BD56)</f>
        <v>1148589</v>
      </c>
      <c r="CG56" s="121">
        <f>SUM(AC56,BE56)</f>
        <v>0</v>
      </c>
      <c r="CH56" s="121">
        <f>SUM(AD56,BF56)</f>
        <v>206695</v>
      </c>
      <c r="CI56" s="121">
        <f>SUM(AE56,BG56)</f>
        <v>1794567</v>
      </c>
    </row>
    <row r="57" spans="1:87" s="136" customFormat="1" ht="13.5" customHeight="1" x14ac:dyDescent="0.15">
      <c r="A57" s="119" t="s">
        <v>15</v>
      </c>
      <c r="B57" s="120" t="s">
        <v>495</v>
      </c>
      <c r="C57" s="119" t="s">
        <v>496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701</v>
      </c>
      <c r="L57" s="121">
        <f>+SUM(M57,R57,V57,W57,AC57)</f>
        <v>443930</v>
      </c>
      <c r="M57" s="121">
        <f>+SUM(N57:Q57)</f>
        <v>26231</v>
      </c>
      <c r="N57" s="121">
        <v>20186</v>
      </c>
      <c r="O57" s="121">
        <v>6045</v>
      </c>
      <c r="P57" s="121">
        <v>0</v>
      </c>
      <c r="Q57" s="121">
        <v>0</v>
      </c>
      <c r="R57" s="121">
        <f>+SUM(S57:U57)</f>
        <v>47362</v>
      </c>
      <c r="S57" s="121">
        <v>0</v>
      </c>
      <c r="T57" s="121">
        <v>47362</v>
      </c>
      <c r="U57" s="121">
        <v>0</v>
      </c>
      <c r="V57" s="121">
        <v>0</v>
      </c>
      <c r="W57" s="121">
        <f>+SUM(X57:AA57)</f>
        <v>370337</v>
      </c>
      <c r="X57" s="121">
        <v>195602</v>
      </c>
      <c r="Y57" s="121">
        <v>141715</v>
      </c>
      <c r="Z57" s="121">
        <v>0</v>
      </c>
      <c r="AA57" s="121">
        <v>33020</v>
      </c>
      <c r="AB57" s="121">
        <v>228990</v>
      </c>
      <c r="AC57" s="121">
        <v>0</v>
      </c>
      <c r="AD57" s="121">
        <v>5949</v>
      </c>
      <c r="AE57" s="121">
        <f>+SUM(D57,L57,AD57)</f>
        <v>449879</v>
      </c>
      <c r="AF57" s="121">
        <f>+SUM(AG57,AL57)</f>
        <v>888</v>
      </c>
      <c r="AG57" s="121">
        <f>+SUM(AH57:AK57)</f>
        <v>888</v>
      </c>
      <c r="AH57" s="121">
        <v>0</v>
      </c>
      <c r="AI57" s="121">
        <v>0</v>
      </c>
      <c r="AJ57" s="121">
        <v>0</v>
      </c>
      <c r="AK57" s="121">
        <v>888</v>
      </c>
      <c r="AL57" s="121">
        <v>0</v>
      </c>
      <c r="AM57" s="121">
        <v>0</v>
      </c>
      <c r="AN57" s="121">
        <f>+SUM(AO57,AT57,AX57,AY57,BE57)</f>
        <v>29935</v>
      </c>
      <c r="AO57" s="121">
        <f>+SUM(AP57:AS57)</f>
        <v>6664</v>
      </c>
      <c r="AP57" s="121">
        <v>6664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23271</v>
      </c>
      <c r="AZ57" s="121">
        <v>21596</v>
      </c>
      <c r="BA57" s="121">
        <v>1437</v>
      </c>
      <c r="BB57" s="121">
        <v>0</v>
      </c>
      <c r="BC57" s="121">
        <v>238</v>
      </c>
      <c r="BD57" s="121">
        <v>0</v>
      </c>
      <c r="BE57" s="121">
        <v>0</v>
      </c>
      <c r="BF57" s="121">
        <v>13571</v>
      </c>
      <c r="BG57" s="121">
        <f>+SUM(BF57,AN57,AF57)</f>
        <v>44394</v>
      </c>
      <c r="BH57" s="121">
        <f>SUM(D57,AF57)</f>
        <v>888</v>
      </c>
      <c r="BI57" s="121">
        <f>SUM(E57,AG57)</f>
        <v>888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888</v>
      </c>
      <c r="BN57" s="121">
        <f>SUM(J57,AL57)</f>
        <v>0</v>
      </c>
      <c r="BO57" s="121">
        <f>SUM(K57,AM57)</f>
        <v>701</v>
      </c>
      <c r="BP57" s="121">
        <f>SUM(L57,AN57)</f>
        <v>473865</v>
      </c>
      <c r="BQ57" s="121">
        <f>SUM(M57,AO57)</f>
        <v>32895</v>
      </c>
      <c r="BR57" s="121">
        <f>SUM(N57,AP57)</f>
        <v>26850</v>
      </c>
      <c r="BS57" s="121">
        <f>SUM(O57,AQ57)</f>
        <v>6045</v>
      </c>
      <c r="BT57" s="121">
        <f>SUM(P57,AR57)</f>
        <v>0</v>
      </c>
      <c r="BU57" s="121">
        <f>SUM(Q57,AS57)</f>
        <v>0</v>
      </c>
      <c r="BV57" s="121">
        <f>SUM(R57,AT57)</f>
        <v>47362</v>
      </c>
      <c r="BW57" s="121">
        <f>SUM(S57,AU57)</f>
        <v>0</v>
      </c>
      <c r="BX57" s="121">
        <f>SUM(T57,AV57)</f>
        <v>47362</v>
      </c>
      <c r="BY57" s="121">
        <f>SUM(U57,AW57)</f>
        <v>0</v>
      </c>
      <c r="BZ57" s="121">
        <f>SUM(V57,AX57)</f>
        <v>0</v>
      </c>
      <c r="CA57" s="121">
        <f>SUM(W57,AY57)</f>
        <v>393608</v>
      </c>
      <c r="CB57" s="121">
        <f>SUM(X57,AZ57)</f>
        <v>217198</v>
      </c>
      <c r="CC57" s="121">
        <f>SUM(Y57,BA57)</f>
        <v>143152</v>
      </c>
      <c r="CD57" s="121">
        <f>SUM(Z57,BB57)</f>
        <v>0</v>
      </c>
      <c r="CE57" s="121">
        <f>SUM(AA57,BC57)</f>
        <v>33258</v>
      </c>
      <c r="CF57" s="121">
        <f>SUM(AB57,BD57)</f>
        <v>228990</v>
      </c>
      <c r="CG57" s="121">
        <f>SUM(AC57,BE57)</f>
        <v>0</v>
      </c>
      <c r="CH57" s="121">
        <f>SUM(AD57,BF57)</f>
        <v>19520</v>
      </c>
      <c r="CI57" s="121">
        <f>SUM(AE57,BG57)</f>
        <v>494273</v>
      </c>
    </row>
    <row r="58" spans="1:87" s="136" customFormat="1" ht="13.5" customHeight="1" x14ac:dyDescent="0.15">
      <c r="A58" s="119" t="s">
        <v>15</v>
      </c>
      <c r="B58" s="120" t="s">
        <v>498</v>
      </c>
      <c r="C58" s="119" t="s">
        <v>499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>+SUM(M58,R58,V58,W58,AC58)</f>
        <v>149588</v>
      </c>
      <c r="M58" s="121">
        <f>+SUM(N58:Q58)</f>
        <v>14593</v>
      </c>
      <c r="N58" s="121">
        <v>14593</v>
      </c>
      <c r="O58" s="121">
        <v>0</v>
      </c>
      <c r="P58" s="121">
        <v>0</v>
      </c>
      <c r="Q58" s="121">
        <v>0</v>
      </c>
      <c r="R58" s="121">
        <f>+SUM(S58:U58)</f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>+SUM(X58:AA58)</f>
        <v>134445</v>
      </c>
      <c r="X58" s="121">
        <v>108269</v>
      </c>
      <c r="Y58" s="121">
        <v>0</v>
      </c>
      <c r="Z58" s="121">
        <v>0</v>
      </c>
      <c r="AA58" s="121">
        <v>26176</v>
      </c>
      <c r="AB58" s="121">
        <v>114173</v>
      </c>
      <c r="AC58" s="121">
        <v>550</v>
      </c>
      <c r="AD58" s="121">
        <v>5837</v>
      </c>
      <c r="AE58" s="121">
        <f>+SUM(D58,L58,AD58)</f>
        <v>155425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5554</v>
      </c>
      <c r="AN58" s="121">
        <f>+SUM(AO58,AT58,AX58,AY58,BE58)</f>
        <v>13119</v>
      </c>
      <c r="AO58" s="121">
        <f>+SUM(AP58:AS58)</f>
        <v>7296</v>
      </c>
      <c r="AP58" s="121">
        <v>7296</v>
      </c>
      <c r="AQ58" s="121">
        <v>0</v>
      </c>
      <c r="AR58" s="121">
        <v>0</v>
      </c>
      <c r="AS58" s="121">
        <v>0</v>
      </c>
      <c r="AT58" s="121">
        <f>+SUM(AU58:AW58)</f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>+SUM(AZ58:BC58)</f>
        <v>5823</v>
      </c>
      <c r="AZ58" s="121">
        <v>5823</v>
      </c>
      <c r="BA58" s="121">
        <v>0</v>
      </c>
      <c r="BB58" s="121">
        <v>0</v>
      </c>
      <c r="BC58" s="121">
        <v>0</v>
      </c>
      <c r="BD58" s="121">
        <v>2235</v>
      </c>
      <c r="BE58" s="121">
        <v>0</v>
      </c>
      <c r="BF58" s="121">
        <v>30</v>
      </c>
      <c r="BG58" s="121">
        <f>+SUM(BF58,AN58,AF58)</f>
        <v>13149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5554</v>
      </c>
      <c r="BP58" s="121">
        <f>SUM(L58,AN58)</f>
        <v>162707</v>
      </c>
      <c r="BQ58" s="121">
        <f>SUM(M58,AO58)</f>
        <v>21889</v>
      </c>
      <c r="BR58" s="121">
        <f>SUM(N58,AP58)</f>
        <v>21889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0</v>
      </c>
      <c r="BW58" s="121">
        <f>SUM(S58,AU58)</f>
        <v>0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140268</v>
      </c>
      <c r="CB58" s="121">
        <f>SUM(X58,AZ58)</f>
        <v>114092</v>
      </c>
      <c r="CC58" s="121">
        <f>SUM(Y58,BA58)</f>
        <v>0</v>
      </c>
      <c r="CD58" s="121">
        <f>SUM(Z58,BB58)</f>
        <v>0</v>
      </c>
      <c r="CE58" s="121">
        <f>SUM(AA58,BC58)</f>
        <v>26176</v>
      </c>
      <c r="CF58" s="121">
        <f>SUM(AB58,BD58)</f>
        <v>116408</v>
      </c>
      <c r="CG58" s="121">
        <f>SUM(AC58,BE58)</f>
        <v>550</v>
      </c>
      <c r="CH58" s="121">
        <f>SUM(AD58,BF58)</f>
        <v>5867</v>
      </c>
      <c r="CI58" s="121">
        <f>SUM(AE58,BG58)</f>
        <v>168574</v>
      </c>
    </row>
    <row r="59" spans="1:87" s="136" customFormat="1" ht="13.5" customHeight="1" x14ac:dyDescent="0.15">
      <c r="A59" s="119" t="s">
        <v>15</v>
      </c>
      <c r="B59" s="120" t="s">
        <v>501</v>
      </c>
      <c r="C59" s="119" t="s">
        <v>502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32102</v>
      </c>
      <c r="M59" s="121">
        <f>+SUM(N59:Q59)</f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f>+SUM(S59:U59)</f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f>+SUM(X59:AA59)</f>
        <v>32102</v>
      </c>
      <c r="X59" s="121">
        <v>32102</v>
      </c>
      <c r="Y59" s="121">
        <v>0</v>
      </c>
      <c r="Z59" s="121">
        <v>0</v>
      </c>
      <c r="AA59" s="121">
        <v>0</v>
      </c>
      <c r="AB59" s="121">
        <v>32349</v>
      </c>
      <c r="AC59" s="121">
        <v>0</v>
      </c>
      <c r="AD59" s="121">
        <v>2232</v>
      </c>
      <c r="AE59" s="121">
        <f>+SUM(D59,L59,AD59)</f>
        <v>34334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8220</v>
      </c>
      <c r="AN59" s="121">
        <f>+SUM(AO59,AT59,AX59,AY59,BE59)</f>
        <v>18461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18461</v>
      </c>
      <c r="AZ59" s="121">
        <v>18461</v>
      </c>
      <c r="BA59" s="121">
        <v>0</v>
      </c>
      <c r="BB59" s="121">
        <v>0</v>
      </c>
      <c r="BC59" s="121">
        <v>0</v>
      </c>
      <c r="BD59" s="121">
        <v>3309</v>
      </c>
      <c r="BE59" s="121">
        <v>0</v>
      </c>
      <c r="BF59" s="121">
        <v>1671</v>
      </c>
      <c r="BG59" s="121">
        <f>+SUM(BF59,AN59,AF59)</f>
        <v>20132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8220</v>
      </c>
      <c r="BP59" s="121">
        <f>SUM(L59,AN59)</f>
        <v>50563</v>
      </c>
      <c r="BQ59" s="121">
        <f>SUM(M59,AO59)</f>
        <v>0</v>
      </c>
      <c r="BR59" s="121">
        <f>SUM(N59,AP59)</f>
        <v>0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0</v>
      </c>
      <c r="BW59" s="121">
        <f>SUM(S59,AU59)</f>
        <v>0</v>
      </c>
      <c r="BX59" s="121">
        <f>SUM(T59,AV59)</f>
        <v>0</v>
      </c>
      <c r="BY59" s="121">
        <f>SUM(U59,AW59)</f>
        <v>0</v>
      </c>
      <c r="BZ59" s="121">
        <f>SUM(V59,AX59)</f>
        <v>0</v>
      </c>
      <c r="CA59" s="121">
        <f>SUM(W59,AY59)</f>
        <v>50563</v>
      </c>
      <c r="CB59" s="121">
        <f>SUM(X59,AZ59)</f>
        <v>50563</v>
      </c>
      <c r="CC59" s="121">
        <f>SUM(Y59,BA59)</f>
        <v>0</v>
      </c>
      <c r="CD59" s="121">
        <f>SUM(Z59,BB59)</f>
        <v>0</v>
      </c>
      <c r="CE59" s="121">
        <f>SUM(AA59,BC59)</f>
        <v>0</v>
      </c>
      <c r="CF59" s="121">
        <f>SUM(AB59,BD59)</f>
        <v>35658</v>
      </c>
      <c r="CG59" s="121">
        <f>SUM(AC59,BE59)</f>
        <v>0</v>
      </c>
      <c r="CH59" s="121">
        <f>SUM(AD59,BF59)</f>
        <v>3903</v>
      </c>
      <c r="CI59" s="121">
        <f>SUM(AE59,BG59)</f>
        <v>54466</v>
      </c>
    </row>
    <row r="60" spans="1:87" s="136" customFormat="1" ht="13.5" customHeight="1" x14ac:dyDescent="0.15">
      <c r="A60" s="119" t="s">
        <v>15</v>
      </c>
      <c r="B60" s="120" t="s">
        <v>504</v>
      </c>
      <c r="C60" s="119" t="s">
        <v>505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108645</v>
      </c>
      <c r="M60" s="121">
        <f>+SUM(N60:Q60)</f>
        <v>20075</v>
      </c>
      <c r="N60" s="121">
        <v>18043</v>
      </c>
      <c r="O60" s="121">
        <v>0</v>
      </c>
      <c r="P60" s="121">
        <v>2032</v>
      </c>
      <c r="Q60" s="121">
        <v>0</v>
      </c>
      <c r="R60" s="121">
        <f>+SUM(S60:U60)</f>
        <v>7057</v>
      </c>
      <c r="S60" s="121">
        <v>977</v>
      </c>
      <c r="T60" s="121">
        <v>6080</v>
      </c>
      <c r="U60" s="121">
        <v>0</v>
      </c>
      <c r="V60" s="121">
        <v>0</v>
      </c>
      <c r="W60" s="121">
        <f>+SUM(X60:AA60)</f>
        <v>81513</v>
      </c>
      <c r="X60" s="121">
        <v>70731</v>
      </c>
      <c r="Y60" s="121">
        <v>10214</v>
      </c>
      <c r="Z60" s="121">
        <v>568</v>
      </c>
      <c r="AA60" s="121">
        <v>0</v>
      </c>
      <c r="AB60" s="121">
        <v>48509</v>
      </c>
      <c r="AC60" s="121">
        <v>0</v>
      </c>
      <c r="AD60" s="121">
        <v>23195</v>
      </c>
      <c r="AE60" s="121">
        <f>+SUM(D60,L60,AD60)</f>
        <v>131840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32293</v>
      </c>
      <c r="AN60" s="121">
        <f>+SUM(AO60,AT60,AX60,AY60,BE60)</f>
        <v>37763</v>
      </c>
      <c r="AO60" s="121">
        <f>+SUM(AP60:AS60)</f>
        <v>8680</v>
      </c>
      <c r="AP60" s="121">
        <v>8680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29083</v>
      </c>
      <c r="AZ60" s="121">
        <v>29083</v>
      </c>
      <c r="BA60" s="121">
        <v>0</v>
      </c>
      <c r="BB60" s="121">
        <v>0</v>
      </c>
      <c r="BC60" s="121">
        <v>0</v>
      </c>
      <c r="BD60" s="121">
        <v>12999</v>
      </c>
      <c r="BE60" s="121">
        <v>0</v>
      </c>
      <c r="BF60" s="121">
        <v>952</v>
      </c>
      <c r="BG60" s="121">
        <f>+SUM(BF60,AN60,AF60)</f>
        <v>38715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32293</v>
      </c>
      <c r="BP60" s="121">
        <f>SUM(L60,AN60)</f>
        <v>146408</v>
      </c>
      <c r="BQ60" s="121">
        <f>SUM(M60,AO60)</f>
        <v>28755</v>
      </c>
      <c r="BR60" s="121">
        <f>SUM(N60,AP60)</f>
        <v>26723</v>
      </c>
      <c r="BS60" s="121">
        <f>SUM(O60,AQ60)</f>
        <v>0</v>
      </c>
      <c r="BT60" s="121">
        <f>SUM(P60,AR60)</f>
        <v>2032</v>
      </c>
      <c r="BU60" s="121">
        <f>SUM(Q60,AS60)</f>
        <v>0</v>
      </c>
      <c r="BV60" s="121">
        <f>SUM(R60,AT60)</f>
        <v>7057</v>
      </c>
      <c r="BW60" s="121">
        <f>SUM(S60,AU60)</f>
        <v>977</v>
      </c>
      <c r="BX60" s="121">
        <f>SUM(T60,AV60)</f>
        <v>6080</v>
      </c>
      <c r="BY60" s="121">
        <f>SUM(U60,AW60)</f>
        <v>0</v>
      </c>
      <c r="BZ60" s="121">
        <f>SUM(V60,AX60)</f>
        <v>0</v>
      </c>
      <c r="CA60" s="121">
        <f>SUM(W60,AY60)</f>
        <v>110596</v>
      </c>
      <c r="CB60" s="121">
        <f>SUM(X60,AZ60)</f>
        <v>99814</v>
      </c>
      <c r="CC60" s="121">
        <f>SUM(Y60,BA60)</f>
        <v>10214</v>
      </c>
      <c r="CD60" s="121">
        <f>SUM(Z60,BB60)</f>
        <v>568</v>
      </c>
      <c r="CE60" s="121">
        <f>SUM(AA60,BC60)</f>
        <v>0</v>
      </c>
      <c r="CF60" s="121">
        <f>SUM(AB60,BD60)</f>
        <v>61508</v>
      </c>
      <c r="CG60" s="121">
        <f>SUM(AC60,BE60)</f>
        <v>0</v>
      </c>
      <c r="CH60" s="121">
        <f>SUM(AD60,BF60)</f>
        <v>24147</v>
      </c>
      <c r="CI60" s="121">
        <f>SUM(AE60,BG60)</f>
        <v>170555</v>
      </c>
    </row>
    <row r="61" spans="1:87" s="136" customFormat="1" ht="13.5" customHeight="1" x14ac:dyDescent="0.15">
      <c r="A61" s="119" t="s">
        <v>15</v>
      </c>
      <c r="B61" s="120" t="s">
        <v>507</v>
      </c>
      <c r="C61" s="119" t="s">
        <v>508</v>
      </c>
      <c r="D61" s="121">
        <f>+SUM(E61,J61)</f>
        <v>159063</v>
      </c>
      <c r="E61" s="121">
        <f>+SUM(F61:I61)</f>
        <v>159063</v>
      </c>
      <c r="F61" s="121">
        <v>0</v>
      </c>
      <c r="G61" s="121">
        <v>0</v>
      </c>
      <c r="H61" s="121">
        <v>0</v>
      </c>
      <c r="I61" s="121">
        <v>159063</v>
      </c>
      <c r="J61" s="121">
        <v>0</v>
      </c>
      <c r="K61" s="121">
        <v>0</v>
      </c>
      <c r="L61" s="121">
        <f>+SUM(M61,R61,V61,W61,AC61)</f>
        <v>362493</v>
      </c>
      <c r="M61" s="121">
        <f>+SUM(N61:Q61)</f>
        <v>21722</v>
      </c>
      <c r="N61" s="121">
        <v>21722</v>
      </c>
      <c r="O61" s="121">
        <v>0</v>
      </c>
      <c r="P61" s="121">
        <v>0</v>
      </c>
      <c r="Q61" s="121">
        <v>0</v>
      </c>
      <c r="R61" s="121">
        <f>+SUM(S61:U61)</f>
        <v>58537</v>
      </c>
      <c r="S61" s="121">
        <v>43</v>
      </c>
      <c r="T61" s="121">
        <v>56832</v>
      </c>
      <c r="U61" s="121">
        <v>1662</v>
      </c>
      <c r="V61" s="121">
        <v>0</v>
      </c>
      <c r="W61" s="121">
        <f>+SUM(X61:AA61)</f>
        <v>282234</v>
      </c>
      <c r="X61" s="121">
        <v>81394</v>
      </c>
      <c r="Y61" s="121">
        <v>183119</v>
      </c>
      <c r="Z61" s="121">
        <v>17721</v>
      </c>
      <c r="AA61" s="121">
        <v>0</v>
      </c>
      <c r="AB61" s="121">
        <v>42932</v>
      </c>
      <c r="AC61" s="121">
        <v>0</v>
      </c>
      <c r="AD61" s="121">
        <v>10807</v>
      </c>
      <c r="AE61" s="121">
        <f>+SUM(D61,L61,AD61)</f>
        <v>532363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107116</v>
      </c>
      <c r="AO61" s="121">
        <f>+SUM(AP61:AS61)</f>
        <v>14033</v>
      </c>
      <c r="AP61" s="121">
        <v>14033</v>
      </c>
      <c r="AQ61" s="121">
        <v>0</v>
      </c>
      <c r="AR61" s="121">
        <v>0</v>
      </c>
      <c r="AS61" s="121">
        <v>0</v>
      </c>
      <c r="AT61" s="121">
        <f>+SUM(AU61:AW61)</f>
        <v>30746</v>
      </c>
      <c r="AU61" s="121">
        <v>0</v>
      </c>
      <c r="AV61" s="121">
        <v>30746</v>
      </c>
      <c r="AW61" s="121">
        <v>0</v>
      </c>
      <c r="AX61" s="121">
        <v>0</v>
      </c>
      <c r="AY61" s="121">
        <f>+SUM(AZ61:BC61)</f>
        <v>62337</v>
      </c>
      <c r="AZ61" s="121">
        <v>28610</v>
      </c>
      <c r="BA61" s="121">
        <v>33727</v>
      </c>
      <c r="BB61" s="121">
        <v>0</v>
      </c>
      <c r="BC61" s="121">
        <v>0</v>
      </c>
      <c r="BD61" s="121">
        <v>0</v>
      </c>
      <c r="BE61" s="121">
        <v>0</v>
      </c>
      <c r="BF61" s="121">
        <v>35439</v>
      </c>
      <c r="BG61" s="121">
        <f>+SUM(BF61,AN61,AF61)</f>
        <v>142555</v>
      </c>
      <c r="BH61" s="121">
        <f>SUM(D61,AF61)</f>
        <v>159063</v>
      </c>
      <c r="BI61" s="121">
        <f>SUM(E61,AG61)</f>
        <v>159063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159063</v>
      </c>
      <c r="BN61" s="121">
        <f>SUM(J61,AL61)</f>
        <v>0</v>
      </c>
      <c r="BO61" s="121">
        <f>SUM(K61,AM61)</f>
        <v>0</v>
      </c>
      <c r="BP61" s="121">
        <f>SUM(L61,AN61)</f>
        <v>469609</v>
      </c>
      <c r="BQ61" s="121">
        <f>SUM(M61,AO61)</f>
        <v>35755</v>
      </c>
      <c r="BR61" s="121">
        <f>SUM(N61,AP61)</f>
        <v>35755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89283</v>
      </c>
      <c r="BW61" s="121">
        <f>SUM(S61,AU61)</f>
        <v>43</v>
      </c>
      <c r="BX61" s="121">
        <f>SUM(T61,AV61)</f>
        <v>87578</v>
      </c>
      <c r="BY61" s="121">
        <f>SUM(U61,AW61)</f>
        <v>1662</v>
      </c>
      <c r="BZ61" s="121">
        <f>SUM(V61,AX61)</f>
        <v>0</v>
      </c>
      <c r="CA61" s="121">
        <f>SUM(W61,AY61)</f>
        <v>344571</v>
      </c>
      <c r="CB61" s="121">
        <f>SUM(X61,AZ61)</f>
        <v>110004</v>
      </c>
      <c r="CC61" s="121">
        <f>SUM(Y61,BA61)</f>
        <v>216846</v>
      </c>
      <c r="CD61" s="121">
        <f>SUM(Z61,BB61)</f>
        <v>17721</v>
      </c>
      <c r="CE61" s="121">
        <f>SUM(AA61,BC61)</f>
        <v>0</v>
      </c>
      <c r="CF61" s="121">
        <f>SUM(AB61,BD61)</f>
        <v>42932</v>
      </c>
      <c r="CG61" s="121">
        <f>SUM(AC61,BE61)</f>
        <v>0</v>
      </c>
      <c r="CH61" s="121">
        <f>SUM(AD61,BF61)</f>
        <v>46246</v>
      </c>
      <c r="CI61" s="121">
        <f>SUM(AE61,BG61)</f>
        <v>674918</v>
      </c>
    </row>
    <row r="62" spans="1:87" s="136" customFormat="1" ht="13.5" customHeight="1" x14ac:dyDescent="0.15">
      <c r="A62" s="119" t="s">
        <v>15</v>
      </c>
      <c r="B62" s="120" t="s">
        <v>512</v>
      </c>
      <c r="C62" s="119" t="s">
        <v>513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52709</v>
      </c>
      <c r="M62" s="121">
        <f>+SUM(N62:Q62)</f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f>+SUM(S62:U62)</f>
        <v>33211</v>
      </c>
      <c r="S62" s="121">
        <v>983</v>
      </c>
      <c r="T62" s="121">
        <v>32224</v>
      </c>
      <c r="U62" s="121">
        <v>4</v>
      </c>
      <c r="V62" s="121">
        <v>0</v>
      </c>
      <c r="W62" s="121">
        <f>+SUM(X62:AA62)</f>
        <v>12185</v>
      </c>
      <c r="X62" s="121">
        <v>4697</v>
      </c>
      <c r="Y62" s="121">
        <v>6963</v>
      </c>
      <c r="Z62" s="121">
        <v>525</v>
      </c>
      <c r="AA62" s="121">
        <v>0</v>
      </c>
      <c r="AB62" s="121">
        <v>2579</v>
      </c>
      <c r="AC62" s="121">
        <v>7313</v>
      </c>
      <c r="AD62" s="121">
        <v>331</v>
      </c>
      <c r="AE62" s="121">
        <f>+SUM(D62,L62,AD62)</f>
        <v>53040</v>
      </c>
      <c r="AF62" s="121">
        <f>+SUM(AG62,AL62)</f>
        <v>1652</v>
      </c>
      <c r="AG62" s="121">
        <f>+SUM(AH62:AK62)</f>
        <v>1652</v>
      </c>
      <c r="AH62" s="121">
        <v>1652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>+SUM(AO62,AT62,AX62,AY62,BE62)</f>
        <v>17286</v>
      </c>
      <c r="AO62" s="121">
        <f>+SUM(AP62:AS62)</f>
        <v>10243</v>
      </c>
      <c r="AP62" s="121">
        <v>6791</v>
      </c>
      <c r="AQ62" s="121">
        <v>273</v>
      </c>
      <c r="AR62" s="121">
        <v>3179</v>
      </c>
      <c r="AS62" s="121">
        <v>0</v>
      </c>
      <c r="AT62" s="121">
        <f>+SUM(AU62:AW62)</f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f>+SUM(AZ62:BC62)</f>
        <v>7043</v>
      </c>
      <c r="AZ62" s="121">
        <v>3629</v>
      </c>
      <c r="BA62" s="121">
        <v>3414</v>
      </c>
      <c r="BB62" s="121">
        <v>0</v>
      </c>
      <c r="BC62" s="121">
        <v>0</v>
      </c>
      <c r="BD62" s="121">
        <v>0</v>
      </c>
      <c r="BE62" s="121">
        <v>0</v>
      </c>
      <c r="BF62" s="121">
        <v>127</v>
      </c>
      <c r="BG62" s="121">
        <f>+SUM(BF62,AN62,AF62)</f>
        <v>19065</v>
      </c>
      <c r="BH62" s="121">
        <f>SUM(D62,AF62)</f>
        <v>1652</v>
      </c>
      <c r="BI62" s="121">
        <f>SUM(E62,AG62)</f>
        <v>1652</v>
      </c>
      <c r="BJ62" s="121">
        <f>SUM(F62,AH62)</f>
        <v>1652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0</v>
      </c>
      <c r="BP62" s="121">
        <f>SUM(L62,AN62)</f>
        <v>69995</v>
      </c>
      <c r="BQ62" s="121">
        <f>SUM(M62,AO62)</f>
        <v>10243</v>
      </c>
      <c r="BR62" s="121">
        <f>SUM(N62,AP62)</f>
        <v>6791</v>
      </c>
      <c r="BS62" s="121">
        <f>SUM(O62,AQ62)</f>
        <v>273</v>
      </c>
      <c r="BT62" s="121">
        <f>SUM(P62,AR62)</f>
        <v>3179</v>
      </c>
      <c r="BU62" s="121">
        <f>SUM(Q62,AS62)</f>
        <v>0</v>
      </c>
      <c r="BV62" s="121">
        <f>SUM(R62,AT62)</f>
        <v>33211</v>
      </c>
      <c r="BW62" s="121">
        <f>SUM(S62,AU62)</f>
        <v>983</v>
      </c>
      <c r="BX62" s="121">
        <f>SUM(T62,AV62)</f>
        <v>32224</v>
      </c>
      <c r="BY62" s="121">
        <f>SUM(U62,AW62)</f>
        <v>4</v>
      </c>
      <c r="BZ62" s="121">
        <f>SUM(V62,AX62)</f>
        <v>0</v>
      </c>
      <c r="CA62" s="121">
        <f>SUM(W62,AY62)</f>
        <v>19228</v>
      </c>
      <c r="CB62" s="121">
        <f>SUM(X62,AZ62)</f>
        <v>8326</v>
      </c>
      <c r="CC62" s="121">
        <f>SUM(Y62,BA62)</f>
        <v>10377</v>
      </c>
      <c r="CD62" s="121">
        <f>SUM(Z62,BB62)</f>
        <v>525</v>
      </c>
      <c r="CE62" s="121">
        <f>SUM(AA62,BC62)</f>
        <v>0</v>
      </c>
      <c r="CF62" s="121">
        <f>SUM(AB62,BD62)</f>
        <v>2579</v>
      </c>
      <c r="CG62" s="121">
        <f>SUM(AC62,BE62)</f>
        <v>7313</v>
      </c>
      <c r="CH62" s="121">
        <f>SUM(AD62,BF62)</f>
        <v>458</v>
      </c>
      <c r="CI62" s="121">
        <f>SUM(AE62,BG62)</f>
        <v>72105</v>
      </c>
    </row>
    <row r="63" spans="1:87" s="136" customFormat="1" ht="13.5" customHeight="1" x14ac:dyDescent="0.15">
      <c r="A63" s="119" t="s">
        <v>15</v>
      </c>
      <c r="B63" s="120" t="s">
        <v>515</v>
      </c>
      <c r="C63" s="119" t="s">
        <v>516</v>
      </c>
      <c r="D63" s="121">
        <f>+SUM(E63,J63)</f>
        <v>15120</v>
      </c>
      <c r="E63" s="121">
        <f>+SUM(F63:I63)</f>
        <v>15120</v>
      </c>
      <c r="F63" s="121">
        <v>0</v>
      </c>
      <c r="G63" s="121">
        <v>14148</v>
      </c>
      <c r="H63" s="121">
        <v>972</v>
      </c>
      <c r="I63" s="121">
        <v>0</v>
      </c>
      <c r="J63" s="121">
        <v>0</v>
      </c>
      <c r="K63" s="121">
        <v>0</v>
      </c>
      <c r="L63" s="121">
        <f>+SUM(M63,R63,V63,W63,AC63)</f>
        <v>143933</v>
      </c>
      <c r="M63" s="121">
        <f>+SUM(N63:Q63)</f>
        <v>1105</v>
      </c>
      <c r="N63" s="121">
        <v>0</v>
      </c>
      <c r="O63" s="121">
        <v>0</v>
      </c>
      <c r="P63" s="121">
        <v>1105</v>
      </c>
      <c r="Q63" s="121">
        <v>0</v>
      </c>
      <c r="R63" s="121">
        <f>+SUM(S63:U63)</f>
        <v>76053</v>
      </c>
      <c r="S63" s="121">
        <v>36256</v>
      </c>
      <c r="T63" s="121">
        <v>30774</v>
      </c>
      <c r="U63" s="121">
        <v>9023</v>
      </c>
      <c r="V63" s="121">
        <v>0</v>
      </c>
      <c r="W63" s="121">
        <f>+SUM(X63:AA63)</f>
        <v>66775</v>
      </c>
      <c r="X63" s="121">
        <v>12297</v>
      </c>
      <c r="Y63" s="121">
        <v>25314</v>
      </c>
      <c r="Z63" s="121">
        <v>19195</v>
      </c>
      <c r="AA63" s="121">
        <v>9969</v>
      </c>
      <c r="AB63" s="121">
        <v>10001</v>
      </c>
      <c r="AC63" s="121">
        <v>0</v>
      </c>
      <c r="AD63" s="121">
        <v>954</v>
      </c>
      <c r="AE63" s="121">
        <f>+SUM(D63,L63,AD63)</f>
        <v>160007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6623</v>
      </c>
      <c r="AO63" s="121">
        <f>+SUM(AP63:AS63)</f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f>+SUM(AU63:AW63)</f>
        <v>846</v>
      </c>
      <c r="AU63" s="121">
        <v>846</v>
      </c>
      <c r="AV63" s="121">
        <v>0</v>
      </c>
      <c r="AW63" s="121">
        <v>0</v>
      </c>
      <c r="AX63" s="121">
        <v>0</v>
      </c>
      <c r="AY63" s="121">
        <f>+SUM(AZ63:BC63)</f>
        <v>5777</v>
      </c>
      <c r="AZ63" s="121">
        <v>5777</v>
      </c>
      <c r="BA63" s="121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f>+SUM(BF63,AN63,AF63)</f>
        <v>6623</v>
      </c>
      <c r="BH63" s="121">
        <f>SUM(D63,AF63)</f>
        <v>15120</v>
      </c>
      <c r="BI63" s="121">
        <f>SUM(E63,AG63)</f>
        <v>15120</v>
      </c>
      <c r="BJ63" s="121">
        <f>SUM(F63,AH63)</f>
        <v>0</v>
      </c>
      <c r="BK63" s="121">
        <f>SUM(G63,AI63)</f>
        <v>14148</v>
      </c>
      <c r="BL63" s="121">
        <f>SUM(H63,AJ63)</f>
        <v>972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150556</v>
      </c>
      <c r="BQ63" s="121">
        <f>SUM(M63,AO63)</f>
        <v>1105</v>
      </c>
      <c r="BR63" s="121">
        <f>SUM(N63,AP63)</f>
        <v>0</v>
      </c>
      <c r="BS63" s="121">
        <f>SUM(O63,AQ63)</f>
        <v>0</v>
      </c>
      <c r="BT63" s="121">
        <f>SUM(P63,AR63)</f>
        <v>1105</v>
      </c>
      <c r="BU63" s="121">
        <f>SUM(Q63,AS63)</f>
        <v>0</v>
      </c>
      <c r="BV63" s="121">
        <f>SUM(R63,AT63)</f>
        <v>76899</v>
      </c>
      <c r="BW63" s="121">
        <f>SUM(S63,AU63)</f>
        <v>37102</v>
      </c>
      <c r="BX63" s="121">
        <f>SUM(T63,AV63)</f>
        <v>30774</v>
      </c>
      <c r="BY63" s="121">
        <f>SUM(U63,AW63)</f>
        <v>9023</v>
      </c>
      <c r="BZ63" s="121">
        <f>SUM(V63,AX63)</f>
        <v>0</v>
      </c>
      <c r="CA63" s="121">
        <f>SUM(W63,AY63)</f>
        <v>72552</v>
      </c>
      <c r="CB63" s="121">
        <f>SUM(X63,AZ63)</f>
        <v>18074</v>
      </c>
      <c r="CC63" s="121">
        <f>SUM(Y63,BA63)</f>
        <v>25314</v>
      </c>
      <c r="CD63" s="121">
        <f>SUM(Z63,BB63)</f>
        <v>19195</v>
      </c>
      <c r="CE63" s="121">
        <f>SUM(AA63,BC63)</f>
        <v>9969</v>
      </c>
      <c r="CF63" s="121">
        <f>SUM(AB63,BD63)</f>
        <v>10001</v>
      </c>
      <c r="CG63" s="121">
        <f>SUM(AC63,BE63)</f>
        <v>0</v>
      </c>
      <c r="CH63" s="121">
        <f>SUM(AD63,BF63)</f>
        <v>954</v>
      </c>
      <c r="CI63" s="121">
        <f>SUM(AE63,BG63)</f>
        <v>166630</v>
      </c>
    </row>
    <row r="64" spans="1:87" s="136" customFormat="1" ht="13.5" customHeight="1" x14ac:dyDescent="0.15">
      <c r="A64" s="119" t="s">
        <v>15</v>
      </c>
      <c r="B64" s="120" t="s">
        <v>518</v>
      </c>
      <c r="C64" s="119" t="s">
        <v>519</v>
      </c>
      <c r="D64" s="121">
        <f>+SUM(E64,J64)</f>
        <v>110179</v>
      </c>
      <c r="E64" s="121">
        <f>+SUM(F64:I64)</f>
        <v>78290</v>
      </c>
      <c r="F64" s="121">
        <v>0</v>
      </c>
      <c r="G64" s="121">
        <v>30511</v>
      </c>
      <c r="H64" s="121">
        <v>47779</v>
      </c>
      <c r="I64" s="121">
        <v>0</v>
      </c>
      <c r="J64" s="121">
        <v>31889</v>
      </c>
      <c r="K64" s="121">
        <v>0</v>
      </c>
      <c r="L64" s="121">
        <f>+SUM(M64,R64,V64,W64,AC64)</f>
        <v>82985</v>
      </c>
      <c r="M64" s="121">
        <f>+SUM(N64:Q64)</f>
        <v>24559</v>
      </c>
      <c r="N64" s="121">
        <v>12204</v>
      </c>
      <c r="O64" s="121">
        <v>0</v>
      </c>
      <c r="P64" s="121">
        <v>12355</v>
      </c>
      <c r="Q64" s="121">
        <v>0</v>
      </c>
      <c r="R64" s="121">
        <f>+SUM(S64:U64)</f>
        <v>14774</v>
      </c>
      <c r="S64" s="121">
        <v>676</v>
      </c>
      <c r="T64" s="121">
        <v>13508</v>
      </c>
      <c r="U64" s="121">
        <v>590</v>
      </c>
      <c r="V64" s="121">
        <v>20952</v>
      </c>
      <c r="W64" s="121">
        <f>+SUM(X64:AA64)</f>
        <v>22700</v>
      </c>
      <c r="X64" s="121">
        <v>12313</v>
      </c>
      <c r="Y64" s="121">
        <v>10387</v>
      </c>
      <c r="Z64" s="121">
        <v>0</v>
      </c>
      <c r="AA64" s="121">
        <v>0</v>
      </c>
      <c r="AB64" s="121">
        <v>11876</v>
      </c>
      <c r="AC64" s="121">
        <v>0</v>
      </c>
      <c r="AD64" s="121">
        <v>0</v>
      </c>
      <c r="AE64" s="121">
        <f>+SUM(D64,L64,AD64)</f>
        <v>193164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>+SUM(AO64,AT64,AX64,AY64,BE64)</f>
        <v>43161</v>
      </c>
      <c r="AO64" s="121">
        <f>+SUM(AP64:AS64)</f>
        <v>3537</v>
      </c>
      <c r="AP64" s="121">
        <v>3537</v>
      </c>
      <c r="AQ64" s="121">
        <v>0</v>
      </c>
      <c r="AR64" s="121">
        <v>0</v>
      </c>
      <c r="AS64" s="121">
        <v>0</v>
      </c>
      <c r="AT64" s="121">
        <f>+SUM(AU64:AW64)</f>
        <v>16964</v>
      </c>
      <c r="AU64" s="121">
        <v>0</v>
      </c>
      <c r="AV64" s="121">
        <v>16964</v>
      </c>
      <c r="AW64" s="121">
        <v>0</v>
      </c>
      <c r="AX64" s="121">
        <v>0</v>
      </c>
      <c r="AY64" s="121">
        <f>+SUM(AZ64:BC64)</f>
        <v>22660</v>
      </c>
      <c r="AZ64" s="121">
        <v>6431</v>
      </c>
      <c r="BA64" s="121">
        <v>16229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f>+SUM(BF64,AN64,AF64)</f>
        <v>43161</v>
      </c>
      <c r="BH64" s="121">
        <f>SUM(D64,AF64)</f>
        <v>110179</v>
      </c>
      <c r="BI64" s="121">
        <f>SUM(E64,AG64)</f>
        <v>78290</v>
      </c>
      <c r="BJ64" s="121">
        <f>SUM(F64,AH64)</f>
        <v>0</v>
      </c>
      <c r="BK64" s="121">
        <f>SUM(G64,AI64)</f>
        <v>30511</v>
      </c>
      <c r="BL64" s="121">
        <f>SUM(H64,AJ64)</f>
        <v>47779</v>
      </c>
      <c r="BM64" s="121">
        <f>SUM(I64,AK64)</f>
        <v>0</v>
      </c>
      <c r="BN64" s="121">
        <f>SUM(J64,AL64)</f>
        <v>31889</v>
      </c>
      <c r="BO64" s="121">
        <f>SUM(K64,AM64)</f>
        <v>0</v>
      </c>
      <c r="BP64" s="121">
        <f>SUM(L64,AN64)</f>
        <v>126146</v>
      </c>
      <c r="BQ64" s="121">
        <f>SUM(M64,AO64)</f>
        <v>28096</v>
      </c>
      <c r="BR64" s="121">
        <f>SUM(N64,AP64)</f>
        <v>15741</v>
      </c>
      <c r="BS64" s="121">
        <f>SUM(O64,AQ64)</f>
        <v>0</v>
      </c>
      <c r="BT64" s="121">
        <f>SUM(P64,AR64)</f>
        <v>12355</v>
      </c>
      <c r="BU64" s="121">
        <f>SUM(Q64,AS64)</f>
        <v>0</v>
      </c>
      <c r="BV64" s="121">
        <f>SUM(R64,AT64)</f>
        <v>31738</v>
      </c>
      <c r="BW64" s="121">
        <f>SUM(S64,AU64)</f>
        <v>676</v>
      </c>
      <c r="BX64" s="121">
        <f>SUM(T64,AV64)</f>
        <v>30472</v>
      </c>
      <c r="BY64" s="121">
        <f>SUM(U64,AW64)</f>
        <v>590</v>
      </c>
      <c r="BZ64" s="121">
        <f>SUM(V64,AX64)</f>
        <v>20952</v>
      </c>
      <c r="CA64" s="121">
        <f>SUM(W64,AY64)</f>
        <v>45360</v>
      </c>
      <c r="CB64" s="121">
        <f>SUM(X64,AZ64)</f>
        <v>18744</v>
      </c>
      <c r="CC64" s="121">
        <f>SUM(Y64,BA64)</f>
        <v>26616</v>
      </c>
      <c r="CD64" s="121">
        <f>SUM(Z64,BB64)</f>
        <v>0</v>
      </c>
      <c r="CE64" s="121">
        <f>SUM(AA64,BC64)</f>
        <v>0</v>
      </c>
      <c r="CF64" s="121">
        <f>SUM(AB64,BD64)</f>
        <v>11876</v>
      </c>
      <c r="CG64" s="121">
        <f>SUM(AC64,BE64)</f>
        <v>0</v>
      </c>
      <c r="CH64" s="121">
        <f>SUM(AD64,BF64)</f>
        <v>0</v>
      </c>
      <c r="CI64" s="121">
        <f>SUM(AE64,BG64)</f>
        <v>236325</v>
      </c>
    </row>
    <row r="65" spans="1:87" s="136" customFormat="1" ht="13.5" customHeight="1" x14ac:dyDescent="0.15">
      <c r="A65" s="119" t="s">
        <v>15</v>
      </c>
      <c r="B65" s="120" t="s">
        <v>521</v>
      </c>
      <c r="C65" s="119" t="s">
        <v>522</v>
      </c>
      <c r="D65" s="121">
        <f>+SUM(E65,J65)</f>
        <v>54437</v>
      </c>
      <c r="E65" s="121">
        <f>+SUM(F65:I65)</f>
        <v>54437</v>
      </c>
      <c r="F65" s="121">
        <v>0</v>
      </c>
      <c r="G65" s="121">
        <v>54437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166613</v>
      </c>
      <c r="M65" s="121">
        <f>+SUM(N65:Q65)</f>
        <v>5213</v>
      </c>
      <c r="N65" s="121">
        <v>5213</v>
      </c>
      <c r="O65" s="121">
        <v>0</v>
      </c>
      <c r="P65" s="121">
        <v>0</v>
      </c>
      <c r="Q65" s="121">
        <v>0</v>
      </c>
      <c r="R65" s="121">
        <f>+SUM(S65:U65)</f>
        <v>34678</v>
      </c>
      <c r="S65" s="121">
        <v>0</v>
      </c>
      <c r="T65" s="121">
        <v>34678</v>
      </c>
      <c r="U65" s="121">
        <v>0</v>
      </c>
      <c r="V65" s="121">
        <v>4689</v>
      </c>
      <c r="W65" s="121">
        <f>+SUM(X65:AA65)</f>
        <v>122033</v>
      </c>
      <c r="X65" s="121">
        <v>38453</v>
      </c>
      <c r="Y65" s="121">
        <v>83239</v>
      </c>
      <c r="Z65" s="121">
        <v>0</v>
      </c>
      <c r="AA65" s="121">
        <v>341</v>
      </c>
      <c r="AB65" s="121">
        <v>21474</v>
      </c>
      <c r="AC65" s="121">
        <v>0</v>
      </c>
      <c r="AD65" s="121">
        <v>0</v>
      </c>
      <c r="AE65" s="121">
        <f>+SUM(D65,L65,AD65)</f>
        <v>221050</v>
      </c>
      <c r="AF65" s="121">
        <f>+SUM(AG65,AL65)</f>
        <v>900</v>
      </c>
      <c r="AG65" s="121">
        <f>+SUM(AH65:AK65)</f>
        <v>900</v>
      </c>
      <c r="AH65" s="121">
        <v>0</v>
      </c>
      <c r="AI65" s="121">
        <v>900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62817</v>
      </c>
      <c r="AO65" s="121">
        <f>+SUM(AP65:AS65)</f>
        <v>1385</v>
      </c>
      <c r="AP65" s="121">
        <v>1385</v>
      </c>
      <c r="AQ65" s="121">
        <v>0</v>
      </c>
      <c r="AR65" s="121">
        <v>0</v>
      </c>
      <c r="AS65" s="121">
        <v>0</v>
      </c>
      <c r="AT65" s="121">
        <f>+SUM(AU65:AW65)</f>
        <v>10065</v>
      </c>
      <c r="AU65" s="121">
        <v>0</v>
      </c>
      <c r="AV65" s="121">
        <v>10065</v>
      </c>
      <c r="AW65" s="121">
        <v>0</v>
      </c>
      <c r="AX65" s="121">
        <v>0</v>
      </c>
      <c r="AY65" s="121">
        <f>+SUM(AZ65:BC65)</f>
        <v>51367</v>
      </c>
      <c r="AZ65" s="121">
        <v>19413</v>
      </c>
      <c r="BA65" s="121">
        <v>31954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f>+SUM(BF65,AN65,AF65)</f>
        <v>63717</v>
      </c>
      <c r="BH65" s="121">
        <f>SUM(D65,AF65)</f>
        <v>55337</v>
      </c>
      <c r="BI65" s="121">
        <f>SUM(E65,AG65)</f>
        <v>55337</v>
      </c>
      <c r="BJ65" s="121">
        <f>SUM(F65,AH65)</f>
        <v>0</v>
      </c>
      <c r="BK65" s="121">
        <f>SUM(G65,AI65)</f>
        <v>55337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0</v>
      </c>
      <c r="BP65" s="121">
        <f>SUM(L65,AN65)</f>
        <v>229430</v>
      </c>
      <c r="BQ65" s="121">
        <f>SUM(M65,AO65)</f>
        <v>6598</v>
      </c>
      <c r="BR65" s="121">
        <f>SUM(N65,AP65)</f>
        <v>6598</v>
      </c>
      <c r="BS65" s="121">
        <f>SUM(O65,AQ65)</f>
        <v>0</v>
      </c>
      <c r="BT65" s="121">
        <f>SUM(P65,AR65)</f>
        <v>0</v>
      </c>
      <c r="BU65" s="121">
        <f>SUM(Q65,AS65)</f>
        <v>0</v>
      </c>
      <c r="BV65" s="121">
        <f>SUM(R65,AT65)</f>
        <v>44743</v>
      </c>
      <c r="BW65" s="121">
        <f>SUM(S65,AU65)</f>
        <v>0</v>
      </c>
      <c r="BX65" s="121">
        <f>SUM(T65,AV65)</f>
        <v>44743</v>
      </c>
      <c r="BY65" s="121">
        <f>SUM(U65,AW65)</f>
        <v>0</v>
      </c>
      <c r="BZ65" s="121">
        <f>SUM(V65,AX65)</f>
        <v>4689</v>
      </c>
      <c r="CA65" s="121">
        <f>SUM(W65,AY65)</f>
        <v>173400</v>
      </c>
      <c r="CB65" s="121">
        <f>SUM(X65,AZ65)</f>
        <v>57866</v>
      </c>
      <c r="CC65" s="121">
        <f>SUM(Y65,BA65)</f>
        <v>115193</v>
      </c>
      <c r="CD65" s="121">
        <f>SUM(Z65,BB65)</f>
        <v>0</v>
      </c>
      <c r="CE65" s="121">
        <f>SUM(AA65,BC65)</f>
        <v>341</v>
      </c>
      <c r="CF65" s="121">
        <f>SUM(AB65,BD65)</f>
        <v>21474</v>
      </c>
      <c r="CG65" s="121">
        <f>SUM(AC65,BE65)</f>
        <v>0</v>
      </c>
      <c r="CH65" s="121">
        <f>SUM(AD65,BF65)</f>
        <v>0</v>
      </c>
      <c r="CI65" s="121">
        <f>SUM(AE65,BG65)</f>
        <v>284767</v>
      </c>
    </row>
    <row r="66" spans="1:87" s="136" customFormat="1" ht="13.5" customHeight="1" x14ac:dyDescent="0.15">
      <c r="A66" s="119" t="s">
        <v>15</v>
      </c>
      <c r="B66" s="120" t="s">
        <v>524</v>
      </c>
      <c r="C66" s="119" t="s">
        <v>525</v>
      </c>
      <c r="D66" s="121">
        <f>+SUM(E66,J66)</f>
        <v>14758</v>
      </c>
      <c r="E66" s="121">
        <f>+SUM(F66:I66)</f>
        <v>14758</v>
      </c>
      <c r="F66" s="121">
        <v>0</v>
      </c>
      <c r="G66" s="121">
        <v>14758</v>
      </c>
      <c r="H66" s="121">
        <v>0</v>
      </c>
      <c r="I66" s="121">
        <v>0</v>
      </c>
      <c r="J66" s="121">
        <v>0</v>
      </c>
      <c r="K66" s="121">
        <v>0</v>
      </c>
      <c r="L66" s="121">
        <f>+SUM(M66,R66,V66,W66,AC66)</f>
        <v>39198</v>
      </c>
      <c r="M66" s="121">
        <f>+SUM(N66:Q66)</f>
        <v>62</v>
      </c>
      <c r="N66" s="121">
        <v>62</v>
      </c>
      <c r="O66" s="121">
        <v>0</v>
      </c>
      <c r="P66" s="121">
        <v>0</v>
      </c>
      <c r="Q66" s="121">
        <v>0</v>
      </c>
      <c r="R66" s="121">
        <f>+SUM(S66:U66)</f>
        <v>7725</v>
      </c>
      <c r="S66" s="121">
        <v>0</v>
      </c>
      <c r="T66" s="121">
        <v>7725</v>
      </c>
      <c r="U66" s="121">
        <v>0</v>
      </c>
      <c r="V66" s="121">
        <v>60</v>
      </c>
      <c r="W66" s="121">
        <f>+SUM(X66:AA66)</f>
        <v>31351</v>
      </c>
      <c r="X66" s="121">
        <v>939</v>
      </c>
      <c r="Y66" s="121">
        <v>27511</v>
      </c>
      <c r="Z66" s="121">
        <v>399</v>
      </c>
      <c r="AA66" s="121">
        <v>2502</v>
      </c>
      <c r="AB66" s="121">
        <v>3444</v>
      </c>
      <c r="AC66" s="121">
        <v>0</v>
      </c>
      <c r="AD66" s="121">
        <v>0</v>
      </c>
      <c r="AE66" s="121">
        <f>+SUM(D66,L66,AD66)</f>
        <v>53956</v>
      </c>
      <c r="AF66" s="121">
        <f>+SUM(AG66,AL66)</f>
        <v>74520</v>
      </c>
      <c r="AG66" s="121">
        <f>+SUM(AH66:AK66)</f>
        <v>74520</v>
      </c>
      <c r="AH66" s="121">
        <v>0</v>
      </c>
      <c r="AI66" s="121">
        <v>0</v>
      </c>
      <c r="AJ66" s="121">
        <v>74520</v>
      </c>
      <c r="AK66" s="121">
        <v>0</v>
      </c>
      <c r="AL66" s="121">
        <v>0</v>
      </c>
      <c r="AM66" s="121">
        <v>0</v>
      </c>
      <c r="AN66" s="121">
        <f>+SUM(AO66,AT66,AX66,AY66,BE66)</f>
        <v>9642</v>
      </c>
      <c r="AO66" s="121">
        <f>+SUM(AP66:AS66)</f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9642</v>
      </c>
      <c r="AZ66" s="121">
        <v>0</v>
      </c>
      <c r="BA66" s="121">
        <v>0</v>
      </c>
      <c r="BB66" s="121">
        <v>9642</v>
      </c>
      <c r="BC66" s="121">
        <v>0</v>
      </c>
      <c r="BD66" s="121">
        <v>0</v>
      </c>
      <c r="BE66" s="121">
        <v>0</v>
      </c>
      <c r="BF66" s="121">
        <v>0</v>
      </c>
      <c r="BG66" s="121">
        <f>+SUM(BF66,AN66,AF66)</f>
        <v>84162</v>
      </c>
      <c r="BH66" s="121">
        <f>SUM(D66,AF66)</f>
        <v>89278</v>
      </c>
      <c r="BI66" s="121">
        <f>SUM(E66,AG66)</f>
        <v>89278</v>
      </c>
      <c r="BJ66" s="121">
        <f>SUM(F66,AH66)</f>
        <v>0</v>
      </c>
      <c r="BK66" s="121">
        <f>SUM(G66,AI66)</f>
        <v>14758</v>
      </c>
      <c r="BL66" s="121">
        <f>SUM(H66,AJ66)</f>
        <v>74520</v>
      </c>
      <c r="BM66" s="121">
        <f>SUM(I66,AK66)</f>
        <v>0</v>
      </c>
      <c r="BN66" s="121">
        <f>SUM(J66,AL66)</f>
        <v>0</v>
      </c>
      <c r="BO66" s="121">
        <f>SUM(K66,AM66)</f>
        <v>0</v>
      </c>
      <c r="BP66" s="121">
        <f>SUM(L66,AN66)</f>
        <v>48840</v>
      </c>
      <c r="BQ66" s="121">
        <f>SUM(M66,AO66)</f>
        <v>62</v>
      </c>
      <c r="BR66" s="121">
        <f>SUM(N66,AP66)</f>
        <v>62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7725</v>
      </c>
      <c r="BW66" s="121">
        <f>SUM(S66,AU66)</f>
        <v>0</v>
      </c>
      <c r="BX66" s="121">
        <f>SUM(T66,AV66)</f>
        <v>7725</v>
      </c>
      <c r="BY66" s="121">
        <f>SUM(U66,AW66)</f>
        <v>0</v>
      </c>
      <c r="BZ66" s="121">
        <f>SUM(V66,AX66)</f>
        <v>60</v>
      </c>
      <c r="CA66" s="121">
        <f>SUM(W66,AY66)</f>
        <v>40993</v>
      </c>
      <c r="CB66" s="121">
        <f>SUM(X66,AZ66)</f>
        <v>939</v>
      </c>
      <c r="CC66" s="121">
        <f>SUM(Y66,BA66)</f>
        <v>27511</v>
      </c>
      <c r="CD66" s="121">
        <f>SUM(Z66,BB66)</f>
        <v>10041</v>
      </c>
      <c r="CE66" s="121">
        <f>SUM(AA66,BC66)</f>
        <v>2502</v>
      </c>
      <c r="CF66" s="121">
        <f>SUM(AB66,BD66)</f>
        <v>3444</v>
      </c>
      <c r="CG66" s="121">
        <f>SUM(AC66,BE66)</f>
        <v>0</v>
      </c>
      <c r="CH66" s="121">
        <f>SUM(AD66,BF66)</f>
        <v>0</v>
      </c>
      <c r="CI66" s="121">
        <f>SUM(AE66,BG66)</f>
        <v>138118</v>
      </c>
    </row>
    <row r="67" spans="1:87" s="136" customFormat="1" ht="13.5" customHeight="1" x14ac:dyDescent="0.15">
      <c r="A67" s="119" t="s">
        <v>15</v>
      </c>
      <c r="B67" s="120" t="s">
        <v>527</v>
      </c>
      <c r="C67" s="119" t="s">
        <v>528</v>
      </c>
      <c r="D67" s="121">
        <f>+SUM(E67,J67)</f>
        <v>97502</v>
      </c>
      <c r="E67" s="121">
        <f>+SUM(F67:I67)</f>
        <v>81356</v>
      </c>
      <c r="F67" s="121">
        <v>0</v>
      </c>
      <c r="G67" s="121">
        <v>81356</v>
      </c>
      <c r="H67" s="121">
        <v>0</v>
      </c>
      <c r="I67" s="121">
        <v>0</v>
      </c>
      <c r="J67" s="121">
        <v>16146</v>
      </c>
      <c r="K67" s="121">
        <v>0</v>
      </c>
      <c r="L67" s="121">
        <f>+SUM(M67,R67,V67,W67,AC67)</f>
        <v>132235</v>
      </c>
      <c r="M67" s="121">
        <f>+SUM(N67:Q67)</f>
        <v>15808</v>
      </c>
      <c r="N67" s="121">
        <v>11865</v>
      </c>
      <c r="O67" s="121">
        <v>0</v>
      </c>
      <c r="P67" s="121">
        <v>0</v>
      </c>
      <c r="Q67" s="121">
        <v>3943</v>
      </c>
      <c r="R67" s="121">
        <f>+SUM(S67:U67)</f>
        <v>40699</v>
      </c>
      <c r="S67" s="121">
        <v>0</v>
      </c>
      <c r="T67" s="121">
        <v>40699</v>
      </c>
      <c r="U67" s="121">
        <v>0</v>
      </c>
      <c r="V67" s="121">
        <v>0</v>
      </c>
      <c r="W67" s="121">
        <f>+SUM(X67:AA67)</f>
        <v>75728</v>
      </c>
      <c r="X67" s="121">
        <v>37238</v>
      </c>
      <c r="Y67" s="121">
        <v>38490</v>
      </c>
      <c r="Z67" s="121">
        <v>0</v>
      </c>
      <c r="AA67" s="121">
        <v>0</v>
      </c>
      <c r="AB67" s="121">
        <v>34465</v>
      </c>
      <c r="AC67" s="121">
        <v>0</v>
      </c>
      <c r="AD67" s="121">
        <v>83422</v>
      </c>
      <c r="AE67" s="121">
        <f>+SUM(D67,L67,AD67)</f>
        <v>313159</v>
      </c>
      <c r="AF67" s="121">
        <f>+SUM(AG67,AL67)</f>
        <v>0</v>
      </c>
      <c r="AG67" s="121">
        <f>+SUM(AH67:AK67)</f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>+SUM(AO67,AT67,AX67,AY67,BE67)</f>
        <v>136386</v>
      </c>
      <c r="AO67" s="121">
        <f>+SUM(AP67:AS67)</f>
        <v>5845</v>
      </c>
      <c r="AP67" s="121">
        <v>5845</v>
      </c>
      <c r="AQ67" s="121">
        <v>0</v>
      </c>
      <c r="AR67" s="121">
        <v>0</v>
      </c>
      <c r="AS67" s="121">
        <v>0</v>
      </c>
      <c r="AT67" s="121">
        <f>+SUM(AU67:AW67)</f>
        <v>20280</v>
      </c>
      <c r="AU67" s="121">
        <v>0</v>
      </c>
      <c r="AV67" s="121">
        <v>20280</v>
      </c>
      <c r="AW67" s="121">
        <v>0</v>
      </c>
      <c r="AX67" s="121">
        <v>0</v>
      </c>
      <c r="AY67" s="121">
        <f>+SUM(AZ67:BC67)</f>
        <v>110261</v>
      </c>
      <c r="AZ67" s="121">
        <v>59446</v>
      </c>
      <c r="BA67" s="121">
        <v>50815</v>
      </c>
      <c r="BB67" s="121">
        <v>0</v>
      </c>
      <c r="BC67" s="121">
        <v>0</v>
      </c>
      <c r="BD67" s="121">
        <v>0</v>
      </c>
      <c r="BE67" s="121">
        <v>0</v>
      </c>
      <c r="BF67" s="121">
        <v>3821</v>
      </c>
      <c r="BG67" s="121">
        <f>+SUM(BF67,AN67,AF67)</f>
        <v>140207</v>
      </c>
      <c r="BH67" s="121">
        <f>SUM(D67,AF67)</f>
        <v>97502</v>
      </c>
      <c r="BI67" s="121">
        <f>SUM(E67,AG67)</f>
        <v>81356</v>
      </c>
      <c r="BJ67" s="121">
        <f>SUM(F67,AH67)</f>
        <v>0</v>
      </c>
      <c r="BK67" s="121">
        <f>SUM(G67,AI67)</f>
        <v>81356</v>
      </c>
      <c r="BL67" s="121">
        <f>SUM(H67,AJ67)</f>
        <v>0</v>
      </c>
      <c r="BM67" s="121">
        <f>SUM(I67,AK67)</f>
        <v>0</v>
      </c>
      <c r="BN67" s="121">
        <f>SUM(J67,AL67)</f>
        <v>16146</v>
      </c>
      <c r="BO67" s="121">
        <f>SUM(K67,AM67)</f>
        <v>0</v>
      </c>
      <c r="BP67" s="121">
        <f>SUM(L67,AN67)</f>
        <v>268621</v>
      </c>
      <c r="BQ67" s="121">
        <f>SUM(M67,AO67)</f>
        <v>21653</v>
      </c>
      <c r="BR67" s="121">
        <f>SUM(N67,AP67)</f>
        <v>17710</v>
      </c>
      <c r="BS67" s="121">
        <f>SUM(O67,AQ67)</f>
        <v>0</v>
      </c>
      <c r="BT67" s="121">
        <f>SUM(P67,AR67)</f>
        <v>0</v>
      </c>
      <c r="BU67" s="121">
        <f>SUM(Q67,AS67)</f>
        <v>3943</v>
      </c>
      <c r="BV67" s="121">
        <f>SUM(R67,AT67)</f>
        <v>60979</v>
      </c>
      <c r="BW67" s="121">
        <f>SUM(S67,AU67)</f>
        <v>0</v>
      </c>
      <c r="BX67" s="121">
        <f>SUM(T67,AV67)</f>
        <v>60979</v>
      </c>
      <c r="BY67" s="121">
        <f>SUM(U67,AW67)</f>
        <v>0</v>
      </c>
      <c r="BZ67" s="121">
        <f>SUM(V67,AX67)</f>
        <v>0</v>
      </c>
      <c r="CA67" s="121">
        <f>SUM(W67,AY67)</f>
        <v>185989</v>
      </c>
      <c r="CB67" s="121">
        <f>SUM(X67,AZ67)</f>
        <v>96684</v>
      </c>
      <c r="CC67" s="121">
        <f>SUM(Y67,BA67)</f>
        <v>89305</v>
      </c>
      <c r="CD67" s="121">
        <f>SUM(Z67,BB67)</f>
        <v>0</v>
      </c>
      <c r="CE67" s="121">
        <f>SUM(AA67,BC67)</f>
        <v>0</v>
      </c>
      <c r="CF67" s="121">
        <f>SUM(AB67,BD67)</f>
        <v>34465</v>
      </c>
      <c r="CG67" s="121">
        <f>SUM(AC67,BE67)</f>
        <v>0</v>
      </c>
      <c r="CH67" s="121">
        <f>SUM(AD67,BF67)</f>
        <v>87243</v>
      </c>
      <c r="CI67" s="121">
        <f>SUM(AE67,BG67)</f>
        <v>453366</v>
      </c>
    </row>
    <row r="68" spans="1:87" s="136" customFormat="1" ht="13.5" customHeight="1" x14ac:dyDescent="0.15">
      <c r="A68" s="119" t="s">
        <v>15</v>
      </c>
      <c r="B68" s="120" t="s">
        <v>530</v>
      </c>
      <c r="C68" s="119" t="s">
        <v>531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>+SUM(M68,R68,V68,W68,AC68)</f>
        <v>20288</v>
      </c>
      <c r="M68" s="121">
        <f>+SUM(N68:Q68)</f>
        <v>2682</v>
      </c>
      <c r="N68" s="121">
        <v>2682</v>
      </c>
      <c r="O68" s="121">
        <v>0</v>
      </c>
      <c r="P68" s="121">
        <v>0</v>
      </c>
      <c r="Q68" s="121">
        <v>0</v>
      </c>
      <c r="R68" s="121">
        <f>+SUM(S68:U68)</f>
        <v>6414</v>
      </c>
      <c r="S68" s="121">
        <v>6414</v>
      </c>
      <c r="T68" s="121">
        <v>0</v>
      </c>
      <c r="U68" s="121">
        <v>0</v>
      </c>
      <c r="V68" s="121">
        <v>0</v>
      </c>
      <c r="W68" s="121">
        <f>+SUM(X68:AA68)</f>
        <v>11192</v>
      </c>
      <c r="X68" s="121">
        <v>0</v>
      </c>
      <c r="Y68" s="121">
        <v>11192</v>
      </c>
      <c r="Z68" s="121">
        <v>0</v>
      </c>
      <c r="AA68" s="121">
        <v>0</v>
      </c>
      <c r="AB68" s="121">
        <v>2256</v>
      </c>
      <c r="AC68" s="121">
        <v>0</v>
      </c>
      <c r="AD68" s="121">
        <v>1544</v>
      </c>
      <c r="AE68" s="121">
        <f>+SUM(D68,L68,AD68)</f>
        <v>21832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>+SUM(AO68,AT68,AX68,AY68,BE68)</f>
        <v>7441</v>
      </c>
      <c r="AO68" s="121">
        <f>+SUM(AP68:AS68)</f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f>+SUM(AU68:AW68)</f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f>+SUM(AZ68:BC68)</f>
        <v>7441</v>
      </c>
      <c r="AZ68" s="121">
        <v>0</v>
      </c>
      <c r="BA68" s="121">
        <v>7441</v>
      </c>
      <c r="BB68" s="121">
        <v>0</v>
      </c>
      <c r="BC68" s="121">
        <v>0</v>
      </c>
      <c r="BD68" s="121">
        <v>0</v>
      </c>
      <c r="BE68" s="121">
        <v>0</v>
      </c>
      <c r="BF68" s="121">
        <v>8605</v>
      </c>
      <c r="BG68" s="121">
        <f>+SUM(BF68,AN68,AF68)</f>
        <v>16046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0</v>
      </c>
      <c r="BP68" s="121">
        <f>SUM(L68,AN68)</f>
        <v>27729</v>
      </c>
      <c r="BQ68" s="121">
        <f>SUM(M68,AO68)</f>
        <v>2682</v>
      </c>
      <c r="BR68" s="121">
        <f>SUM(N68,AP68)</f>
        <v>2682</v>
      </c>
      <c r="BS68" s="121">
        <f>SUM(O68,AQ68)</f>
        <v>0</v>
      </c>
      <c r="BT68" s="121">
        <f>SUM(P68,AR68)</f>
        <v>0</v>
      </c>
      <c r="BU68" s="121">
        <f>SUM(Q68,AS68)</f>
        <v>0</v>
      </c>
      <c r="BV68" s="121">
        <f>SUM(R68,AT68)</f>
        <v>6414</v>
      </c>
      <c r="BW68" s="121">
        <f>SUM(S68,AU68)</f>
        <v>6414</v>
      </c>
      <c r="BX68" s="121">
        <f>SUM(T68,AV68)</f>
        <v>0</v>
      </c>
      <c r="BY68" s="121">
        <f>SUM(U68,AW68)</f>
        <v>0</v>
      </c>
      <c r="BZ68" s="121">
        <f>SUM(V68,AX68)</f>
        <v>0</v>
      </c>
      <c r="CA68" s="121">
        <f>SUM(W68,AY68)</f>
        <v>18633</v>
      </c>
      <c r="CB68" s="121">
        <f>SUM(X68,AZ68)</f>
        <v>0</v>
      </c>
      <c r="CC68" s="121">
        <f>SUM(Y68,BA68)</f>
        <v>18633</v>
      </c>
      <c r="CD68" s="121">
        <f>SUM(Z68,BB68)</f>
        <v>0</v>
      </c>
      <c r="CE68" s="121">
        <f>SUM(AA68,BC68)</f>
        <v>0</v>
      </c>
      <c r="CF68" s="121">
        <f>SUM(AB68,BD68)</f>
        <v>2256</v>
      </c>
      <c r="CG68" s="121">
        <f>SUM(AC68,BE68)</f>
        <v>0</v>
      </c>
      <c r="CH68" s="121">
        <f>SUM(AD68,BF68)</f>
        <v>10149</v>
      </c>
      <c r="CI68" s="121">
        <f>SUM(AE68,BG68)</f>
        <v>37878</v>
      </c>
    </row>
    <row r="69" spans="1:87" s="136" customFormat="1" ht="13.5" customHeight="1" x14ac:dyDescent="0.15">
      <c r="A69" s="119" t="s">
        <v>15</v>
      </c>
      <c r="B69" s="120" t="s">
        <v>533</v>
      </c>
      <c r="C69" s="119" t="s">
        <v>534</v>
      </c>
      <c r="D69" s="121">
        <f>+SUM(E69,J69)</f>
        <v>0</v>
      </c>
      <c r="E69" s="121">
        <f>+SUM(F69:I69)</f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f>+SUM(M69,R69,V69,W69,AC69)</f>
        <v>207991</v>
      </c>
      <c r="M69" s="121">
        <f>+SUM(N69:Q69)</f>
        <v>16692</v>
      </c>
      <c r="N69" s="121">
        <v>16692</v>
      </c>
      <c r="O69" s="121">
        <v>0</v>
      </c>
      <c r="P69" s="121">
        <v>0</v>
      </c>
      <c r="Q69" s="121">
        <v>0</v>
      </c>
      <c r="R69" s="121">
        <f>+SUM(S69:U69)</f>
        <v>72982</v>
      </c>
      <c r="S69" s="121">
        <v>11718</v>
      </c>
      <c r="T69" s="121">
        <v>60335</v>
      </c>
      <c r="U69" s="121">
        <v>929</v>
      </c>
      <c r="V69" s="121">
        <v>1507</v>
      </c>
      <c r="W69" s="121">
        <f>+SUM(X69:AA69)</f>
        <v>116810</v>
      </c>
      <c r="X69" s="121">
        <v>56688</v>
      </c>
      <c r="Y69" s="121">
        <v>55181</v>
      </c>
      <c r="Z69" s="121">
        <v>4941</v>
      </c>
      <c r="AA69" s="121">
        <v>0</v>
      </c>
      <c r="AB69" s="121">
        <v>0</v>
      </c>
      <c r="AC69" s="121">
        <v>0</v>
      </c>
      <c r="AD69" s="121">
        <v>0</v>
      </c>
      <c r="AE69" s="121">
        <f>+SUM(D69,L69,AD69)</f>
        <v>207991</v>
      </c>
      <c r="AF69" s="121">
        <f>+SUM(AG69,AL69)</f>
        <v>76482</v>
      </c>
      <c r="AG69" s="121">
        <f>+SUM(AH69:AK69)</f>
        <v>76482</v>
      </c>
      <c r="AH69" s="121">
        <v>0</v>
      </c>
      <c r="AI69" s="121">
        <v>0</v>
      </c>
      <c r="AJ69" s="121">
        <v>0</v>
      </c>
      <c r="AK69" s="121">
        <v>76482</v>
      </c>
      <c r="AL69" s="121">
        <v>0</v>
      </c>
      <c r="AM69" s="121">
        <v>0</v>
      </c>
      <c r="AN69" s="121">
        <f>+SUM(AO69,AT69,AX69,AY69,BE69)</f>
        <v>61600</v>
      </c>
      <c r="AO69" s="121">
        <f>+SUM(AP69:AS69)</f>
        <v>10678</v>
      </c>
      <c r="AP69" s="121">
        <v>10678</v>
      </c>
      <c r="AQ69" s="121">
        <v>0</v>
      </c>
      <c r="AR69" s="121">
        <v>0</v>
      </c>
      <c r="AS69" s="121">
        <v>0</v>
      </c>
      <c r="AT69" s="121">
        <f>+SUM(AU69:AW69)</f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f>+SUM(AZ69:BC69)</f>
        <v>50922</v>
      </c>
      <c r="AZ69" s="121">
        <v>0</v>
      </c>
      <c r="BA69" s="121">
        <v>50922</v>
      </c>
      <c r="BB69" s="121">
        <v>0</v>
      </c>
      <c r="BC69" s="121">
        <v>0</v>
      </c>
      <c r="BD69" s="121">
        <v>0</v>
      </c>
      <c r="BE69" s="121">
        <v>0</v>
      </c>
      <c r="BF69" s="121">
        <v>179467</v>
      </c>
      <c r="BG69" s="121">
        <f>+SUM(BF69,AN69,AF69)</f>
        <v>317549</v>
      </c>
      <c r="BH69" s="121">
        <f>SUM(D69,AF69)</f>
        <v>76482</v>
      </c>
      <c r="BI69" s="121">
        <f>SUM(E69,AG69)</f>
        <v>76482</v>
      </c>
      <c r="BJ69" s="121">
        <f>SUM(F69,AH69)</f>
        <v>0</v>
      </c>
      <c r="BK69" s="121">
        <f>SUM(G69,AI69)</f>
        <v>0</v>
      </c>
      <c r="BL69" s="121">
        <f>SUM(H69,AJ69)</f>
        <v>0</v>
      </c>
      <c r="BM69" s="121">
        <f>SUM(I69,AK69)</f>
        <v>76482</v>
      </c>
      <c r="BN69" s="121">
        <f>SUM(J69,AL69)</f>
        <v>0</v>
      </c>
      <c r="BO69" s="121">
        <f>SUM(K69,AM69)</f>
        <v>0</v>
      </c>
      <c r="BP69" s="121">
        <f>SUM(L69,AN69)</f>
        <v>269591</v>
      </c>
      <c r="BQ69" s="121">
        <f>SUM(M69,AO69)</f>
        <v>27370</v>
      </c>
      <c r="BR69" s="121">
        <f>SUM(N69,AP69)</f>
        <v>27370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72982</v>
      </c>
      <c r="BW69" s="121">
        <f>SUM(S69,AU69)</f>
        <v>11718</v>
      </c>
      <c r="BX69" s="121">
        <f>SUM(T69,AV69)</f>
        <v>60335</v>
      </c>
      <c r="BY69" s="121">
        <f>SUM(U69,AW69)</f>
        <v>929</v>
      </c>
      <c r="BZ69" s="121">
        <f>SUM(V69,AX69)</f>
        <v>1507</v>
      </c>
      <c r="CA69" s="121">
        <f>SUM(W69,AY69)</f>
        <v>167732</v>
      </c>
      <c r="CB69" s="121">
        <f>SUM(X69,AZ69)</f>
        <v>56688</v>
      </c>
      <c r="CC69" s="121">
        <f>SUM(Y69,BA69)</f>
        <v>106103</v>
      </c>
      <c r="CD69" s="121">
        <f>SUM(Z69,BB69)</f>
        <v>4941</v>
      </c>
      <c r="CE69" s="121">
        <f>SUM(AA69,BC69)</f>
        <v>0</v>
      </c>
      <c r="CF69" s="121">
        <f>SUM(AB69,BD69)</f>
        <v>0</v>
      </c>
      <c r="CG69" s="121">
        <f>SUM(AC69,BE69)</f>
        <v>0</v>
      </c>
      <c r="CH69" s="121">
        <f>SUM(AD69,BF69)</f>
        <v>179467</v>
      </c>
      <c r="CI69" s="121">
        <f>SUM(AE69,BG69)</f>
        <v>525540</v>
      </c>
    </row>
    <row r="70" spans="1:87" s="136" customFormat="1" ht="13.5" customHeight="1" x14ac:dyDescent="0.15">
      <c r="A70" s="119" t="s">
        <v>15</v>
      </c>
      <c r="B70" s="120" t="s">
        <v>510</v>
      </c>
      <c r="C70" s="119" t="s">
        <v>511</v>
      </c>
      <c r="D70" s="121">
        <f>+SUM(E70,J70)</f>
        <v>0</v>
      </c>
      <c r="E70" s="121">
        <f>+SUM(F70:I70)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f>+SUM(M70,R70,V70,W70,AC70)</f>
        <v>110849</v>
      </c>
      <c r="M70" s="121">
        <f>+SUM(N70:Q70)</f>
        <v>23916</v>
      </c>
      <c r="N70" s="121">
        <v>0</v>
      </c>
      <c r="O70" s="121">
        <v>0</v>
      </c>
      <c r="P70" s="121">
        <v>0</v>
      </c>
      <c r="Q70" s="121">
        <v>23916</v>
      </c>
      <c r="R70" s="121">
        <f>+SUM(S70:U70)</f>
        <v>37712</v>
      </c>
      <c r="S70" s="121">
        <v>0</v>
      </c>
      <c r="T70" s="121">
        <v>0</v>
      </c>
      <c r="U70" s="121">
        <v>37712</v>
      </c>
      <c r="V70" s="121">
        <v>0</v>
      </c>
      <c r="W70" s="121">
        <f>+SUM(X70:AA70)</f>
        <v>49221</v>
      </c>
      <c r="X70" s="121">
        <v>0</v>
      </c>
      <c r="Y70" s="121">
        <v>0</v>
      </c>
      <c r="Z70" s="121">
        <v>49221</v>
      </c>
      <c r="AA70" s="121">
        <v>0</v>
      </c>
      <c r="AB70" s="121">
        <v>0</v>
      </c>
      <c r="AC70" s="121">
        <v>0</v>
      </c>
      <c r="AD70" s="121">
        <v>18178</v>
      </c>
      <c r="AE70" s="121">
        <f>+SUM(D70,L70,AD70)</f>
        <v>129027</v>
      </c>
      <c r="AF70" s="121">
        <f>+SUM(AG70,AL70)</f>
        <v>0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f>+SUM(AO70,AT70,AX70,AY70,BE70)</f>
        <v>0</v>
      </c>
      <c r="AO70" s="121">
        <f>+SUM(AP70:AS70)</f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f>+SUM(AU70:AW70)</f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f>+SUM(AZ70:BC70)</f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f>+SUM(BF70,AN70,AF70)</f>
        <v>0</v>
      </c>
      <c r="BH70" s="121">
        <f>SUM(D70,AF70)</f>
        <v>0</v>
      </c>
      <c r="BI70" s="121">
        <f>SUM(E70,AG70)</f>
        <v>0</v>
      </c>
      <c r="BJ70" s="121">
        <f>SUM(F70,AH70)</f>
        <v>0</v>
      </c>
      <c r="BK70" s="121">
        <f>SUM(G70,AI70)</f>
        <v>0</v>
      </c>
      <c r="BL70" s="121">
        <f>SUM(H70,AJ70)</f>
        <v>0</v>
      </c>
      <c r="BM70" s="121">
        <f>SUM(I70,AK70)</f>
        <v>0</v>
      </c>
      <c r="BN70" s="121">
        <f>SUM(J70,AL70)</f>
        <v>0</v>
      </c>
      <c r="BO70" s="121">
        <f>SUM(K70,AM70)</f>
        <v>0</v>
      </c>
      <c r="BP70" s="121">
        <f>SUM(L70,AN70)</f>
        <v>110849</v>
      </c>
      <c r="BQ70" s="121">
        <f>SUM(M70,AO70)</f>
        <v>23916</v>
      </c>
      <c r="BR70" s="121">
        <f>SUM(N70,AP70)</f>
        <v>0</v>
      </c>
      <c r="BS70" s="121">
        <f>SUM(O70,AQ70)</f>
        <v>0</v>
      </c>
      <c r="BT70" s="121">
        <f>SUM(P70,AR70)</f>
        <v>0</v>
      </c>
      <c r="BU70" s="121">
        <f>SUM(Q70,AS70)</f>
        <v>23916</v>
      </c>
      <c r="BV70" s="121">
        <f>SUM(R70,AT70)</f>
        <v>37712</v>
      </c>
      <c r="BW70" s="121">
        <f>SUM(S70,AU70)</f>
        <v>0</v>
      </c>
      <c r="BX70" s="121">
        <f>SUM(T70,AV70)</f>
        <v>0</v>
      </c>
      <c r="BY70" s="121">
        <f>SUM(U70,AW70)</f>
        <v>37712</v>
      </c>
      <c r="BZ70" s="121">
        <f>SUM(V70,AX70)</f>
        <v>0</v>
      </c>
      <c r="CA70" s="121">
        <f>SUM(W70,AY70)</f>
        <v>49221</v>
      </c>
      <c r="CB70" s="121">
        <f>SUM(X70,AZ70)</f>
        <v>0</v>
      </c>
      <c r="CC70" s="121">
        <f>SUM(Y70,BA70)</f>
        <v>0</v>
      </c>
      <c r="CD70" s="121">
        <f>SUM(Z70,BB70)</f>
        <v>49221</v>
      </c>
      <c r="CE70" s="121">
        <f>SUM(AA70,BC70)</f>
        <v>0</v>
      </c>
      <c r="CF70" s="121">
        <f>SUM(AB70,BD70)</f>
        <v>0</v>
      </c>
      <c r="CG70" s="121">
        <f>SUM(AC70,BE70)</f>
        <v>0</v>
      </c>
      <c r="CH70" s="121">
        <f>SUM(AD70,BF70)</f>
        <v>18178</v>
      </c>
      <c r="CI70" s="121">
        <f>SUM(AE70,BG70)</f>
        <v>129027</v>
      </c>
    </row>
    <row r="71" spans="1:87" s="136" customFormat="1" ht="13.5" customHeight="1" x14ac:dyDescent="0.15">
      <c r="A71" s="119" t="s">
        <v>15</v>
      </c>
      <c r="B71" s="120" t="s">
        <v>413</v>
      </c>
      <c r="C71" s="119" t="s">
        <v>414</v>
      </c>
      <c r="D71" s="121">
        <f>+SUM(E71,J71)</f>
        <v>9948</v>
      </c>
      <c r="E71" s="121">
        <f>+SUM(F71:I71)</f>
        <v>9948</v>
      </c>
      <c r="F71" s="121">
        <v>0</v>
      </c>
      <c r="G71" s="121">
        <v>9948</v>
      </c>
      <c r="H71" s="121">
        <v>0</v>
      </c>
      <c r="I71" s="121">
        <v>0</v>
      </c>
      <c r="J71" s="121">
        <v>0</v>
      </c>
      <c r="K71" s="121">
        <v>0</v>
      </c>
      <c r="L71" s="121">
        <f>+SUM(M71,R71,V71,W71,AC71)</f>
        <v>1374800</v>
      </c>
      <c r="M71" s="121">
        <f>+SUM(N71:Q71)</f>
        <v>149389</v>
      </c>
      <c r="N71" s="121">
        <v>149389</v>
      </c>
      <c r="O71" s="121">
        <v>0</v>
      </c>
      <c r="P71" s="121">
        <v>0</v>
      </c>
      <c r="Q71" s="121">
        <v>0</v>
      </c>
      <c r="R71" s="121">
        <f>+SUM(S71:U71)</f>
        <v>121818</v>
      </c>
      <c r="S71" s="121">
        <v>0</v>
      </c>
      <c r="T71" s="121">
        <v>121818</v>
      </c>
      <c r="U71" s="121">
        <v>0</v>
      </c>
      <c r="V71" s="121">
        <v>0</v>
      </c>
      <c r="W71" s="121">
        <f>+SUM(X71:AA71)</f>
        <v>1103593</v>
      </c>
      <c r="X71" s="121">
        <v>0</v>
      </c>
      <c r="Y71" s="121">
        <v>1103593</v>
      </c>
      <c r="Z71" s="121">
        <v>0</v>
      </c>
      <c r="AA71" s="121">
        <v>0</v>
      </c>
      <c r="AB71" s="121">
        <v>0</v>
      </c>
      <c r="AC71" s="121">
        <v>0</v>
      </c>
      <c r="AD71" s="121">
        <v>41343</v>
      </c>
      <c r="AE71" s="121">
        <f>+SUM(D71,L71,AD71)</f>
        <v>1426091</v>
      </c>
      <c r="AF71" s="121">
        <f>+SUM(AG71,AL71)</f>
        <v>0</v>
      </c>
      <c r="AG71" s="121">
        <f>+SUM(AH71:AK71)</f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f>+SUM(AO71,AT71,AX71,AY71,BE71)</f>
        <v>0</v>
      </c>
      <c r="AO71" s="121">
        <f>+SUM(AP71:AS71)</f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f>+SUM(AU71:AW71)</f>
        <v>0</v>
      </c>
      <c r="AU71" s="121">
        <v>0</v>
      </c>
      <c r="AV71" s="121">
        <v>0</v>
      </c>
      <c r="AW71" s="121">
        <v>0</v>
      </c>
      <c r="AX71" s="121">
        <v>0</v>
      </c>
      <c r="AY71" s="121">
        <f>+SUM(AZ71:BC71)</f>
        <v>0</v>
      </c>
      <c r="AZ71" s="121">
        <v>0</v>
      </c>
      <c r="BA71" s="121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f>+SUM(BF71,AN71,AF71)</f>
        <v>0</v>
      </c>
      <c r="BH71" s="121">
        <f>SUM(D71,AF71)</f>
        <v>9948</v>
      </c>
      <c r="BI71" s="121">
        <f>SUM(E71,AG71)</f>
        <v>9948</v>
      </c>
      <c r="BJ71" s="121">
        <f>SUM(F71,AH71)</f>
        <v>0</v>
      </c>
      <c r="BK71" s="121">
        <f>SUM(G71,AI71)</f>
        <v>9948</v>
      </c>
      <c r="BL71" s="121">
        <f>SUM(H71,AJ71)</f>
        <v>0</v>
      </c>
      <c r="BM71" s="121">
        <f>SUM(I71,AK71)</f>
        <v>0</v>
      </c>
      <c r="BN71" s="121">
        <f>SUM(J71,AL71)</f>
        <v>0</v>
      </c>
      <c r="BO71" s="121">
        <f>SUM(K71,AM71)</f>
        <v>0</v>
      </c>
      <c r="BP71" s="121">
        <f>SUM(L71,AN71)</f>
        <v>1374800</v>
      </c>
      <c r="BQ71" s="121">
        <f>SUM(M71,AO71)</f>
        <v>149389</v>
      </c>
      <c r="BR71" s="121">
        <f>SUM(N71,AP71)</f>
        <v>149389</v>
      </c>
      <c r="BS71" s="121">
        <f>SUM(O71,AQ71)</f>
        <v>0</v>
      </c>
      <c r="BT71" s="121">
        <f>SUM(P71,AR71)</f>
        <v>0</v>
      </c>
      <c r="BU71" s="121">
        <f>SUM(Q71,AS71)</f>
        <v>0</v>
      </c>
      <c r="BV71" s="121">
        <f>SUM(R71,AT71)</f>
        <v>121818</v>
      </c>
      <c r="BW71" s="121">
        <f>SUM(S71,AU71)</f>
        <v>0</v>
      </c>
      <c r="BX71" s="121">
        <f>SUM(T71,AV71)</f>
        <v>121818</v>
      </c>
      <c r="BY71" s="121">
        <f>SUM(U71,AW71)</f>
        <v>0</v>
      </c>
      <c r="BZ71" s="121">
        <f>SUM(V71,AX71)</f>
        <v>0</v>
      </c>
      <c r="CA71" s="121">
        <f>SUM(W71,AY71)</f>
        <v>1103593</v>
      </c>
      <c r="CB71" s="121">
        <f>SUM(X71,AZ71)</f>
        <v>0</v>
      </c>
      <c r="CC71" s="121">
        <f>SUM(Y71,BA71)</f>
        <v>1103593</v>
      </c>
      <c r="CD71" s="121">
        <f>SUM(Z71,BB71)</f>
        <v>0</v>
      </c>
      <c r="CE71" s="121">
        <f>SUM(AA71,BC71)</f>
        <v>0</v>
      </c>
      <c r="CF71" s="121">
        <f>SUM(AB71,BD71)</f>
        <v>0</v>
      </c>
      <c r="CG71" s="121">
        <f>SUM(AC71,BE71)</f>
        <v>0</v>
      </c>
      <c r="CH71" s="121">
        <f>SUM(AD71,BF71)</f>
        <v>41343</v>
      </c>
      <c r="CI71" s="121">
        <f>SUM(AE71,BG71)</f>
        <v>1426091</v>
      </c>
    </row>
    <row r="72" spans="1:87" s="136" customFormat="1" ht="13.5" customHeight="1" x14ac:dyDescent="0.15">
      <c r="A72" s="119" t="s">
        <v>15</v>
      </c>
      <c r="B72" s="120" t="s">
        <v>469</v>
      </c>
      <c r="C72" s="119" t="s">
        <v>470</v>
      </c>
      <c r="D72" s="121">
        <f>+SUM(E72,J72)</f>
        <v>0</v>
      </c>
      <c r="E72" s="121">
        <f>+SUM(F72:I72)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f>+SUM(M72,R72,V72,W72,AC72)</f>
        <v>2061988</v>
      </c>
      <c r="M72" s="121">
        <f>+SUM(N72:Q72)</f>
        <v>377032</v>
      </c>
      <c r="N72" s="121">
        <v>377032</v>
      </c>
      <c r="O72" s="121">
        <v>0</v>
      </c>
      <c r="P72" s="121">
        <v>0</v>
      </c>
      <c r="Q72" s="121">
        <v>0</v>
      </c>
      <c r="R72" s="121">
        <f>+SUM(S72:U72)</f>
        <v>1291511</v>
      </c>
      <c r="S72" s="121">
        <v>0</v>
      </c>
      <c r="T72" s="121">
        <v>1291511</v>
      </c>
      <c r="U72" s="121">
        <v>0</v>
      </c>
      <c r="V72" s="121">
        <v>0</v>
      </c>
      <c r="W72" s="121">
        <f>+SUM(X72:AA72)</f>
        <v>393445</v>
      </c>
      <c r="X72" s="121">
        <v>0</v>
      </c>
      <c r="Y72" s="121">
        <v>393445</v>
      </c>
      <c r="Z72" s="121">
        <v>0</v>
      </c>
      <c r="AA72" s="121">
        <v>0</v>
      </c>
      <c r="AB72" s="121">
        <v>0</v>
      </c>
      <c r="AC72" s="121">
        <v>0</v>
      </c>
      <c r="AD72" s="121">
        <v>1031889</v>
      </c>
      <c r="AE72" s="121">
        <f>+SUM(D72,L72,AD72)</f>
        <v>3093877</v>
      </c>
      <c r="AF72" s="121">
        <f>+SUM(AG72,AL72)</f>
        <v>0</v>
      </c>
      <c r="AG72" s="121">
        <f>+SUM(AH72:AK72)</f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f>+SUM(AO72,AT72,AX72,AY72,BE72)</f>
        <v>46750</v>
      </c>
      <c r="AO72" s="121">
        <f>+SUM(AP72:AS72)</f>
        <v>4852</v>
      </c>
      <c r="AP72" s="121">
        <v>4852</v>
      </c>
      <c r="AQ72" s="121">
        <v>0</v>
      </c>
      <c r="AR72" s="121">
        <v>0</v>
      </c>
      <c r="AS72" s="121">
        <v>0</v>
      </c>
      <c r="AT72" s="121">
        <f>+SUM(AU72:AW72)</f>
        <v>24205</v>
      </c>
      <c r="AU72" s="121">
        <v>0</v>
      </c>
      <c r="AV72" s="121">
        <v>24205</v>
      </c>
      <c r="AW72" s="121">
        <v>0</v>
      </c>
      <c r="AX72" s="121">
        <v>0</v>
      </c>
      <c r="AY72" s="121">
        <f>+SUM(AZ72:BC72)</f>
        <v>17693</v>
      </c>
      <c r="AZ72" s="121">
        <v>0</v>
      </c>
      <c r="BA72" s="121">
        <v>17693</v>
      </c>
      <c r="BB72" s="121">
        <v>0</v>
      </c>
      <c r="BC72" s="121">
        <v>0</v>
      </c>
      <c r="BD72" s="121">
        <v>0</v>
      </c>
      <c r="BE72" s="121">
        <v>0</v>
      </c>
      <c r="BF72" s="121">
        <v>49434</v>
      </c>
      <c r="BG72" s="121">
        <f>+SUM(BF72,AN72,AF72)</f>
        <v>96184</v>
      </c>
      <c r="BH72" s="121">
        <f>SUM(D72,AF72)</f>
        <v>0</v>
      </c>
      <c r="BI72" s="121">
        <f>SUM(E72,AG72)</f>
        <v>0</v>
      </c>
      <c r="BJ72" s="121">
        <f>SUM(F72,AH72)</f>
        <v>0</v>
      </c>
      <c r="BK72" s="121">
        <f>SUM(G72,AI72)</f>
        <v>0</v>
      </c>
      <c r="BL72" s="121">
        <f>SUM(H72,AJ72)</f>
        <v>0</v>
      </c>
      <c r="BM72" s="121">
        <f>SUM(I72,AK72)</f>
        <v>0</v>
      </c>
      <c r="BN72" s="121">
        <f>SUM(J72,AL72)</f>
        <v>0</v>
      </c>
      <c r="BO72" s="121">
        <f>SUM(K72,AM72)</f>
        <v>0</v>
      </c>
      <c r="BP72" s="121">
        <f>SUM(L72,AN72)</f>
        <v>2108738</v>
      </c>
      <c r="BQ72" s="121">
        <f>SUM(M72,AO72)</f>
        <v>381884</v>
      </c>
      <c r="BR72" s="121">
        <f>SUM(N72,AP72)</f>
        <v>381884</v>
      </c>
      <c r="BS72" s="121">
        <f>SUM(O72,AQ72)</f>
        <v>0</v>
      </c>
      <c r="BT72" s="121">
        <f>SUM(P72,AR72)</f>
        <v>0</v>
      </c>
      <c r="BU72" s="121">
        <f>SUM(Q72,AS72)</f>
        <v>0</v>
      </c>
      <c r="BV72" s="121">
        <f>SUM(R72,AT72)</f>
        <v>1315716</v>
      </c>
      <c r="BW72" s="121">
        <f>SUM(S72,AU72)</f>
        <v>0</v>
      </c>
      <c r="BX72" s="121">
        <f>SUM(T72,AV72)</f>
        <v>1315716</v>
      </c>
      <c r="BY72" s="121">
        <f>SUM(U72,AW72)</f>
        <v>0</v>
      </c>
      <c r="BZ72" s="121">
        <f>SUM(V72,AX72)</f>
        <v>0</v>
      </c>
      <c r="CA72" s="121">
        <f>SUM(W72,AY72)</f>
        <v>411138</v>
      </c>
      <c r="CB72" s="121">
        <f>SUM(X72,AZ72)</f>
        <v>0</v>
      </c>
      <c r="CC72" s="121">
        <f>SUM(Y72,BA72)</f>
        <v>411138</v>
      </c>
      <c r="CD72" s="121">
        <f>SUM(Z72,BB72)</f>
        <v>0</v>
      </c>
      <c r="CE72" s="121">
        <f>SUM(AA72,BC72)</f>
        <v>0</v>
      </c>
      <c r="CF72" s="121">
        <f>SUM(AB72,BD72)</f>
        <v>0</v>
      </c>
      <c r="CG72" s="121">
        <f>SUM(AC72,BE72)</f>
        <v>0</v>
      </c>
      <c r="CH72" s="121">
        <f>SUM(AD72,BF72)</f>
        <v>1081323</v>
      </c>
      <c r="CI72" s="121">
        <f>SUM(AE72,BG72)</f>
        <v>3190061</v>
      </c>
    </row>
    <row r="73" spans="1:87" s="136" customFormat="1" ht="13.5" customHeight="1" x14ac:dyDescent="0.15">
      <c r="A73" s="119" t="s">
        <v>15</v>
      </c>
      <c r="B73" s="120" t="s">
        <v>418</v>
      </c>
      <c r="C73" s="119" t="s">
        <v>419</v>
      </c>
      <c r="D73" s="121">
        <f>+SUM(E73,J73)</f>
        <v>439560</v>
      </c>
      <c r="E73" s="121">
        <f>+SUM(F73:I73)</f>
        <v>439560</v>
      </c>
      <c r="F73" s="121">
        <v>0</v>
      </c>
      <c r="G73" s="121">
        <v>439560</v>
      </c>
      <c r="H73" s="121">
        <v>0</v>
      </c>
      <c r="I73" s="121">
        <v>0</v>
      </c>
      <c r="J73" s="121">
        <v>0</v>
      </c>
      <c r="K73" s="121">
        <v>0</v>
      </c>
      <c r="L73" s="121">
        <f>+SUM(M73,R73,V73,W73,AC73)</f>
        <v>1162840</v>
      </c>
      <c r="M73" s="121">
        <f>+SUM(N73:Q73)</f>
        <v>249995</v>
      </c>
      <c r="N73" s="121">
        <v>249995</v>
      </c>
      <c r="O73" s="121">
        <v>0</v>
      </c>
      <c r="P73" s="121">
        <v>0</v>
      </c>
      <c r="Q73" s="121">
        <v>0</v>
      </c>
      <c r="R73" s="121">
        <f>+SUM(S73:U73)</f>
        <v>761645</v>
      </c>
      <c r="S73" s="121">
        <v>0</v>
      </c>
      <c r="T73" s="121">
        <v>761645</v>
      </c>
      <c r="U73" s="121">
        <v>0</v>
      </c>
      <c r="V73" s="121">
        <v>0</v>
      </c>
      <c r="W73" s="121">
        <f>+SUM(X73:AA73)</f>
        <v>151200</v>
      </c>
      <c r="X73" s="121">
        <v>0</v>
      </c>
      <c r="Y73" s="121">
        <v>136728</v>
      </c>
      <c r="Z73" s="121">
        <v>0</v>
      </c>
      <c r="AA73" s="121">
        <v>14472</v>
      </c>
      <c r="AB73" s="121">
        <v>0</v>
      </c>
      <c r="AC73" s="121">
        <v>0</v>
      </c>
      <c r="AD73" s="121">
        <v>0</v>
      </c>
      <c r="AE73" s="121">
        <f>+SUM(D73,L73,AD73)</f>
        <v>1602400</v>
      </c>
      <c r="AF73" s="121">
        <f>+SUM(AG73,AL73)</f>
        <v>0</v>
      </c>
      <c r="AG73" s="121">
        <f>+SUM(AH73:AK73)</f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f>+SUM(AO73,AT73,AX73,AY73,BE73)</f>
        <v>0</v>
      </c>
      <c r="AO73" s="121">
        <f>+SUM(AP73:AS73)</f>
        <v>0</v>
      </c>
      <c r="AP73" s="121">
        <v>0</v>
      </c>
      <c r="AQ73" s="121">
        <v>0</v>
      </c>
      <c r="AR73" s="121">
        <v>0</v>
      </c>
      <c r="AS73" s="121">
        <v>0</v>
      </c>
      <c r="AT73" s="121">
        <f>+SUM(AU73:AW73)</f>
        <v>0</v>
      </c>
      <c r="AU73" s="121">
        <v>0</v>
      </c>
      <c r="AV73" s="121">
        <v>0</v>
      </c>
      <c r="AW73" s="121">
        <v>0</v>
      </c>
      <c r="AX73" s="121">
        <v>0</v>
      </c>
      <c r="AY73" s="121">
        <f>+SUM(AZ73:BC73)</f>
        <v>0</v>
      </c>
      <c r="AZ73" s="121">
        <v>0</v>
      </c>
      <c r="BA73" s="121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f>+SUM(BF73,AN73,AF73)</f>
        <v>0</v>
      </c>
      <c r="BH73" s="121">
        <f>SUM(D73,AF73)</f>
        <v>439560</v>
      </c>
      <c r="BI73" s="121">
        <f>SUM(E73,AG73)</f>
        <v>439560</v>
      </c>
      <c r="BJ73" s="121">
        <f>SUM(F73,AH73)</f>
        <v>0</v>
      </c>
      <c r="BK73" s="121">
        <f>SUM(G73,AI73)</f>
        <v>439560</v>
      </c>
      <c r="BL73" s="121">
        <f>SUM(H73,AJ73)</f>
        <v>0</v>
      </c>
      <c r="BM73" s="121">
        <f>SUM(I73,AK73)</f>
        <v>0</v>
      </c>
      <c r="BN73" s="121">
        <f>SUM(J73,AL73)</f>
        <v>0</v>
      </c>
      <c r="BO73" s="121">
        <f>SUM(K73,AM73)</f>
        <v>0</v>
      </c>
      <c r="BP73" s="121">
        <f>SUM(L73,AN73)</f>
        <v>1162840</v>
      </c>
      <c r="BQ73" s="121">
        <f>SUM(M73,AO73)</f>
        <v>249995</v>
      </c>
      <c r="BR73" s="121">
        <f>SUM(N73,AP73)</f>
        <v>249995</v>
      </c>
      <c r="BS73" s="121">
        <f>SUM(O73,AQ73)</f>
        <v>0</v>
      </c>
      <c r="BT73" s="121">
        <f>SUM(P73,AR73)</f>
        <v>0</v>
      </c>
      <c r="BU73" s="121">
        <f>SUM(Q73,AS73)</f>
        <v>0</v>
      </c>
      <c r="BV73" s="121">
        <f>SUM(R73,AT73)</f>
        <v>761645</v>
      </c>
      <c r="BW73" s="121">
        <f>SUM(S73,AU73)</f>
        <v>0</v>
      </c>
      <c r="BX73" s="121">
        <f>SUM(T73,AV73)</f>
        <v>761645</v>
      </c>
      <c r="BY73" s="121">
        <f>SUM(U73,AW73)</f>
        <v>0</v>
      </c>
      <c r="BZ73" s="121">
        <f>SUM(V73,AX73)</f>
        <v>0</v>
      </c>
      <c r="CA73" s="121">
        <f>SUM(W73,AY73)</f>
        <v>151200</v>
      </c>
      <c r="CB73" s="121">
        <f>SUM(X73,AZ73)</f>
        <v>0</v>
      </c>
      <c r="CC73" s="121">
        <f>SUM(Y73,BA73)</f>
        <v>136728</v>
      </c>
      <c r="CD73" s="121">
        <f>SUM(Z73,BB73)</f>
        <v>0</v>
      </c>
      <c r="CE73" s="121">
        <f>SUM(AA73,BC73)</f>
        <v>14472</v>
      </c>
      <c r="CF73" s="121">
        <f>SUM(AB73,BD73)</f>
        <v>0</v>
      </c>
      <c r="CG73" s="121">
        <f>SUM(AC73,BE73)</f>
        <v>0</v>
      </c>
      <c r="CH73" s="121">
        <f>SUM(AD73,BF73)</f>
        <v>0</v>
      </c>
      <c r="CI73" s="121">
        <f>SUM(AE73,BG73)</f>
        <v>1602400</v>
      </c>
    </row>
    <row r="74" spans="1:87" s="136" customFormat="1" ht="13.5" customHeight="1" x14ac:dyDescent="0.15">
      <c r="A74" s="119" t="s">
        <v>15</v>
      </c>
      <c r="B74" s="120" t="s">
        <v>423</v>
      </c>
      <c r="C74" s="119" t="s">
        <v>424</v>
      </c>
      <c r="D74" s="121">
        <f>+SUM(E74,J74)</f>
        <v>663120</v>
      </c>
      <c r="E74" s="121">
        <f>+SUM(F74:I74)</f>
        <v>663120</v>
      </c>
      <c r="F74" s="121">
        <v>0</v>
      </c>
      <c r="G74" s="121">
        <v>663120</v>
      </c>
      <c r="H74" s="121">
        <v>0</v>
      </c>
      <c r="I74" s="121">
        <v>0</v>
      </c>
      <c r="J74" s="121">
        <v>0</v>
      </c>
      <c r="K74" s="121">
        <v>0</v>
      </c>
      <c r="L74" s="121">
        <f>+SUM(M74,R74,V74,W74,AC74)</f>
        <v>1536634</v>
      </c>
      <c r="M74" s="121">
        <f>+SUM(N74:Q74)</f>
        <v>239979</v>
      </c>
      <c r="N74" s="121">
        <v>239979</v>
      </c>
      <c r="O74" s="121">
        <v>0</v>
      </c>
      <c r="P74" s="121">
        <v>0</v>
      </c>
      <c r="Q74" s="121">
        <v>0</v>
      </c>
      <c r="R74" s="121">
        <f>+SUM(S74:U74)</f>
        <v>681565</v>
      </c>
      <c r="S74" s="121">
        <v>0</v>
      </c>
      <c r="T74" s="121">
        <v>681565</v>
      </c>
      <c r="U74" s="121">
        <v>0</v>
      </c>
      <c r="V74" s="121">
        <v>0</v>
      </c>
      <c r="W74" s="121">
        <f>+SUM(X74:AA74)</f>
        <v>606326</v>
      </c>
      <c r="X74" s="121">
        <v>0</v>
      </c>
      <c r="Y74" s="121">
        <v>560142</v>
      </c>
      <c r="Z74" s="121">
        <v>46184</v>
      </c>
      <c r="AA74" s="121">
        <v>0</v>
      </c>
      <c r="AB74" s="121">
        <v>0</v>
      </c>
      <c r="AC74" s="121">
        <v>8764</v>
      </c>
      <c r="AD74" s="121">
        <v>1207594</v>
      </c>
      <c r="AE74" s="121">
        <f>+SUM(D74,L74,AD74)</f>
        <v>3407348</v>
      </c>
      <c r="AF74" s="121">
        <f>+SUM(AG74,AL74)</f>
        <v>1804</v>
      </c>
      <c r="AG74" s="121">
        <f>+SUM(AH74:AK74)</f>
        <v>1804</v>
      </c>
      <c r="AH74" s="121">
        <v>0</v>
      </c>
      <c r="AI74" s="121">
        <v>1804</v>
      </c>
      <c r="AJ74" s="121">
        <v>0</v>
      </c>
      <c r="AK74" s="121">
        <v>0</v>
      </c>
      <c r="AL74" s="121">
        <v>0</v>
      </c>
      <c r="AM74" s="121">
        <v>0</v>
      </c>
      <c r="AN74" s="121">
        <f>+SUM(AO74,AT74,AX74,AY74,BE74)</f>
        <v>63855</v>
      </c>
      <c r="AO74" s="121">
        <f>+SUM(AP74:AS74)</f>
        <v>18977</v>
      </c>
      <c r="AP74" s="121">
        <v>18977</v>
      </c>
      <c r="AQ74" s="121">
        <v>0</v>
      </c>
      <c r="AR74" s="121">
        <v>0</v>
      </c>
      <c r="AS74" s="121">
        <v>0</v>
      </c>
      <c r="AT74" s="121">
        <f>+SUM(AU74:AW74)</f>
        <v>21439</v>
      </c>
      <c r="AU74" s="121">
        <v>0</v>
      </c>
      <c r="AV74" s="121">
        <v>21439</v>
      </c>
      <c r="AW74" s="121">
        <v>0</v>
      </c>
      <c r="AX74" s="121">
        <v>0</v>
      </c>
      <c r="AY74" s="121">
        <f>+SUM(AZ74:BC74)</f>
        <v>22147</v>
      </c>
      <c r="AZ74" s="121">
        <v>0</v>
      </c>
      <c r="BA74" s="121">
        <v>22147</v>
      </c>
      <c r="BB74" s="121">
        <v>0</v>
      </c>
      <c r="BC74" s="121">
        <v>0</v>
      </c>
      <c r="BD74" s="121">
        <v>0</v>
      </c>
      <c r="BE74" s="121">
        <v>1292</v>
      </c>
      <c r="BF74" s="121">
        <v>21240</v>
      </c>
      <c r="BG74" s="121">
        <f>+SUM(BF74,AN74,AF74)</f>
        <v>86899</v>
      </c>
      <c r="BH74" s="121">
        <f>SUM(D74,AF74)</f>
        <v>664924</v>
      </c>
      <c r="BI74" s="121">
        <f>SUM(E74,AG74)</f>
        <v>664924</v>
      </c>
      <c r="BJ74" s="121">
        <f>SUM(F74,AH74)</f>
        <v>0</v>
      </c>
      <c r="BK74" s="121">
        <f>SUM(G74,AI74)</f>
        <v>664924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0</v>
      </c>
      <c r="BP74" s="121">
        <f>SUM(L74,AN74)</f>
        <v>1600489</v>
      </c>
      <c r="BQ74" s="121">
        <f>SUM(M74,AO74)</f>
        <v>258956</v>
      </c>
      <c r="BR74" s="121">
        <f>SUM(N74,AP74)</f>
        <v>258956</v>
      </c>
      <c r="BS74" s="121">
        <f>SUM(O74,AQ74)</f>
        <v>0</v>
      </c>
      <c r="BT74" s="121">
        <f>SUM(P74,AR74)</f>
        <v>0</v>
      </c>
      <c r="BU74" s="121">
        <f>SUM(Q74,AS74)</f>
        <v>0</v>
      </c>
      <c r="BV74" s="121">
        <f>SUM(R74,AT74)</f>
        <v>703004</v>
      </c>
      <c r="BW74" s="121">
        <f>SUM(S74,AU74)</f>
        <v>0</v>
      </c>
      <c r="BX74" s="121">
        <f>SUM(T74,AV74)</f>
        <v>703004</v>
      </c>
      <c r="BY74" s="121">
        <f>SUM(U74,AW74)</f>
        <v>0</v>
      </c>
      <c r="BZ74" s="121">
        <f>SUM(V74,AX74)</f>
        <v>0</v>
      </c>
      <c r="CA74" s="121">
        <f>SUM(W74,AY74)</f>
        <v>628473</v>
      </c>
      <c r="CB74" s="121">
        <f>SUM(X74,AZ74)</f>
        <v>0</v>
      </c>
      <c r="CC74" s="121">
        <f>SUM(Y74,BA74)</f>
        <v>582289</v>
      </c>
      <c r="CD74" s="121">
        <f>SUM(Z74,BB74)</f>
        <v>46184</v>
      </c>
      <c r="CE74" s="121">
        <f>SUM(AA74,BC74)</f>
        <v>0</v>
      </c>
      <c r="CF74" s="121">
        <f>SUM(AB74,BD74)</f>
        <v>0</v>
      </c>
      <c r="CG74" s="121">
        <f>SUM(AC74,BE74)</f>
        <v>10056</v>
      </c>
      <c r="CH74" s="121">
        <f>SUM(AD74,BF74)</f>
        <v>1228834</v>
      </c>
      <c r="CI74" s="121">
        <f>SUM(AE74,BG74)</f>
        <v>3494247</v>
      </c>
    </row>
    <row r="75" spans="1:87" s="136" customFormat="1" ht="13.5" customHeight="1" x14ac:dyDescent="0.15">
      <c r="A75" s="119" t="s">
        <v>15</v>
      </c>
      <c r="B75" s="120" t="s">
        <v>443</v>
      </c>
      <c r="C75" s="119" t="s">
        <v>444</v>
      </c>
      <c r="D75" s="121">
        <f>+SUM(E75,J75)</f>
        <v>93465</v>
      </c>
      <c r="E75" s="121">
        <f>+SUM(F75:I75)</f>
        <v>93465</v>
      </c>
      <c r="F75" s="121">
        <v>0</v>
      </c>
      <c r="G75" s="121">
        <v>0</v>
      </c>
      <c r="H75" s="121">
        <v>0</v>
      </c>
      <c r="I75" s="121">
        <v>93465</v>
      </c>
      <c r="J75" s="121">
        <v>0</v>
      </c>
      <c r="K75" s="121">
        <v>0</v>
      </c>
      <c r="L75" s="121">
        <f>+SUM(M75,R75,V75,W75,AC75)</f>
        <v>1207771</v>
      </c>
      <c r="M75" s="121">
        <f>+SUM(N75:Q75)</f>
        <v>181065</v>
      </c>
      <c r="N75" s="121">
        <v>181065</v>
      </c>
      <c r="O75" s="121">
        <v>0</v>
      </c>
      <c r="P75" s="121">
        <v>0</v>
      </c>
      <c r="Q75" s="121">
        <v>0</v>
      </c>
      <c r="R75" s="121">
        <f>+SUM(S75:U75)</f>
        <v>647337</v>
      </c>
      <c r="S75" s="121">
        <v>0</v>
      </c>
      <c r="T75" s="121">
        <v>647337</v>
      </c>
      <c r="U75" s="121">
        <v>0</v>
      </c>
      <c r="V75" s="121">
        <v>0</v>
      </c>
      <c r="W75" s="121">
        <f>+SUM(X75:AA75)</f>
        <v>379369</v>
      </c>
      <c r="X75" s="121">
        <v>0</v>
      </c>
      <c r="Y75" s="121">
        <v>379369</v>
      </c>
      <c r="Z75" s="121">
        <v>0</v>
      </c>
      <c r="AA75" s="121">
        <v>0</v>
      </c>
      <c r="AB75" s="121">
        <v>0</v>
      </c>
      <c r="AC75" s="121">
        <v>0</v>
      </c>
      <c r="AD75" s="121">
        <v>399372</v>
      </c>
      <c r="AE75" s="121">
        <f>+SUM(D75,L75,AD75)</f>
        <v>1700608</v>
      </c>
      <c r="AF75" s="121">
        <f>+SUM(AG75,AL75)</f>
        <v>0</v>
      </c>
      <c r="AG75" s="121">
        <f>+SUM(AH75:AK75)</f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f>+SUM(AO75,AT75,AX75,AY75,BE75)</f>
        <v>0</v>
      </c>
      <c r="AO75" s="121">
        <f>+SUM(AP75:AS75)</f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f>+SUM(AU75:AW75)</f>
        <v>0</v>
      </c>
      <c r="AU75" s="121">
        <v>0</v>
      </c>
      <c r="AV75" s="121">
        <v>0</v>
      </c>
      <c r="AW75" s="121">
        <v>0</v>
      </c>
      <c r="AX75" s="121">
        <v>0</v>
      </c>
      <c r="AY75" s="121">
        <f>+SUM(AZ75:BC75)</f>
        <v>0</v>
      </c>
      <c r="AZ75" s="121">
        <v>0</v>
      </c>
      <c r="BA75" s="121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f>+SUM(BF75,AN75,AF75)</f>
        <v>0</v>
      </c>
      <c r="BH75" s="121">
        <f>SUM(D75,AF75)</f>
        <v>93465</v>
      </c>
      <c r="BI75" s="121">
        <f>SUM(E75,AG75)</f>
        <v>93465</v>
      </c>
      <c r="BJ75" s="121">
        <f>SUM(F75,AH75)</f>
        <v>0</v>
      </c>
      <c r="BK75" s="121">
        <f>SUM(G75,AI75)</f>
        <v>0</v>
      </c>
      <c r="BL75" s="121">
        <f>SUM(H75,AJ75)</f>
        <v>0</v>
      </c>
      <c r="BM75" s="121">
        <f>SUM(I75,AK75)</f>
        <v>93465</v>
      </c>
      <c r="BN75" s="121">
        <f>SUM(J75,AL75)</f>
        <v>0</v>
      </c>
      <c r="BO75" s="121">
        <f>SUM(K75,AM75)</f>
        <v>0</v>
      </c>
      <c r="BP75" s="121">
        <f>SUM(L75,AN75)</f>
        <v>1207771</v>
      </c>
      <c r="BQ75" s="121">
        <f>SUM(M75,AO75)</f>
        <v>181065</v>
      </c>
      <c r="BR75" s="121">
        <f>SUM(N75,AP75)</f>
        <v>181065</v>
      </c>
      <c r="BS75" s="121">
        <f>SUM(O75,AQ75)</f>
        <v>0</v>
      </c>
      <c r="BT75" s="121">
        <f>SUM(P75,AR75)</f>
        <v>0</v>
      </c>
      <c r="BU75" s="121">
        <f>SUM(Q75,AS75)</f>
        <v>0</v>
      </c>
      <c r="BV75" s="121">
        <f>SUM(R75,AT75)</f>
        <v>647337</v>
      </c>
      <c r="BW75" s="121">
        <f>SUM(S75,AU75)</f>
        <v>0</v>
      </c>
      <c r="BX75" s="121">
        <f>SUM(T75,AV75)</f>
        <v>647337</v>
      </c>
      <c r="BY75" s="121">
        <f>SUM(U75,AW75)</f>
        <v>0</v>
      </c>
      <c r="BZ75" s="121">
        <f>SUM(V75,AX75)</f>
        <v>0</v>
      </c>
      <c r="CA75" s="121">
        <f>SUM(W75,AY75)</f>
        <v>379369</v>
      </c>
      <c r="CB75" s="121">
        <f>SUM(X75,AZ75)</f>
        <v>0</v>
      </c>
      <c r="CC75" s="121">
        <f>SUM(Y75,BA75)</f>
        <v>379369</v>
      </c>
      <c r="CD75" s="121">
        <f>SUM(Z75,BB75)</f>
        <v>0</v>
      </c>
      <c r="CE75" s="121">
        <f>SUM(AA75,BC75)</f>
        <v>0</v>
      </c>
      <c r="CF75" s="121">
        <f>SUM(AB75,BD75)</f>
        <v>0</v>
      </c>
      <c r="CG75" s="121">
        <f>SUM(AC75,BE75)</f>
        <v>0</v>
      </c>
      <c r="CH75" s="121">
        <f>SUM(AD75,BF75)</f>
        <v>399372</v>
      </c>
      <c r="CI75" s="121">
        <f>SUM(AE75,BG75)</f>
        <v>1700608</v>
      </c>
    </row>
    <row r="76" spans="1:87" s="136" customFormat="1" ht="13.5" customHeight="1" x14ac:dyDescent="0.15">
      <c r="A76" s="119" t="s">
        <v>15</v>
      </c>
      <c r="B76" s="120" t="s">
        <v>490</v>
      </c>
      <c r="C76" s="119" t="s">
        <v>491</v>
      </c>
      <c r="D76" s="121">
        <f>+SUM(E76,J76)</f>
        <v>0</v>
      </c>
      <c r="E76" s="121">
        <f>+SUM(F76:I76)</f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f>+SUM(M76,R76,V76,W76,AC76)</f>
        <v>748183</v>
      </c>
      <c r="M76" s="121">
        <f>+SUM(N76:Q76)</f>
        <v>116597</v>
      </c>
      <c r="N76" s="121">
        <v>81816</v>
      </c>
      <c r="O76" s="121">
        <v>0</v>
      </c>
      <c r="P76" s="121">
        <v>34781</v>
      </c>
      <c r="Q76" s="121">
        <v>0</v>
      </c>
      <c r="R76" s="121">
        <f>+SUM(S76:U76)</f>
        <v>43384</v>
      </c>
      <c r="S76" s="121">
        <v>0</v>
      </c>
      <c r="T76" s="121">
        <v>17929</v>
      </c>
      <c r="U76" s="121">
        <v>25455</v>
      </c>
      <c r="V76" s="121">
        <v>0</v>
      </c>
      <c r="W76" s="121">
        <f>+SUM(X76:AA76)</f>
        <v>588202</v>
      </c>
      <c r="X76" s="121">
        <v>0</v>
      </c>
      <c r="Y76" s="121">
        <v>526421</v>
      </c>
      <c r="Z76" s="121">
        <v>61781</v>
      </c>
      <c r="AA76" s="121">
        <v>0</v>
      </c>
      <c r="AB76" s="121">
        <v>0</v>
      </c>
      <c r="AC76" s="121">
        <v>0</v>
      </c>
      <c r="AD76" s="121">
        <v>52781</v>
      </c>
      <c r="AE76" s="121">
        <f>+SUM(D76,L76,AD76)</f>
        <v>800964</v>
      </c>
      <c r="AF76" s="121">
        <f>+SUM(AG76,AL76)</f>
        <v>282400</v>
      </c>
      <c r="AG76" s="121">
        <f>+SUM(AH76:AK76)</f>
        <v>282400</v>
      </c>
      <c r="AH76" s="121">
        <v>0</v>
      </c>
      <c r="AI76" s="121">
        <v>282400</v>
      </c>
      <c r="AJ76" s="121">
        <v>0</v>
      </c>
      <c r="AK76" s="121">
        <v>0</v>
      </c>
      <c r="AL76" s="121">
        <v>0</v>
      </c>
      <c r="AM76" s="121">
        <v>0</v>
      </c>
      <c r="AN76" s="121">
        <f>+SUM(AO76,AT76,AX76,AY76,BE76)</f>
        <v>113707</v>
      </c>
      <c r="AO76" s="121">
        <f>+SUM(AP76:AS76)</f>
        <v>12088</v>
      </c>
      <c r="AP76" s="121">
        <v>0</v>
      </c>
      <c r="AQ76" s="121">
        <v>0</v>
      </c>
      <c r="AR76" s="121">
        <v>12088</v>
      </c>
      <c r="AS76" s="121">
        <v>0</v>
      </c>
      <c r="AT76" s="121">
        <f>+SUM(AU76:AW76)</f>
        <v>41694</v>
      </c>
      <c r="AU76" s="121">
        <v>0</v>
      </c>
      <c r="AV76" s="121">
        <v>41694</v>
      </c>
      <c r="AW76" s="121">
        <v>0</v>
      </c>
      <c r="AX76" s="121">
        <v>0</v>
      </c>
      <c r="AY76" s="121">
        <f>+SUM(AZ76:BC76)</f>
        <v>59925</v>
      </c>
      <c r="AZ76" s="121">
        <v>0</v>
      </c>
      <c r="BA76" s="121">
        <v>59925</v>
      </c>
      <c r="BB76" s="121">
        <v>0</v>
      </c>
      <c r="BC76" s="121">
        <v>0</v>
      </c>
      <c r="BD76" s="121">
        <v>0</v>
      </c>
      <c r="BE76" s="121">
        <v>0</v>
      </c>
      <c r="BF76" s="121">
        <v>36990</v>
      </c>
      <c r="BG76" s="121">
        <f>+SUM(BF76,AN76,AF76)</f>
        <v>433097</v>
      </c>
      <c r="BH76" s="121">
        <f>SUM(D76,AF76)</f>
        <v>282400</v>
      </c>
      <c r="BI76" s="121">
        <f>SUM(E76,AG76)</f>
        <v>282400</v>
      </c>
      <c r="BJ76" s="121">
        <f>SUM(F76,AH76)</f>
        <v>0</v>
      </c>
      <c r="BK76" s="121">
        <f>SUM(G76,AI76)</f>
        <v>282400</v>
      </c>
      <c r="BL76" s="121">
        <f>SUM(H76,AJ76)</f>
        <v>0</v>
      </c>
      <c r="BM76" s="121">
        <f>SUM(I76,AK76)</f>
        <v>0</v>
      </c>
      <c r="BN76" s="121">
        <f>SUM(J76,AL76)</f>
        <v>0</v>
      </c>
      <c r="BO76" s="121">
        <f>SUM(K76,AM76)</f>
        <v>0</v>
      </c>
      <c r="BP76" s="121">
        <f>SUM(L76,AN76)</f>
        <v>861890</v>
      </c>
      <c r="BQ76" s="121">
        <f>SUM(M76,AO76)</f>
        <v>128685</v>
      </c>
      <c r="BR76" s="121">
        <f>SUM(N76,AP76)</f>
        <v>81816</v>
      </c>
      <c r="BS76" s="121">
        <f>SUM(O76,AQ76)</f>
        <v>0</v>
      </c>
      <c r="BT76" s="121">
        <f>SUM(P76,AR76)</f>
        <v>46869</v>
      </c>
      <c r="BU76" s="121">
        <f>SUM(Q76,AS76)</f>
        <v>0</v>
      </c>
      <c r="BV76" s="121">
        <f>SUM(R76,AT76)</f>
        <v>85078</v>
      </c>
      <c r="BW76" s="121">
        <f>SUM(S76,AU76)</f>
        <v>0</v>
      </c>
      <c r="BX76" s="121">
        <f>SUM(T76,AV76)</f>
        <v>59623</v>
      </c>
      <c r="BY76" s="121">
        <f>SUM(U76,AW76)</f>
        <v>25455</v>
      </c>
      <c r="BZ76" s="121">
        <f>SUM(V76,AX76)</f>
        <v>0</v>
      </c>
      <c r="CA76" s="121">
        <f>SUM(W76,AY76)</f>
        <v>648127</v>
      </c>
      <c r="CB76" s="121">
        <f>SUM(X76,AZ76)</f>
        <v>0</v>
      </c>
      <c r="CC76" s="121">
        <f>SUM(Y76,BA76)</f>
        <v>586346</v>
      </c>
      <c r="CD76" s="121">
        <f>SUM(Z76,BB76)</f>
        <v>61781</v>
      </c>
      <c r="CE76" s="121">
        <f>SUM(AA76,BC76)</f>
        <v>0</v>
      </c>
      <c r="CF76" s="121">
        <f>SUM(AB76,BD76)</f>
        <v>0</v>
      </c>
      <c r="CG76" s="121">
        <f>SUM(AC76,BE76)</f>
        <v>0</v>
      </c>
      <c r="CH76" s="121">
        <f>SUM(AD76,BF76)</f>
        <v>89771</v>
      </c>
      <c r="CI76" s="121">
        <f>SUM(AE76,BG76)</f>
        <v>1234061</v>
      </c>
    </row>
    <row r="77" spans="1:87" s="136" customFormat="1" ht="13.5" customHeight="1" x14ac:dyDescent="0.15">
      <c r="A77" s="119" t="s">
        <v>15</v>
      </c>
      <c r="B77" s="120" t="s">
        <v>400</v>
      </c>
      <c r="C77" s="119" t="s">
        <v>401</v>
      </c>
      <c r="D77" s="121">
        <f>+SUM(E77,J77)</f>
        <v>63763</v>
      </c>
      <c r="E77" s="121">
        <f>+SUM(F77:I77)</f>
        <v>63763</v>
      </c>
      <c r="F77" s="121">
        <v>0</v>
      </c>
      <c r="G77" s="121">
        <v>0</v>
      </c>
      <c r="H77" s="121">
        <v>63763</v>
      </c>
      <c r="I77" s="121">
        <v>0</v>
      </c>
      <c r="J77" s="121">
        <v>0</v>
      </c>
      <c r="K77" s="121">
        <v>0</v>
      </c>
      <c r="L77" s="121">
        <f>+SUM(M77,R77,V77,W77,AC77)</f>
        <v>8130232</v>
      </c>
      <c r="M77" s="121">
        <f>+SUM(N77:Q77)</f>
        <v>250346</v>
      </c>
      <c r="N77" s="121">
        <v>250346</v>
      </c>
      <c r="O77" s="121">
        <v>0</v>
      </c>
      <c r="P77" s="121">
        <v>0</v>
      </c>
      <c r="Q77" s="121">
        <v>0</v>
      </c>
      <c r="R77" s="121">
        <f>+SUM(S77:U77)</f>
        <v>6427289</v>
      </c>
      <c r="S77" s="121">
        <v>0</v>
      </c>
      <c r="T77" s="121">
        <v>0</v>
      </c>
      <c r="U77" s="121">
        <v>6427289</v>
      </c>
      <c r="V77" s="121">
        <v>0</v>
      </c>
      <c r="W77" s="121">
        <f>+SUM(X77:AA77)</f>
        <v>1452597</v>
      </c>
      <c r="X77" s="121">
        <v>0</v>
      </c>
      <c r="Y77" s="121">
        <v>0</v>
      </c>
      <c r="Z77" s="121">
        <v>284669</v>
      </c>
      <c r="AA77" s="121">
        <v>1167928</v>
      </c>
      <c r="AB77" s="121">
        <v>0</v>
      </c>
      <c r="AC77" s="121">
        <v>0</v>
      </c>
      <c r="AD77" s="121">
        <v>0</v>
      </c>
      <c r="AE77" s="121">
        <f>+SUM(D77,L77,AD77)</f>
        <v>8193995</v>
      </c>
      <c r="AF77" s="121">
        <f>+SUM(AG77,AL77)</f>
        <v>0</v>
      </c>
      <c r="AG77" s="121">
        <f>+SUM(AH77:AK77)</f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f>+SUM(AO77,AT77,AX77,AY77,BE77)</f>
        <v>0</v>
      </c>
      <c r="AO77" s="121">
        <f>+SUM(AP77:AS77)</f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f>+SUM(AU77:AW77)</f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f>+SUM(AZ77:BC77)</f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f>+SUM(BF77,AN77,AF77)</f>
        <v>0</v>
      </c>
      <c r="BH77" s="121">
        <f>SUM(D77,AF77)</f>
        <v>63763</v>
      </c>
      <c r="BI77" s="121">
        <f>SUM(E77,AG77)</f>
        <v>63763</v>
      </c>
      <c r="BJ77" s="121">
        <f>SUM(F77,AH77)</f>
        <v>0</v>
      </c>
      <c r="BK77" s="121">
        <f>SUM(G77,AI77)</f>
        <v>0</v>
      </c>
      <c r="BL77" s="121">
        <f>SUM(H77,AJ77)</f>
        <v>63763</v>
      </c>
      <c r="BM77" s="121">
        <f>SUM(I77,AK77)</f>
        <v>0</v>
      </c>
      <c r="BN77" s="121">
        <f>SUM(J77,AL77)</f>
        <v>0</v>
      </c>
      <c r="BO77" s="121">
        <f>SUM(K77,AM77)</f>
        <v>0</v>
      </c>
      <c r="BP77" s="121">
        <f>SUM(L77,AN77)</f>
        <v>8130232</v>
      </c>
      <c r="BQ77" s="121">
        <f>SUM(M77,AO77)</f>
        <v>250346</v>
      </c>
      <c r="BR77" s="121">
        <f>SUM(N77,AP77)</f>
        <v>250346</v>
      </c>
      <c r="BS77" s="121">
        <f>SUM(O77,AQ77)</f>
        <v>0</v>
      </c>
      <c r="BT77" s="121">
        <f>SUM(P77,AR77)</f>
        <v>0</v>
      </c>
      <c r="BU77" s="121">
        <f>SUM(Q77,AS77)</f>
        <v>0</v>
      </c>
      <c r="BV77" s="121">
        <f>SUM(R77,AT77)</f>
        <v>6427289</v>
      </c>
      <c r="BW77" s="121">
        <f>SUM(S77,AU77)</f>
        <v>0</v>
      </c>
      <c r="BX77" s="121">
        <f>SUM(T77,AV77)</f>
        <v>0</v>
      </c>
      <c r="BY77" s="121">
        <f>SUM(U77,AW77)</f>
        <v>6427289</v>
      </c>
      <c r="BZ77" s="121">
        <f>SUM(V77,AX77)</f>
        <v>0</v>
      </c>
      <c r="CA77" s="121">
        <f>SUM(W77,AY77)</f>
        <v>1452597</v>
      </c>
      <c r="CB77" s="121">
        <f>SUM(X77,AZ77)</f>
        <v>0</v>
      </c>
      <c r="CC77" s="121">
        <f>SUM(Y77,BA77)</f>
        <v>0</v>
      </c>
      <c r="CD77" s="121">
        <f>SUM(Z77,BB77)</f>
        <v>284669</v>
      </c>
      <c r="CE77" s="121">
        <f>SUM(AA77,BC77)</f>
        <v>1167928</v>
      </c>
      <c r="CF77" s="121">
        <f>SUM(AB77,BD77)</f>
        <v>0</v>
      </c>
      <c r="CG77" s="121">
        <f>SUM(AC77,BE77)</f>
        <v>0</v>
      </c>
      <c r="CH77" s="121">
        <f>SUM(AD77,BF77)</f>
        <v>0</v>
      </c>
      <c r="CI77" s="121">
        <f>SUM(AE77,BG77)</f>
        <v>8193995</v>
      </c>
    </row>
    <row r="78" spans="1:87" s="136" customFormat="1" ht="13.5" customHeight="1" x14ac:dyDescent="0.15">
      <c r="A78" s="119" t="s">
        <v>15</v>
      </c>
      <c r="B78" s="120" t="s">
        <v>402</v>
      </c>
      <c r="C78" s="119" t="s">
        <v>403</v>
      </c>
      <c r="D78" s="121">
        <f>+SUM(E78,J78)</f>
        <v>0</v>
      </c>
      <c r="E78" s="121">
        <f>+SUM(F78:I78)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f>+SUM(M78,R78,V78,W78,AC78)</f>
        <v>1345778</v>
      </c>
      <c r="M78" s="121">
        <f>+SUM(N78:Q78)</f>
        <v>197657</v>
      </c>
      <c r="N78" s="121">
        <v>197657</v>
      </c>
      <c r="O78" s="121">
        <v>0</v>
      </c>
      <c r="P78" s="121">
        <v>0</v>
      </c>
      <c r="Q78" s="121">
        <v>0</v>
      </c>
      <c r="R78" s="121">
        <f>+SUM(S78:U78)</f>
        <v>1148121</v>
      </c>
      <c r="S78" s="121">
        <v>0</v>
      </c>
      <c r="T78" s="121">
        <v>1148121</v>
      </c>
      <c r="U78" s="121">
        <v>0</v>
      </c>
      <c r="V78" s="121">
        <v>0</v>
      </c>
      <c r="W78" s="121">
        <f>+SUM(X78:AA78)</f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543346</v>
      </c>
      <c r="AE78" s="121">
        <f>+SUM(D78,L78,AD78)</f>
        <v>1889124</v>
      </c>
      <c r="AF78" s="121">
        <f>+SUM(AG78,AL78)</f>
        <v>0</v>
      </c>
      <c r="AG78" s="121">
        <f>+SUM(AH78:AK78)</f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f>+SUM(AO78,AT78,AX78,AY78,BE78)</f>
        <v>0</v>
      </c>
      <c r="AO78" s="121">
        <f>+SUM(AP78:AS78)</f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f>+SUM(AU78:AW78)</f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f>+SUM(AZ78:BC78)</f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f>+SUM(BF78,AN78,AF78)</f>
        <v>0</v>
      </c>
      <c r="BH78" s="121">
        <f>SUM(D78,AF78)</f>
        <v>0</v>
      </c>
      <c r="BI78" s="121">
        <f>SUM(E78,AG78)</f>
        <v>0</v>
      </c>
      <c r="BJ78" s="121">
        <f>SUM(F78,AH78)</f>
        <v>0</v>
      </c>
      <c r="BK78" s="121">
        <f>SUM(G78,AI78)</f>
        <v>0</v>
      </c>
      <c r="BL78" s="121">
        <f>SUM(H78,AJ78)</f>
        <v>0</v>
      </c>
      <c r="BM78" s="121">
        <f>SUM(I78,AK78)</f>
        <v>0</v>
      </c>
      <c r="BN78" s="121">
        <f>SUM(J78,AL78)</f>
        <v>0</v>
      </c>
      <c r="BO78" s="121">
        <f>SUM(K78,AM78)</f>
        <v>0</v>
      </c>
      <c r="BP78" s="121">
        <f>SUM(L78,AN78)</f>
        <v>1345778</v>
      </c>
      <c r="BQ78" s="121">
        <f>SUM(M78,AO78)</f>
        <v>197657</v>
      </c>
      <c r="BR78" s="121">
        <f>SUM(N78,AP78)</f>
        <v>197657</v>
      </c>
      <c r="BS78" s="121">
        <f>SUM(O78,AQ78)</f>
        <v>0</v>
      </c>
      <c r="BT78" s="121">
        <f>SUM(P78,AR78)</f>
        <v>0</v>
      </c>
      <c r="BU78" s="121">
        <f>SUM(Q78,AS78)</f>
        <v>0</v>
      </c>
      <c r="BV78" s="121">
        <f>SUM(R78,AT78)</f>
        <v>1148121</v>
      </c>
      <c r="BW78" s="121">
        <f>SUM(S78,AU78)</f>
        <v>0</v>
      </c>
      <c r="BX78" s="121">
        <f>SUM(T78,AV78)</f>
        <v>1148121</v>
      </c>
      <c r="BY78" s="121">
        <f>SUM(U78,AW78)</f>
        <v>0</v>
      </c>
      <c r="BZ78" s="121">
        <f>SUM(V78,AX78)</f>
        <v>0</v>
      </c>
      <c r="CA78" s="121">
        <f>SUM(W78,AY78)</f>
        <v>0</v>
      </c>
      <c r="CB78" s="121">
        <f>SUM(X78,AZ78)</f>
        <v>0</v>
      </c>
      <c r="CC78" s="121">
        <f>SUM(Y78,BA78)</f>
        <v>0</v>
      </c>
      <c r="CD78" s="121">
        <f>SUM(Z78,BB78)</f>
        <v>0</v>
      </c>
      <c r="CE78" s="121">
        <f>SUM(AA78,BC78)</f>
        <v>0</v>
      </c>
      <c r="CF78" s="121">
        <f>SUM(AB78,BD78)</f>
        <v>0</v>
      </c>
      <c r="CG78" s="121">
        <f>SUM(AC78,BE78)</f>
        <v>0</v>
      </c>
      <c r="CH78" s="121">
        <f>SUM(AD78,BF78)</f>
        <v>543346</v>
      </c>
      <c r="CI78" s="121">
        <f>SUM(AE78,BG78)</f>
        <v>1889124</v>
      </c>
    </row>
    <row r="79" spans="1:87" s="136" customFormat="1" ht="13.5" customHeight="1" x14ac:dyDescent="0.15">
      <c r="A79" s="119" t="s">
        <v>15</v>
      </c>
      <c r="B79" s="120" t="s">
        <v>327</v>
      </c>
      <c r="C79" s="119" t="s">
        <v>332</v>
      </c>
      <c r="D79" s="121">
        <f>+SUM(E79,J79)</f>
        <v>13672254</v>
      </c>
      <c r="E79" s="121">
        <f>+SUM(F79:I79)</f>
        <v>13513354</v>
      </c>
      <c r="F79" s="121">
        <v>13513354</v>
      </c>
      <c r="G79" s="121">
        <v>0</v>
      </c>
      <c r="H79" s="121">
        <v>0</v>
      </c>
      <c r="I79" s="121">
        <v>0</v>
      </c>
      <c r="J79" s="121">
        <v>158900</v>
      </c>
      <c r="K79" s="121">
        <v>0</v>
      </c>
      <c r="L79" s="121">
        <f>+SUM(M79,R79,V79,W79,AC79)</f>
        <v>41756654</v>
      </c>
      <c r="M79" s="121">
        <f>+SUM(N79:Q79)</f>
        <v>10368170</v>
      </c>
      <c r="N79" s="121">
        <v>6977022</v>
      </c>
      <c r="O79" s="121">
        <v>0</v>
      </c>
      <c r="P79" s="121">
        <v>3391148</v>
      </c>
      <c r="Q79" s="121">
        <v>0</v>
      </c>
      <c r="R79" s="121">
        <f>+SUM(S79:U79)</f>
        <v>19662155</v>
      </c>
      <c r="S79" s="121">
        <v>0</v>
      </c>
      <c r="T79" s="121">
        <v>19662155</v>
      </c>
      <c r="U79" s="121">
        <v>0</v>
      </c>
      <c r="V79" s="121">
        <v>0</v>
      </c>
      <c r="W79" s="121">
        <f>+SUM(X79:AA79)</f>
        <v>11694173</v>
      </c>
      <c r="X79" s="121">
        <v>0</v>
      </c>
      <c r="Y79" s="121">
        <v>10931646</v>
      </c>
      <c r="Z79" s="121">
        <v>762527</v>
      </c>
      <c r="AA79" s="121">
        <v>0</v>
      </c>
      <c r="AB79" s="121">
        <v>0</v>
      </c>
      <c r="AC79" s="121">
        <v>32156</v>
      </c>
      <c r="AD79" s="121">
        <v>13828336</v>
      </c>
      <c r="AE79" s="121">
        <f>+SUM(D79,L79,AD79)</f>
        <v>69257244</v>
      </c>
      <c r="AF79" s="121">
        <f>+SUM(AG79,AL79)</f>
        <v>0</v>
      </c>
      <c r="AG79" s="121">
        <f>+SUM(AH79:AK79)</f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f>+SUM(AO79,AT79,AX79,AY79,BE79)</f>
        <v>207038</v>
      </c>
      <c r="AO79" s="121">
        <f>+SUM(AP79:AS79)</f>
        <v>8787</v>
      </c>
      <c r="AP79" s="121">
        <v>8787</v>
      </c>
      <c r="AQ79" s="121">
        <v>0</v>
      </c>
      <c r="AR79" s="121">
        <v>0</v>
      </c>
      <c r="AS79" s="121">
        <v>0</v>
      </c>
      <c r="AT79" s="121">
        <f>+SUM(AU79:AW79)</f>
        <v>34661</v>
      </c>
      <c r="AU79" s="121">
        <v>0</v>
      </c>
      <c r="AV79" s="121">
        <v>34661</v>
      </c>
      <c r="AW79" s="121">
        <v>0</v>
      </c>
      <c r="AX79" s="121">
        <v>0</v>
      </c>
      <c r="AY79" s="121">
        <f>+SUM(AZ79:BC79)</f>
        <v>163590</v>
      </c>
      <c r="AZ79" s="121">
        <v>0</v>
      </c>
      <c r="BA79" s="121">
        <v>163505</v>
      </c>
      <c r="BB79" s="121">
        <v>85</v>
      </c>
      <c r="BC79" s="121">
        <v>0</v>
      </c>
      <c r="BD79" s="121">
        <v>0</v>
      </c>
      <c r="BE79" s="121">
        <v>0</v>
      </c>
      <c r="BF79" s="121">
        <v>51651</v>
      </c>
      <c r="BG79" s="121">
        <f>+SUM(BF79,AN79,AF79)</f>
        <v>258689</v>
      </c>
      <c r="BH79" s="121">
        <f>SUM(D79,AF79)</f>
        <v>13672254</v>
      </c>
      <c r="BI79" s="121">
        <f>SUM(E79,AG79)</f>
        <v>13513354</v>
      </c>
      <c r="BJ79" s="121">
        <f>SUM(F79,AH79)</f>
        <v>13513354</v>
      </c>
      <c r="BK79" s="121">
        <f>SUM(G79,AI79)</f>
        <v>0</v>
      </c>
      <c r="BL79" s="121">
        <f>SUM(H79,AJ79)</f>
        <v>0</v>
      </c>
      <c r="BM79" s="121">
        <f>SUM(I79,AK79)</f>
        <v>0</v>
      </c>
      <c r="BN79" s="121">
        <f>SUM(J79,AL79)</f>
        <v>158900</v>
      </c>
      <c r="BO79" s="121">
        <f>SUM(K79,AM79)</f>
        <v>0</v>
      </c>
      <c r="BP79" s="121">
        <f>SUM(L79,AN79)</f>
        <v>41963692</v>
      </c>
      <c r="BQ79" s="121">
        <f>SUM(M79,AO79)</f>
        <v>10376957</v>
      </c>
      <c r="BR79" s="121">
        <f>SUM(N79,AP79)</f>
        <v>6985809</v>
      </c>
      <c r="BS79" s="121">
        <f>SUM(O79,AQ79)</f>
        <v>0</v>
      </c>
      <c r="BT79" s="121">
        <f>SUM(P79,AR79)</f>
        <v>3391148</v>
      </c>
      <c r="BU79" s="121">
        <f>SUM(Q79,AS79)</f>
        <v>0</v>
      </c>
      <c r="BV79" s="121">
        <f>SUM(R79,AT79)</f>
        <v>19696816</v>
      </c>
      <c r="BW79" s="121">
        <f>SUM(S79,AU79)</f>
        <v>0</v>
      </c>
      <c r="BX79" s="121">
        <f>SUM(T79,AV79)</f>
        <v>19696816</v>
      </c>
      <c r="BY79" s="121">
        <f>SUM(U79,AW79)</f>
        <v>0</v>
      </c>
      <c r="BZ79" s="121">
        <f>SUM(V79,AX79)</f>
        <v>0</v>
      </c>
      <c r="CA79" s="121">
        <f>SUM(W79,AY79)</f>
        <v>11857763</v>
      </c>
      <c r="CB79" s="121">
        <f>SUM(X79,AZ79)</f>
        <v>0</v>
      </c>
      <c r="CC79" s="121">
        <f>SUM(Y79,BA79)</f>
        <v>11095151</v>
      </c>
      <c r="CD79" s="121">
        <f>SUM(Z79,BB79)</f>
        <v>762612</v>
      </c>
      <c r="CE79" s="121">
        <f>SUM(AA79,BC79)</f>
        <v>0</v>
      </c>
      <c r="CF79" s="121">
        <f>SUM(AB79,BD79)</f>
        <v>0</v>
      </c>
      <c r="CG79" s="121">
        <f>SUM(AC79,BE79)</f>
        <v>32156</v>
      </c>
      <c r="CH79" s="121">
        <f>SUM(AD79,BF79)</f>
        <v>13879987</v>
      </c>
      <c r="CI79" s="121">
        <f>SUM(AE79,BG79)</f>
        <v>69515933</v>
      </c>
    </row>
    <row r="80" spans="1:87" s="136" customFormat="1" ht="13.5" customHeight="1" x14ac:dyDescent="0.15">
      <c r="A80" s="119" t="s">
        <v>15</v>
      </c>
      <c r="B80" s="120" t="s">
        <v>438</v>
      </c>
      <c r="C80" s="119" t="s">
        <v>439</v>
      </c>
      <c r="D80" s="121">
        <f>+SUM(E80,J80)</f>
        <v>123391</v>
      </c>
      <c r="E80" s="121">
        <f>+SUM(F80:I80)</f>
        <v>112569</v>
      </c>
      <c r="F80" s="121">
        <v>0</v>
      </c>
      <c r="G80" s="121">
        <v>112569</v>
      </c>
      <c r="H80" s="121">
        <v>0</v>
      </c>
      <c r="I80" s="121">
        <v>0</v>
      </c>
      <c r="J80" s="121">
        <v>10822</v>
      </c>
      <c r="K80" s="121">
        <v>0</v>
      </c>
      <c r="L80" s="121">
        <f>+SUM(M80,R80,V80,W80,AC80)</f>
        <v>122879</v>
      </c>
      <c r="M80" s="121">
        <f>+SUM(N80:Q80)</f>
        <v>122879</v>
      </c>
      <c r="N80" s="121">
        <v>122879</v>
      </c>
      <c r="O80" s="121">
        <v>0</v>
      </c>
      <c r="P80" s="121">
        <v>0</v>
      </c>
      <c r="Q80" s="121">
        <v>0</v>
      </c>
      <c r="R80" s="121">
        <f>+SUM(S80:U80)</f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f>+SUM(X80:AA80)</f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676741</v>
      </c>
      <c r="AE80" s="121">
        <f>+SUM(D80,L80,AD80)</f>
        <v>923011</v>
      </c>
      <c r="AF80" s="121">
        <f>+SUM(AG80,AL80)</f>
        <v>0</v>
      </c>
      <c r="AG80" s="121">
        <f>+SUM(AH80:AK80)</f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f>+SUM(AO80,AT80,AX80,AY80,BE80)</f>
        <v>0</v>
      </c>
      <c r="AO80" s="121">
        <f>+SUM(AP80:AS80)</f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f>+SUM(AU80:AW80)</f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f>+SUM(AZ80:BC80)</f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f>+SUM(BF80,AN80,AF80)</f>
        <v>0</v>
      </c>
      <c r="BH80" s="121">
        <f>SUM(D80,AF80)</f>
        <v>123391</v>
      </c>
      <c r="BI80" s="121">
        <f>SUM(E80,AG80)</f>
        <v>112569</v>
      </c>
      <c r="BJ80" s="121">
        <f>SUM(F80,AH80)</f>
        <v>0</v>
      </c>
      <c r="BK80" s="121">
        <f>SUM(G80,AI80)</f>
        <v>112569</v>
      </c>
      <c r="BL80" s="121">
        <f>SUM(H80,AJ80)</f>
        <v>0</v>
      </c>
      <c r="BM80" s="121">
        <f>SUM(I80,AK80)</f>
        <v>0</v>
      </c>
      <c r="BN80" s="121">
        <f>SUM(J80,AL80)</f>
        <v>10822</v>
      </c>
      <c r="BO80" s="121">
        <f>SUM(K80,AM80)</f>
        <v>0</v>
      </c>
      <c r="BP80" s="121">
        <f>SUM(L80,AN80)</f>
        <v>122879</v>
      </c>
      <c r="BQ80" s="121">
        <f>SUM(M80,AO80)</f>
        <v>122879</v>
      </c>
      <c r="BR80" s="121">
        <f>SUM(N80,AP80)</f>
        <v>122879</v>
      </c>
      <c r="BS80" s="121">
        <f>SUM(O80,AQ80)</f>
        <v>0</v>
      </c>
      <c r="BT80" s="121">
        <f>SUM(P80,AR80)</f>
        <v>0</v>
      </c>
      <c r="BU80" s="121">
        <f>SUM(Q80,AS80)</f>
        <v>0</v>
      </c>
      <c r="BV80" s="121">
        <f>SUM(R80,AT80)</f>
        <v>0</v>
      </c>
      <c r="BW80" s="121">
        <f>SUM(S80,AU80)</f>
        <v>0</v>
      </c>
      <c r="BX80" s="121">
        <f>SUM(T80,AV80)</f>
        <v>0</v>
      </c>
      <c r="BY80" s="121">
        <f>SUM(U80,AW80)</f>
        <v>0</v>
      </c>
      <c r="BZ80" s="121">
        <f>SUM(V80,AX80)</f>
        <v>0</v>
      </c>
      <c r="CA80" s="121">
        <f>SUM(W80,AY80)</f>
        <v>0</v>
      </c>
      <c r="CB80" s="121">
        <f>SUM(X80,AZ80)</f>
        <v>0</v>
      </c>
      <c r="CC80" s="121">
        <f>SUM(Y80,BA80)</f>
        <v>0</v>
      </c>
      <c r="CD80" s="121">
        <f>SUM(Z80,BB80)</f>
        <v>0</v>
      </c>
      <c r="CE80" s="121">
        <f>SUM(AA80,BC80)</f>
        <v>0</v>
      </c>
      <c r="CF80" s="121">
        <f>SUM(AB80,BD80)</f>
        <v>0</v>
      </c>
      <c r="CG80" s="121">
        <f>SUM(AC80,BE80)</f>
        <v>0</v>
      </c>
      <c r="CH80" s="121">
        <f>SUM(AD80,BF80)</f>
        <v>676741</v>
      </c>
      <c r="CI80" s="121">
        <f>SUM(AE80,BG80)</f>
        <v>923011</v>
      </c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80">
    <sortCondition ref="A8:A80"/>
    <sortCondition ref="B8:B80"/>
    <sortCondition ref="C8:C80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79" man="1"/>
    <brk id="67" min="1" max="7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東京都</v>
      </c>
      <c r="B7" s="139" t="str">
        <f>'廃棄物事業経費（市町村）'!B7</f>
        <v>13000</v>
      </c>
      <c r="C7" s="138" t="s">
        <v>279</v>
      </c>
      <c r="D7" s="140">
        <f>SUM(L7,T7,AB7,AJ7,AR7,AZ7)</f>
        <v>3784578</v>
      </c>
      <c r="E7" s="140">
        <f>SUM(M7,U7,AC7,AK7,AS7,BA7)</f>
        <v>40915938</v>
      </c>
      <c r="F7" s="140">
        <f>SUM(D7:E7)</f>
        <v>44700516</v>
      </c>
      <c r="G7" s="140">
        <f>SUM(O7,W7,AE7,AM7,AU7,BC7)</f>
        <v>108839</v>
      </c>
      <c r="H7" s="140">
        <f>SUM(P7,X7,AF7,AN7,AV7,BD7)</f>
        <v>432748</v>
      </c>
      <c r="I7" s="140">
        <f>SUM(G7:H7)</f>
        <v>541587</v>
      </c>
      <c r="J7" s="141">
        <f>COUNTIF(J$8:J$1000,"&lt;&gt;")</f>
        <v>61</v>
      </c>
      <c r="K7" s="141">
        <f>COUNTIF(K$8:K$1000,"&lt;&gt;")</f>
        <v>61</v>
      </c>
      <c r="L7" s="140">
        <f>SUM(L$8:L$1000)</f>
        <v>3640420</v>
      </c>
      <c r="M7" s="140">
        <f>SUM(M$8:M$1000)</f>
        <v>35135761</v>
      </c>
      <c r="N7" s="140">
        <f>IF(AND(L7&lt;&gt;"",M7&lt;&gt;""),SUM(L7:M7),"")</f>
        <v>38776181</v>
      </c>
      <c r="O7" s="140">
        <f>SUM(O$8:O$1000)</f>
        <v>108839</v>
      </c>
      <c r="P7" s="140">
        <f>SUM(P$8:P$1000)</f>
        <v>414412</v>
      </c>
      <c r="Q7" s="140">
        <f>IF(AND(O7&lt;&gt;"",P7&lt;&gt;""),SUM(O7:P7),"")</f>
        <v>523251</v>
      </c>
      <c r="R7" s="141">
        <f>COUNTIF(R$8:R$1000,"&lt;&gt;")</f>
        <v>22</v>
      </c>
      <c r="S7" s="141">
        <f>COUNTIF(S$8:S$1000,"&lt;&gt;")</f>
        <v>22</v>
      </c>
      <c r="T7" s="140">
        <f>SUM(T$8:T$1000)</f>
        <v>144158</v>
      </c>
      <c r="U7" s="140">
        <f>SUM(U$8:U$1000)</f>
        <v>5780177</v>
      </c>
      <c r="V7" s="140">
        <f>IF(AND(T7&lt;&gt;"",U7&lt;&gt;""),SUM(T7:U7),"")</f>
        <v>5924335</v>
      </c>
      <c r="W7" s="140">
        <f>SUM(W$8:W$1000)</f>
        <v>0</v>
      </c>
      <c r="X7" s="140">
        <f>SUM(X$8:X$1000)</f>
        <v>18336</v>
      </c>
      <c r="Y7" s="140">
        <f>IF(AND(W7&lt;&gt;"",X7&lt;&gt;""),SUM(W7:X7),"")</f>
        <v>18336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15</v>
      </c>
      <c r="B8" s="120" t="s">
        <v>324</v>
      </c>
      <c r="C8" s="119" t="s">
        <v>325</v>
      </c>
      <c r="D8" s="121">
        <f>SUM(L8,T8,AB8,AJ8,AR8,AZ8)</f>
        <v>44937</v>
      </c>
      <c r="E8" s="121">
        <f>SUM(M8,U8,AC8,AK8,AS8,BA8)</f>
        <v>309602</v>
      </c>
      <c r="F8" s="121">
        <f>SUM(D8:E8)</f>
        <v>354539</v>
      </c>
      <c r="G8" s="121">
        <f>SUM(O8,W8,AE8,AM8,AU8,BC8)</f>
        <v>0</v>
      </c>
      <c r="H8" s="121">
        <f>SUM(P8,X8,AF8,AN8,AV8,BD8)</f>
        <v>3316</v>
      </c>
      <c r="I8" s="121">
        <f>SUM(G8:H8)</f>
        <v>3316</v>
      </c>
      <c r="J8" s="120" t="s">
        <v>327</v>
      </c>
      <c r="K8" s="119" t="s">
        <v>328</v>
      </c>
      <c r="L8" s="121">
        <v>44937</v>
      </c>
      <c r="M8" s="121">
        <v>309602</v>
      </c>
      <c r="N8" s="121">
        <f>IF(AND(L8&lt;&gt;"",M8&lt;&gt;""),SUM(L8:M8),"")</f>
        <v>354539</v>
      </c>
      <c r="O8" s="121">
        <v>0</v>
      </c>
      <c r="P8" s="121">
        <v>3316</v>
      </c>
      <c r="Q8" s="121">
        <f>IF(AND(O8&lt;&gt;"",P8&lt;&gt;""),SUM(O8:P8),"")</f>
        <v>3316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15</v>
      </c>
      <c r="B9" s="120" t="s">
        <v>329</v>
      </c>
      <c r="C9" s="119" t="s">
        <v>330</v>
      </c>
      <c r="D9" s="121">
        <f>SUM(L9,T9,AB9,AJ9,AR9,AZ9)</f>
        <v>74266</v>
      </c>
      <c r="E9" s="121">
        <f>SUM(M9,U9,AC9,AK9,AS9,BA9)</f>
        <v>511670</v>
      </c>
      <c r="F9" s="121">
        <f>SUM(D9:E9)</f>
        <v>585936</v>
      </c>
      <c r="G9" s="121">
        <f>SUM(O9,W9,AE9,AM9,AU9,BC9)</f>
        <v>0</v>
      </c>
      <c r="H9" s="121">
        <f>SUM(P9,X9,AF9,AN9,AV9,BD9)</f>
        <v>5480</v>
      </c>
      <c r="I9" s="121">
        <f>SUM(G9:H9)</f>
        <v>5480</v>
      </c>
      <c r="J9" s="120" t="s">
        <v>327</v>
      </c>
      <c r="K9" s="119" t="s">
        <v>332</v>
      </c>
      <c r="L9" s="121">
        <v>74266</v>
      </c>
      <c r="M9" s="121">
        <v>511670</v>
      </c>
      <c r="N9" s="121">
        <f>IF(AND(L9&lt;&gt;"",M9&lt;&gt;""),SUM(L9:M9),"")</f>
        <v>585936</v>
      </c>
      <c r="O9" s="121">
        <v>0</v>
      </c>
      <c r="P9" s="121">
        <v>5480</v>
      </c>
      <c r="Q9" s="121">
        <f>IF(AND(O9&lt;&gt;"",P9&lt;&gt;""),SUM(O9:P9),"")</f>
        <v>5480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15</v>
      </c>
      <c r="B10" s="120" t="s">
        <v>333</v>
      </c>
      <c r="C10" s="119" t="s">
        <v>334</v>
      </c>
      <c r="D10" s="121">
        <f>SUM(L10,T10,AB10,AJ10,AR10,AZ10)</f>
        <v>111655</v>
      </c>
      <c r="E10" s="121">
        <f>SUM(M10,U10,AC10,AK10,AS10,BA10)</f>
        <v>769273</v>
      </c>
      <c r="F10" s="121">
        <f>SUM(D10:E10)</f>
        <v>880928</v>
      </c>
      <c r="G10" s="121">
        <f>SUM(O10,W10,AE10,AM10,AU10,BC10)</f>
        <v>0</v>
      </c>
      <c r="H10" s="121">
        <f>SUM(P10,X10,AF10,AN10,AV10,BD10)</f>
        <v>8239</v>
      </c>
      <c r="I10" s="121">
        <f>SUM(G10:H10)</f>
        <v>8239</v>
      </c>
      <c r="J10" s="120" t="s">
        <v>327</v>
      </c>
      <c r="K10" s="119" t="s">
        <v>332</v>
      </c>
      <c r="L10" s="121">
        <v>111655</v>
      </c>
      <c r="M10" s="121">
        <v>769273</v>
      </c>
      <c r="N10" s="121">
        <f>IF(AND(L10&lt;&gt;"",M10&lt;&gt;""),SUM(L10:M10),"")</f>
        <v>880928</v>
      </c>
      <c r="O10" s="121">
        <v>0</v>
      </c>
      <c r="P10" s="121">
        <v>8239</v>
      </c>
      <c r="Q10" s="121">
        <f>IF(AND(O10&lt;&gt;"",P10&lt;&gt;""),SUM(O10:P10),"")</f>
        <v>8239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15</v>
      </c>
      <c r="B11" s="120" t="s">
        <v>336</v>
      </c>
      <c r="C11" s="119" t="s">
        <v>337</v>
      </c>
      <c r="D11" s="121">
        <f>SUM(L11,T11,AB11,AJ11,AR11,AZ11)</f>
        <v>153025</v>
      </c>
      <c r="E11" s="121">
        <f>SUM(M11,U11,AC11,AK11,AS11,BA11)</f>
        <v>1054302</v>
      </c>
      <c r="F11" s="121">
        <f>SUM(D11:E11)</f>
        <v>1207327</v>
      </c>
      <c r="G11" s="121">
        <f>SUM(O11,W11,AE11,AM11,AU11,BC11)</f>
        <v>0</v>
      </c>
      <c r="H11" s="121">
        <f>SUM(P11,X11,AF11,AN11,AV11,BD11)</f>
        <v>11291</v>
      </c>
      <c r="I11" s="121">
        <f>SUM(G11:H11)</f>
        <v>11291</v>
      </c>
      <c r="J11" s="120" t="s">
        <v>327</v>
      </c>
      <c r="K11" s="119" t="s">
        <v>332</v>
      </c>
      <c r="L11" s="121">
        <v>153025</v>
      </c>
      <c r="M11" s="121">
        <v>1054302</v>
      </c>
      <c r="N11" s="121">
        <f>IF(AND(L11&lt;&gt;"",M11&lt;&gt;""),SUM(L11:M11),"")</f>
        <v>1207327</v>
      </c>
      <c r="O11" s="121">
        <v>0</v>
      </c>
      <c r="P11" s="121">
        <v>11291</v>
      </c>
      <c r="Q11" s="121">
        <f>IF(AND(O11&lt;&gt;"",P11&lt;&gt;""),SUM(O11:P11),"")</f>
        <v>11291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15</v>
      </c>
      <c r="B12" s="120" t="s">
        <v>339</v>
      </c>
      <c r="C12" s="119" t="s">
        <v>340</v>
      </c>
      <c r="D12" s="121">
        <f>SUM(L12,T12,AB12,AJ12,AR12,AZ12)</f>
        <v>85576</v>
      </c>
      <c r="E12" s="121">
        <f>SUM(M12,U12,AC12,AK12,AS12,BA12)</f>
        <v>589598</v>
      </c>
      <c r="F12" s="121">
        <f>SUM(D12:E12)</f>
        <v>675174</v>
      </c>
      <c r="G12" s="121">
        <f>SUM(O12,W12,AE12,AM12,AU12,BC12)</f>
        <v>0</v>
      </c>
      <c r="H12" s="121">
        <f>SUM(P12,X12,AF12,AN12,AV12,BD12)</f>
        <v>6315</v>
      </c>
      <c r="I12" s="121">
        <f>SUM(G12:H12)</f>
        <v>6315</v>
      </c>
      <c r="J12" s="120" t="s">
        <v>327</v>
      </c>
      <c r="K12" s="119" t="s">
        <v>332</v>
      </c>
      <c r="L12" s="121">
        <v>85576</v>
      </c>
      <c r="M12" s="121">
        <v>589598</v>
      </c>
      <c r="N12" s="121">
        <f>IF(AND(L12&lt;&gt;"",M12&lt;&gt;""),SUM(L12:M12),"")</f>
        <v>675174</v>
      </c>
      <c r="O12" s="121">
        <v>0</v>
      </c>
      <c r="P12" s="121">
        <v>6315</v>
      </c>
      <c r="Q12" s="121">
        <f>IF(AND(O12&lt;&gt;"",P12&lt;&gt;""),SUM(O12:P12),"")</f>
        <v>6315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15</v>
      </c>
      <c r="B13" s="120" t="s">
        <v>342</v>
      </c>
      <c r="C13" s="119" t="s">
        <v>343</v>
      </c>
      <c r="D13" s="121">
        <f>SUM(L13,T13,AB13,AJ13,AR13,AZ13)</f>
        <v>90300</v>
      </c>
      <c r="E13" s="121">
        <f>SUM(M13,U13,AC13,AK13,AS13,BA13)</f>
        <v>622143</v>
      </c>
      <c r="F13" s="121">
        <f>SUM(D13:E13)</f>
        <v>712443</v>
      </c>
      <c r="G13" s="121">
        <f>SUM(O13,W13,AE13,AM13,AU13,BC13)</f>
        <v>0</v>
      </c>
      <c r="H13" s="121">
        <f>SUM(P13,X13,AF13,AN13,AV13,BD13)</f>
        <v>6663</v>
      </c>
      <c r="I13" s="121">
        <f>SUM(G13:H13)</f>
        <v>6663</v>
      </c>
      <c r="J13" s="120" t="s">
        <v>327</v>
      </c>
      <c r="K13" s="119" t="s">
        <v>332</v>
      </c>
      <c r="L13" s="121">
        <v>90300</v>
      </c>
      <c r="M13" s="121">
        <v>622143</v>
      </c>
      <c r="N13" s="121">
        <f>IF(AND(L13&lt;&gt;"",M13&lt;&gt;""),SUM(L13:M13),"")</f>
        <v>712443</v>
      </c>
      <c r="O13" s="121">
        <v>0</v>
      </c>
      <c r="P13" s="121">
        <v>6663</v>
      </c>
      <c r="Q13" s="121">
        <f>IF(AND(O13&lt;&gt;"",P13&lt;&gt;""),SUM(O13:P13),"")</f>
        <v>6663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15</v>
      </c>
      <c r="B14" s="120" t="s">
        <v>345</v>
      </c>
      <c r="C14" s="119" t="s">
        <v>346</v>
      </c>
      <c r="D14" s="121">
        <f>SUM(L14,T14,AB14,AJ14,AR14,AZ14)</f>
        <v>104424</v>
      </c>
      <c r="E14" s="121">
        <f>SUM(M14,U14,AC14,AK14,AS14,BA14)</f>
        <v>719450</v>
      </c>
      <c r="F14" s="121">
        <f>SUM(D14:E14)</f>
        <v>823874</v>
      </c>
      <c r="G14" s="121">
        <f>SUM(O14,W14,AE14,AM14,AU14,BC14)</f>
        <v>0</v>
      </c>
      <c r="H14" s="121">
        <f>SUM(P14,X14,AF14,AN14,AV14,BD14)</f>
        <v>7705</v>
      </c>
      <c r="I14" s="121">
        <f>SUM(G14:H14)</f>
        <v>7705</v>
      </c>
      <c r="J14" s="120" t="s">
        <v>327</v>
      </c>
      <c r="K14" s="119">
        <v>0</v>
      </c>
      <c r="L14" s="121">
        <v>104424</v>
      </c>
      <c r="M14" s="121">
        <v>719450</v>
      </c>
      <c r="N14" s="121">
        <f>IF(AND(L14&lt;&gt;"",M14&lt;&gt;""),SUM(L14:M14),"")</f>
        <v>823874</v>
      </c>
      <c r="O14" s="121">
        <v>0</v>
      </c>
      <c r="P14" s="121">
        <v>7705</v>
      </c>
      <c r="Q14" s="121">
        <f>IF(AND(O14&lt;&gt;"",P14&lt;&gt;""),SUM(O14:P14),"")</f>
        <v>7705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15</v>
      </c>
      <c r="B15" s="120" t="s">
        <v>348</v>
      </c>
      <c r="C15" s="119" t="s">
        <v>349</v>
      </c>
      <c r="D15" s="121">
        <f>SUM(L15,T15,AB15,AJ15,AR15,AZ15)</f>
        <v>165924</v>
      </c>
      <c r="E15" s="121">
        <f>SUM(M15,U15,AC15,AK15,AS15,BA15)</f>
        <v>1143169</v>
      </c>
      <c r="F15" s="121">
        <f>SUM(D15:E15)</f>
        <v>1309093</v>
      </c>
      <c r="G15" s="121">
        <f>SUM(O15,W15,AE15,AM15,AU15,BC15)</f>
        <v>0</v>
      </c>
      <c r="H15" s="121">
        <f>SUM(P15,X15,AF15,AN15,AV15,BD15)</f>
        <v>12243</v>
      </c>
      <c r="I15" s="121">
        <f>SUM(G15:H15)</f>
        <v>12243</v>
      </c>
      <c r="J15" s="120" t="s">
        <v>327</v>
      </c>
      <c r="K15" s="119" t="s">
        <v>351</v>
      </c>
      <c r="L15" s="121">
        <v>165924</v>
      </c>
      <c r="M15" s="121">
        <v>1143169</v>
      </c>
      <c r="N15" s="121">
        <f>IF(AND(L15&lt;&gt;"",M15&lt;&gt;""),SUM(L15:M15),"")</f>
        <v>1309093</v>
      </c>
      <c r="O15" s="121">
        <v>0</v>
      </c>
      <c r="P15" s="121">
        <v>12243</v>
      </c>
      <c r="Q15" s="121">
        <f>IF(AND(O15&lt;&gt;"",P15&lt;&gt;""),SUM(O15:P15),"")</f>
        <v>12243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15</v>
      </c>
      <c r="B16" s="120" t="s">
        <v>352</v>
      </c>
      <c r="C16" s="119" t="s">
        <v>353</v>
      </c>
      <c r="D16" s="121">
        <f>SUM(L16,T16,AB16,AJ16,AR16,AZ16)</f>
        <v>135881</v>
      </c>
      <c r="E16" s="121">
        <f>SUM(M16,U16,AC16,AK16,AS16,BA16)</f>
        <v>936181</v>
      </c>
      <c r="F16" s="121">
        <f>SUM(D16:E16)</f>
        <v>1072062</v>
      </c>
      <c r="G16" s="121">
        <f>SUM(O16,W16,AE16,AM16,AU16,BC16)</f>
        <v>0</v>
      </c>
      <c r="H16" s="121">
        <f>SUM(P16,X16,AF16,AN16,AV16,BD16)</f>
        <v>10026</v>
      </c>
      <c r="I16" s="121">
        <f>SUM(G16:H16)</f>
        <v>10026</v>
      </c>
      <c r="J16" s="120" t="s">
        <v>327</v>
      </c>
      <c r="K16" s="119" t="s">
        <v>332</v>
      </c>
      <c r="L16" s="121">
        <v>135881</v>
      </c>
      <c r="M16" s="121">
        <v>936181</v>
      </c>
      <c r="N16" s="121">
        <f>IF(AND(L16&lt;&gt;"",M16&lt;&gt;""),SUM(L16:M16),"")</f>
        <v>1072062</v>
      </c>
      <c r="O16" s="121">
        <v>0</v>
      </c>
      <c r="P16" s="121">
        <v>10026</v>
      </c>
      <c r="Q16" s="121">
        <f>IF(AND(O16&lt;&gt;"",P16&lt;&gt;""),SUM(O16:P16),"")</f>
        <v>10026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15</v>
      </c>
      <c r="B17" s="120" t="s">
        <v>355</v>
      </c>
      <c r="C17" s="119" t="s">
        <v>356</v>
      </c>
      <c r="D17" s="121">
        <f>SUM(L17,T17,AB17,AJ17,AR17,AZ17)</f>
        <v>101618</v>
      </c>
      <c r="E17" s="121">
        <f>SUM(M17,U17,AC17,AK17,AS17,BA17)</f>
        <v>700122</v>
      </c>
      <c r="F17" s="121">
        <f>SUM(D17:E17)</f>
        <v>801740</v>
      </c>
      <c r="G17" s="121">
        <f>SUM(O17,W17,AE17,AM17,AU17,BC17)</f>
        <v>0</v>
      </c>
      <c r="H17" s="121">
        <f>SUM(P17,X17,AF17,AN17,AV17,BD17)</f>
        <v>7498</v>
      </c>
      <c r="I17" s="121">
        <f>SUM(G17:H17)</f>
        <v>7498</v>
      </c>
      <c r="J17" s="120" t="s">
        <v>327</v>
      </c>
      <c r="K17" s="119" t="s">
        <v>332</v>
      </c>
      <c r="L17" s="121">
        <v>101618</v>
      </c>
      <c r="M17" s="121">
        <v>700122</v>
      </c>
      <c r="N17" s="121">
        <f>IF(AND(L17&lt;&gt;"",M17&lt;&gt;""),SUM(L17:M17),"")</f>
        <v>801740</v>
      </c>
      <c r="O17" s="121">
        <v>0</v>
      </c>
      <c r="P17" s="121">
        <v>7498</v>
      </c>
      <c r="Q17" s="121">
        <f>IF(AND(O17&lt;&gt;"",P17&lt;&gt;""),SUM(O17:P17),"")</f>
        <v>7498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15</v>
      </c>
      <c r="B18" s="120" t="s">
        <v>358</v>
      </c>
      <c r="C18" s="119" t="s">
        <v>359</v>
      </c>
      <c r="D18" s="121">
        <f>SUM(L18,T18,AB18,AJ18,AR18,AZ18)</f>
        <v>256080</v>
      </c>
      <c r="E18" s="121">
        <f>SUM(M18,U18,AC18,AK18,AS18,BA18)</f>
        <v>1764319</v>
      </c>
      <c r="F18" s="121">
        <f>SUM(D18:E18)</f>
        <v>2020399</v>
      </c>
      <c r="G18" s="121">
        <f>SUM(O18,W18,AE18,AM18,AU18,BC18)</f>
        <v>0</v>
      </c>
      <c r="H18" s="121">
        <f>SUM(P18,X18,AF18,AN18,AV18,BD18)</f>
        <v>18897</v>
      </c>
      <c r="I18" s="121">
        <f>SUM(G18:H18)</f>
        <v>18897</v>
      </c>
      <c r="J18" s="120" t="s">
        <v>327</v>
      </c>
      <c r="K18" s="119" t="s">
        <v>332</v>
      </c>
      <c r="L18" s="121">
        <v>256080</v>
      </c>
      <c r="M18" s="121">
        <v>1764319</v>
      </c>
      <c r="N18" s="121">
        <f>IF(AND(L18&lt;&gt;"",M18&lt;&gt;""),SUM(L18:M18),"")</f>
        <v>2020399</v>
      </c>
      <c r="O18" s="121">
        <v>0</v>
      </c>
      <c r="P18" s="121">
        <v>18897</v>
      </c>
      <c r="Q18" s="121">
        <f>IF(AND(O18&lt;&gt;"",P18&lt;&gt;""),SUM(O18:P18),"")</f>
        <v>18897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15</v>
      </c>
      <c r="B19" s="120" t="s">
        <v>361</v>
      </c>
      <c r="C19" s="119" t="s">
        <v>362</v>
      </c>
      <c r="D19" s="121">
        <f>SUM(L19,T19,AB19,AJ19,AR19,AZ19)</f>
        <v>335440</v>
      </c>
      <c r="E19" s="121">
        <f>SUM(M19,U19,AC19,AK19,AS19,BA19)</f>
        <v>2311087</v>
      </c>
      <c r="F19" s="121">
        <f>SUM(D19:E19)</f>
        <v>2646527</v>
      </c>
      <c r="G19" s="121">
        <f>SUM(O19,W19,AE19,AM19,AU19,BC19)</f>
        <v>0</v>
      </c>
      <c r="H19" s="121">
        <f>SUM(P19,X19,AF19,AN19,AV19,BD19)</f>
        <v>24752</v>
      </c>
      <c r="I19" s="121">
        <f>SUM(G19:H19)</f>
        <v>24752</v>
      </c>
      <c r="J19" s="120" t="s">
        <v>327</v>
      </c>
      <c r="K19" s="119" t="s">
        <v>332</v>
      </c>
      <c r="L19" s="121">
        <v>335440</v>
      </c>
      <c r="M19" s="121">
        <v>2311087</v>
      </c>
      <c r="N19" s="121">
        <f>IF(AND(L19&lt;&gt;"",M19&lt;&gt;""),SUM(L19:M19),"")</f>
        <v>2646527</v>
      </c>
      <c r="O19" s="121">
        <v>0</v>
      </c>
      <c r="P19" s="121">
        <v>24752</v>
      </c>
      <c r="Q19" s="121">
        <f>IF(AND(O19&lt;&gt;"",P19&lt;&gt;""),SUM(O19:P19),"")</f>
        <v>24752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15</v>
      </c>
      <c r="B20" s="120" t="s">
        <v>364</v>
      </c>
      <c r="C20" s="119" t="s">
        <v>365</v>
      </c>
      <c r="D20" s="121">
        <f>SUM(L20,T20,AB20,AJ20,AR20,AZ20)</f>
        <v>110378</v>
      </c>
      <c r="E20" s="121">
        <f>SUM(M20,U20,AC20,AK20,AS20,BA20)</f>
        <v>760473</v>
      </c>
      <c r="F20" s="121">
        <f>SUM(D20:E20)</f>
        <v>870851</v>
      </c>
      <c r="G20" s="121">
        <f>SUM(O20,W20,AE20,AM20,AU20,BC20)</f>
        <v>0</v>
      </c>
      <c r="H20" s="121">
        <f>SUM(P20,X20,AF20,AN20,AV20,BD20)</f>
        <v>8145</v>
      </c>
      <c r="I20" s="121">
        <f>SUM(G20:H20)</f>
        <v>8145</v>
      </c>
      <c r="J20" s="120" t="s">
        <v>327</v>
      </c>
      <c r="K20" s="119" t="s">
        <v>332</v>
      </c>
      <c r="L20" s="121">
        <v>110378</v>
      </c>
      <c r="M20" s="121">
        <v>760473</v>
      </c>
      <c r="N20" s="121">
        <f>IF(AND(L20&lt;&gt;"",M20&lt;&gt;""),SUM(L20:M20),"")</f>
        <v>870851</v>
      </c>
      <c r="O20" s="121">
        <v>0</v>
      </c>
      <c r="P20" s="121">
        <v>8145</v>
      </c>
      <c r="Q20" s="121">
        <f>IF(AND(O20&lt;&gt;"",P20&lt;&gt;""),SUM(O20:P20),"")</f>
        <v>8145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15</v>
      </c>
      <c r="B21" s="120" t="s">
        <v>367</v>
      </c>
      <c r="C21" s="119" t="s">
        <v>368</v>
      </c>
      <c r="D21" s="121">
        <f>SUM(L21,T21,AB21,AJ21,AR21,AZ21)</f>
        <v>115008</v>
      </c>
      <c r="E21" s="121">
        <f>SUM(M21,U21,AC21,AK21,AS21,BA21)</f>
        <v>792377</v>
      </c>
      <c r="F21" s="121">
        <f>SUM(D21:E21)</f>
        <v>907385</v>
      </c>
      <c r="G21" s="121">
        <f>SUM(O21,W21,AE21,AM21,AU21,BC21)</f>
        <v>0</v>
      </c>
      <c r="H21" s="121">
        <f>SUM(P21,X21,AF21,AN21,AV21,BD21)</f>
        <v>8486</v>
      </c>
      <c r="I21" s="121">
        <f>SUM(G21:H21)</f>
        <v>8486</v>
      </c>
      <c r="J21" s="120" t="s">
        <v>327</v>
      </c>
      <c r="K21" s="119" t="s">
        <v>332</v>
      </c>
      <c r="L21" s="121">
        <v>115008</v>
      </c>
      <c r="M21" s="121">
        <v>792377</v>
      </c>
      <c r="N21" s="121">
        <f>IF(AND(L21&lt;&gt;"",M21&lt;&gt;""),SUM(L21:M21),"")</f>
        <v>907385</v>
      </c>
      <c r="O21" s="121">
        <v>0</v>
      </c>
      <c r="P21" s="121">
        <v>8486</v>
      </c>
      <c r="Q21" s="121">
        <f>IF(AND(O21&lt;&gt;"",P21&lt;&gt;""),SUM(O21:P21),"")</f>
        <v>8486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15</v>
      </c>
      <c r="B22" s="120" t="s">
        <v>370</v>
      </c>
      <c r="C22" s="119" t="s">
        <v>371</v>
      </c>
      <c r="D22" s="121">
        <f>SUM(L22,T22,AB22,AJ22,AR22,AZ22)</f>
        <v>185941</v>
      </c>
      <c r="E22" s="121">
        <f>SUM(M22,U22,AC22,AK22,AS22,BA22)</f>
        <v>1281082</v>
      </c>
      <c r="F22" s="121">
        <f>SUM(D22:E22)</f>
        <v>1467023</v>
      </c>
      <c r="G22" s="121">
        <f>SUM(O22,W22,AE22,AM22,AU22,BC22)</f>
        <v>0</v>
      </c>
      <c r="H22" s="121">
        <f>SUM(P22,X22,AF22,AN22,AV22,BD22)</f>
        <v>13720</v>
      </c>
      <c r="I22" s="121">
        <f>SUM(G22:H22)</f>
        <v>13720</v>
      </c>
      <c r="J22" s="120" t="s">
        <v>327</v>
      </c>
      <c r="K22" s="119" t="s">
        <v>332</v>
      </c>
      <c r="L22" s="121">
        <v>185941</v>
      </c>
      <c r="M22" s="121">
        <v>1281082</v>
      </c>
      <c r="N22" s="121">
        <f>IF(AND(L22&lt;&gt;"",M22&lt;&gt;""),SUM(L22:M22),"")</f>
        <v>1467023</v>
      </c>
      <c r="O22" s="121">
        <v>0</v>
      </c>
      <c r="P22" s="121">
        <v>13720</v>
      </c>
      <c r="Q22" s="121">
        <f>IF(AND(O22&lt;&gt;"",P22&lt;&gt;""),SUM(O22:P22),"")</f>
        <v>13720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15</v>
      </c>
      <c r="B23" s="120" t="s">
        <v>373</v>
      </c>
      <c r="C23" s="119" t="s">
        <v>374</v>
      </c>
      <c r="D23" s="121">
        <f>SUM(L23,T23,AB23,AJ23,AR23,AZ23)</f>
        <v>112952</v>
      </c>
      <c r="E23" s="121">
        <f>SUM(M23,U23,AC23,AK23,AS23,BA23)</f>
        <v>778207</v>
      </c>
      <c r="F23" s="121">
        <f>SUM(D23:E23)</f>
        <v>891159</v>
      </c>
      <c r="G23" s="121">
        <f>SUM(O23,W23,AE23,AM23,AU23,BC23)</f>
        <v>0</v>
      </c>
      <c r="H23" s="121">
        <f>SUM(P23,X23,AF23,AN23,AV23,BD23)</f>
        <v>8335</v>
      </c>
      <c r="I23" s="121">
        <f>SUM(G23:H23)</f>
        <v>8335</v>
      </c>
      <c r="J23" s="120" t="s">
        <v>327</v>
      </c>
      <c r="K23" s="119" t="s">
        <v>332</v>
      </c>
      <c r="L23" s="121">
        <v>112952</v>
      </c>
      <c r="M23" s="121">
        <v>778207</v>
      </c>
      <c r="N23" s="121">
        <f>IF(AND(L23&lt;&gt;"",M23&lt;&gt;""),SUM(L23:M23),"")</f>
        <v>891159</v>
      </c>
      <c r="O23" s="121">
        <v>0</v>
      </c>
      <c r="P23" s="121">
        <v>8335</v>
      </c>
      <c r="Q23" s="121">
        <f>IF(AND(O23&lt;&gt;"",P23&lt;&gt;""),SUM(O23:P23),"")</f>
        <v>8335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15</v>
      </c>
      <c r="B24" s="120" t="s">
        <v>376</v>
      </c>
      <c r="C24" s="119" t="s">
        <v>377</v>
      </c>
      <c r="D24" s="121">
        <f>SUM(L24,T24,AB24,AJ24,AR24,AZ24)</f>
        <v>122235</v>
      </c>
      <c r="E24" s="121">
        <f>SUM(M24,U24,AC24,AK24,AS24,BA24)</f>
        <v>842163</v>
      </c>
      <c r="F24" s="121">
        <f>SUM(D24:E24)</f>
        <v>964398</v>
      </c>
      <c r="G24" s="121">
        <f>SUM(O24,W24,AE24,AM24,AU24,BC24)</f>
        <v>0</v>
      </c>
      <c r="H24" s="121">
        <f>SUM(P24,X24,AF24,AN24,AV24,BD24)</f>
        <v>9019</v>
      </c>
      <c r="I24" s="121">
        <f>SUM(G24:H24)</f>
        <v>9019</v>
      </c>
      <c r="J24" s="120" t="s">
        <v>327</v>
      </c>
      <c r="K24" s="119" t="s">
        <v>332</v>
      </c>
      <c r="L24" s="121">
        <v>122235</v>
      </c>
      <c r="M24" s="121">
        <v>842163</v>
      </c>
      <c r="N24" s="121">
        <f>IF(AND(L24&lt;&gt;"",M24&lt;&gt;""),SUM(L24:M24),"")</f>
        <v>964398</v>
      </c>
      <c r="O24" s="121">
        <v>0</v>
      </c>
      <c r="P24" s="121">
        <v>9019</v>
      </c>
      <c r="Q24" s="121">
        <f>IF(AND(O24&lt;&gt;"",P24&lt;&gt;""),SUM(O24:P24),"")</f>
        <v>9019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15</v>
      </c>
      <c r="B25" s="120" t="s">
        <v>379</v>
      </c>
      <c r="C25" s="119" t="s">
        <v>380</v>
      </c>
      <c r="D25" s="121">
        <f>SUM(L25,T25,AB25,AJ25,AR25,AZ25)</f>
        <v>85331</v>
      </c>
      <c r="E25" s="121">
        <f>SUM(M25,U25,AC25,AK25,AS25,BA25)</f>
        <v>587910</v>
      </c>
      <c r="F25" s="121">
        <f>SUM(D25:E25)</f>
        <v>673241</v>
      </c>
      <c r="G25" s="121">
        <f>SUM(O25,W25,AE25,AM25,AU25,BC25)</f>
        <v>0</v>
      </c>
      <c r="H25" s="121">
        <f>SUM(P25,X25,AF25,AN25,AV25,BD25)</f>
        <v>6296</v>
      </c>
      <c r="I25" s="121">
        <f>SUM(G25:H25)</f>
        <v>6296</v>
      </c>
      <c r="J25" s="120" t="s">
        <v>327</v>
      </c>
      <c r="K25" s="119" t="s">
        <v>332</v>
      </c>
      <c r="L25" s="121">
        <v>85331</v>
      </c>
      <c r="M25" s="121">
        <v>587910</v>
      </c>
      <c r="N25" s="121">
        <f>IF(AND(L25&lt;&gt;"",M25&lt;&gt;""),SUM(L25:M25),"")</f>
        <v>673241</v>
      </c>
      <c r="O25" s="121">
        <v>0</v>
      </c>
      <c r="P25" s="121">
        <v>6296</v>
      </c>
      <c r="Q25" s="121">
        <f>IF(AND(O25&lt;&gt;"",P25&lt;&gt;""),SUM(O25:P25),"")</f>
        <v>6296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15</v>
      </c>
      <c r="B26" s="120" t="s">
        <v>382</v>
      </c>
      <c r="C26" s="119" t="s">
        <v>383</v>
      </c>
      <c r="D26" s="121">
        <f>SUM(L26,T26,AB26,AJ26,AR26,AZ26)</f>
        <v>206263</v>
      </c>
      <c r="E26" s="121">
        <f>SUM(M26,U26,AC26,AK26,AS26,BA26)</f>
        <v>1421099</v>
      </c>
      <c r="F26" s="121">
        <f>SUM(D26:E26)</f>
        <v>1627362</v>
      </c>
      <c r="G26" s="121">
        <f>SUM(O26,W26,AE26,AM26,AU26,BC26)</f>
        <v>0</v>
      </c>
      <c r="H26" s="121">
        <f>SUM(P26,X26,AF26,AN26,AV26,BD26)</f>
        <v>15220</v>
      </c>
      <c r="I26" s="121">
        <f>SUM(G26:H26)</f>
        <v>15220</v>
      </c>
      <c r="J26" s="120" t="s">
        <v>327</v>
      </c>
      <c r="K26" s="119" t="s">
        <v>332</v>
      </c>
      <c r="L26" s="121">
        <v>206263</v>
      </c>
      <c r="M26" s="121">
        <v>1421099</v>
      </c>
      <c r="N26" s="121">
        <f>IF(AND(L26&lt;&gt;"",M26&lt;&gt;""),SUM(L26:M26),"")</f>
        <v>1627362</v>
      </c>
      <c r="O26" s="121">
        <v>0</v>
      </c>
      <c r="P26" s="121">
        <v>15220</v>
      </c>
      <c r="Q26" s="121">
        <f>IF(AND(O26&lt;&gt;"",P26&lt;&gt;""),SUM(O26:P26),"")</f>
        <v>15220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15</v>
      </c>
      <c r="B27" s="120" t="s">
        <v>385</v>
      </c>
      <c r="C27" s="119" t="s">
        <v>386</v>
      </c>
      <c r="D27" s="121">
        <f>SUM(L27,T27,AB27,AJ27,AR27,AZ27)</f>
        <v>250102</v>
      </c>
      <c r="E27" s="121">
        <f>SUM(M27,U27,AC27,AK27,AS27,BA27)</f>
        <v>1723138</v>
      </c>
      <c r="F27" s="121">
        <f>SUM(D27:E27)</f>
        <v>1973240</v>
      </c>
      <c r="G27" s="121">
        <f>SUM(O27,W27,AE27,AM27,AU27,BC27)</f>
        <v>0</v>
      </c>
      <c r="H27" s="121">
        <f>SUM(P27,X27,AF27,AN27,AV27,BD27)</f>
        <v>18455</v>
      </c>
      <c r="I27" s="121">
        <f>SUM(G27:H27)</f>
        <v>18455</v>
      </c>
      <c r="J27" s="120" t="s">
        <v>327</v>
      </c>
      <c r="K27" s="119" t="s">
        <v>332</v>
      </c>
      <c r="L27" s="121">
        <v>250102</v>
      </c>
      <c r="M27" s="121">
        <v>1723138</v>
      </c>
      <c r="N27" s="121">
        <f>IF(AND(L27&lt;&gt;"",M27&lt;&gt;""),SUM(L27:M27),"")</f>
        <v>1973240</v>
      </c>
      <c r="O27" s="121">
        <v>0</v>
      </c>
      <c r="P27" s="121">
        <v>18455</v>
      </c>
      <c r="Q27" s="121">
        <f>IF(AND(O27&lt;&gt;"",P27&lt;&gt;""),SUM(O27:P27),"")</f>
        <v>18455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15</v>
      </c>
      <c r="B28" s="120" t="s">
        <v>388</v>
      </c>
      <c r="C28" s="119" t="s">
        <v>389</v>
      </c>
      <c r="D28" s="121">
        <f>SUM(L28,T28,AB28,AJ28,AR28,AZ28)</f>
        <v>252213</v>
      </c>
      <c r="E28" s="121">
        <f>SUM(M28,U28,AC28,AK28,AS28,BA28)</f>
        <v>1737678</v>
      </c>
      <c r="F28" s="121">
        <f>SUM(D28:E28)</f>
        <v>1989891</v>
      </c>
      <c r="G28" s="121">
        <f>SUM(O28,W28,AE28,AM28,AU28,BC28)</f>
        <v>0</v>
      </c>
      <c r="H28" s="121">
        <f>SUM(P28,X28,AF28,AN28,AV28,BD28)</f>
        <v>18610</v>
      </c>
      <c r="I28" s="121">
        <f>SUM(G28:H28)</f>
        <v>18610</v>
      </c>
      <c r="J28" s="120" t="s">
        <v>327</v>
      </c>
      <c r="K28" s="119" t="s">
        <v>332</v>
      </c>
      <c r="L28" s="121">
        <v>252213</v>
      </c>
      <c r="M28" s="121">
        <v>1737678</v>
      </c>
      <c r="N28" s="121">
        <f>IF(AND(L28&lt;&gt;"",M28&lt;&gt;""),SUM(L28:M28),"")</f>
        <v>1989891</v>
      </c>
      <c r="O28" s="121">
        <v>0</v>
      </c>
      <c r="P28" s="121">
        <v>18610</v>
      </c>
      <c r="Q28" s="121">
        <f>IF(AND(O28&lt;&gt;"",P28&lt;&gt;""),SUM(O28:P28),"")</f>
        <v>18610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15</v>
      </c>
      <c r="B29" s="120" t="s">
        <v>391</v>
      </c>
      <c r="C29" s="119" t="s">
        <v>392</v>
      </c>
      <c r="D29" s="121">
        <f>SUM(L29,T29,AB29,AJ29,AR29,AZ29)</f>
        <v>158762</v>
      </c>
      <c r="E29" s="121">
        <f>SUM(M29,U29,AC29,AK29,AS29,BA29)</f>
        <v>1093829</v>
      </c>
      <c r="F29" s="121">
        <f>SUM(D29:E29)</f>
        <v>1252591</v>
      </c>
      <c r="G29" s="121">
        <f>SUM(O29,W29,AE29,AM29,AU29,BC29)</f>
        <v>0</v>
      </c>
      <c r="H29" s="121">
        <f>SUM(P29,X29,AF29,AN29,AV29,BD29)</f>
        <v>11715</v>
      </c>
      <c r="I29" s="121">
        <f>SUM(G29:H29)</f>
        <v>11715</v>
      </c>
      <c r="J29" s="120" t="s">
        <v>327</v>
      </c>
      <c r="K29" s="119" t="s">
        <v>332</v>
      </c>
      <c r="L29" s="121">
        <v>158762</v>
      </c>
      <c r="M29" s="121">
        <v>1093829</v>
      </c>
      <c r="N29" s="121">
        <f>IF(AND(L29&lt;&gt;"",M29&lt;&gt;""),SUM(L29:M29),"")</f>
        <v>1252591</v>
      </c>
      <c r="O29" s="121">
        <v>0</v>
      </c>
      <c r="P29" s="121">
        <v>11715</v>
      </c>
      <c r="Q29" s="121">
        <f>IF(AND(O29&lt;&gt;"",P29&lt;&gt;""),SUM(O29:P29),"")</f>
        <v>11715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15</v>
      </c>
      <c r="B30" s="120" t="s">
        <v>394</v>
      </c>
      <c r="C30" s="119" t="s">
        <v>395</v>
      </c>
      <c r="D30" s="121">
        <f>SUM(L30,T30,AB30,AJ30,AR30,AZ30)</f>
        <v>247511</v>
      </c>
      <c r="E30" s="121">
        <f>SUM(M30,U30,AC30,AK30,AS30,BA30)</f>
        <v>1705285</v>
      </c>
      <c r="F30" s="121">
        <f>SUM(D30:E30)</f>
        <v>1952796</v>
      </c>
      <c r="G30" s="121">
        <f>SUM(O30,W30,AE30,AM30,AU30,BC30)</f>
        <v>0</v>
      </c>
      <c r="H30" s="121">
        <f>SUM(P30,X30,AF30,AN30,AV30,BD30)</f>
        <v>18263</v>
      </c>
      <c r="I30" s="121">
        <f>SUM(G30:H30)</f>
        <v>18263</v>
      </c>
      <c r="J30" s="120" t="s">
        <v>327</v>
      </c>
      <c r="K30" s="119" t="s">
        <v>332</v>
      </c>
      <c r="L30" s="121">
        <v>247511</v>
      </c>
      <c r="M30" s="121">
        <v>1705285</v>
      </c>
      <c r="N30" s="121">
        <f>IF(AND(L30&lt;&gt;"",M30&lt;&gt;""),SUM(L30:M30),"")</f>
        <v>1952796</v>
      </c>
      <c r="O30" s="121">
        <v>0</v>
      </c>
      <c r="P30" s="121">
        <v>18263</v>
      </c>
      <c r="Q30" s="121">
        <f>IF(AND(O30&lt;&gt;"",P30&lt;&gt;""),SUM(O30:P30),"")</f>
        <v>18263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15</v>
      </c>
      <c r="B31" s="120" t="s">
        <v>397</v>
      </c>
      <c r="C31" s="119" t="s">
        <v>398</v>
      </c>
      <c r="D31" s="121">
        <f>SUM(L31,T31,AB31,AJ31,AR31,AZ31)</f>
        <v>9414</v>
      </c>
      <c r="E31" s="121">
        <f>SUM(M31,U31,AC31,AK31,AS31,BA31)</f>
        <v>1582645</v>
      </c>
      <c r="F31" s="121">
        <f>SUM(D31:E31)</f>
        <v>1592059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 t="s">
        <v>400</v>
      </c>
      <c r="K31" s="119" t="s">
        <v>401</v>
      </c>
      <c r="L31" s="121">
        <v>9414</v>
      </c>
      <c r="M31" s="121">
        <v>1083787</v>
      </c>
      <c r="N31" s="121">
        <f>IF(AND(L31&lt;&gt;"",M31&lt;&gt;""),SUM(L31:M31),"")</f>
        <v>1093201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402</v>
      </c>
      <c r="S31" s="119" t="s">
        <v>403</v>
      </c>
      <c r="T31" s="121">
        <v>0</v>
      </c>
      <c r="U31" s="121">
        <v>498858</v>
      </c>
      <c r="V31" s="121">
        <f>IF(AND(T31&lt;&gt;"",U31&lt;&gt;""),SUM(T31:U31),"")</f>
        <v>498858</v>
      </c>
      <c r="W31" s="121">
        <v>0</v>
      </c>
      <c r="X31" s="121">
        <v>0</v>
      </c>
      <c r="Y31" s="121">
        <f>IF(AND(W31&lt;&gt;"",X31&lt;&gt;""),SUM(W31:X31),"")</f>
        <v>0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15</v>
      </c>
      <c r="B32" s="120" t="s">
        <v>404</v>
      </c>
      <c r="C32" s="119" t="s">
        <v>405</v>
      </c>
      <c r="D32" s="121">
        <f>SUM(L32,T32,AB32,AJ32,AR32,AZ32)</f>
        <v>3424</v>
      </c>
      <c r="E32" s="121">
        <f>SUM(M32,U32,AC32,AK32,AS32,BA32)</f>
        <v>394744</v>
      </c>
      <c r="F32" s="121">
        <f>SUM(D32:E32)</f>
        <v>398168</v>
      </c>
      <c r="G32" s="121">
        <f>SUM(O32,W32,AE32,AM32,AU32,BC32)</f>
        <v>0</v>
      </c>
      <c r="H32" s="121">
        <f>SUM(P32,X32,AF32,AN32,AV32,BD32)</f>
        <v>0</v>
      </c>
      <c r="I32" s="121">
        <f>SUM(G32:H32)</f>
        <v>0</v>
      </c>
      <c r="J32" s="120" t="s">
        <v>400</v>
      </c>
      <c r="K32" s="119" t="s">
        <v>401</v>
      </c>
      <c r="L32" s="121">
        <v>3424</v>
      </c>
      <c r="M32" s="121">
        <v>394744</v>
      </c>
      <c r="N32" s="121">
        <f>IF(AND(L32&lt;&gt;"",M32&lt;&gt;""),SUM(L32:M32),"")</f>
        <v>398168</v>
      </c>
      <c r="O32" s="121">
        <v>0</v>
      </c>
      <c r="P32" s="121">
        <v>0</v>
      </c>
      <c r="Q32" s="121">
        <f>IF(AND(O32&lt;&gt;"",P32&lt;&gt;""),SUM(O32:P32),"")</f>
        <v>0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15</v>
      </c>
      <c r="B33" s="120" t="s">
        <v>407</v>
      </c>
      <c r="C33" s="119" t="s">
        <v>408</v>
      </c>
      <c r="D33" s="121">
        <f>SUM(L33,T33,AB33,AJ33,AR33,AZ33)</f>
        <v>2514</v>
      </c>
      <c r="E33" s="121">
        <f>SUM(M33,U33,AC33,AK33,AS33,BA33)</f>
        <v>291675</v>
      </c>
      <c r="F33" s="121">
        <f>SUM(D33:E33)</f>
        <v>294189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 t="s">
        <v>400</v>
      </c>
      <c r="K33" s="119" t="s">
        <v>401</v>
      </c>
      <c r="L33" s="121">
        <v>2514</v>
      </c>
      <c r="M33" s="121">
        <v>291675</v>
      </c>
      <c r="N33" s="121">
        <f>IF(AND(L33&lt;&gt;"",M33&lt;&gt;""),SUM(L33:M33),"")</f>
        <v>294189</v>
      </c>
      <c r="O33" s="121">
        <v>0</v>
      </c>
      <c r="P33" s="121">
        <v>0</v>
      </c>
      <c r="Q33" s="121">
        <f>IF(AND(O33&lt;&gt;"",P33&lt;&gt;""),SUM(O33:P33),"")</f>
        <v>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15</v>
      </c>
      <c r="B34" s="120" t="s">
        <v>410</v>
      </c>
      <c r="C34" s="119" t="s">
        <v>411</v>
      </c>
      <c r="D34" s="121">
        <f>SUM(L34,T34,AB34,AJ34,AR34,AZ34)</f>
        <v>5161</v>
      </c>
      <c r="E34" s="121">
        <f>SUM(M34,U34,AC34,AK34,AS34,BA34)</f>
        <v>658255</v>
      </c>
      <c r="F34" s="121">
        <f>SUM(D34:E34)</f>
        <v>663416</v>
      </c>
      <c r="G34" s="121">
        <f>SUM(O34,W34,AE34,AM34,AU34,BC34)</f>
        <v>0</v>
      </c>
      <c r="H34" s="121">
        <f>SUM(P34,X34,AF34,AN34,AV34,BD34)</f>
        <v>0</v>
      </c>
      <c r="I34" s="121">
        <f>SUM(G34:H34)</f>
        <v>0</v>
      </c>
      <c r="J34" s="120" t="s">
        <v>413</v>
      </c>
      <c r="K34" s="119" t="s">
        <v>414</v>
      </c>
      <c r="L34" s="121">
        <v>2565</v>
      </c>
      <c r="M34" s="121">
        <v>354566</v>
      </c>
      <c r="N34" s="121">
        <f>IF(AND(L34&lt;&gt;"",M34&lt;&gt;""),SUM(L34:M34),"")</f>
        <v>357131</v>
      </c>
      <c r="O34" s="121">
        <v>0</v>
      </c>
      <c r="P34" s="121">
        <v>0</v>
      </c>
      <c r="Q34" s="121">
        <f>IF(AND(O34&lt;&gt;"",P34&lt;&gt;""),SUM(O34:P34),"")</f>
        <v>0</v>
      </c>
      <c r="R34" s="120" t="s">
        <v>400</v>
      </c>
      <c r="S34" s="119" t="s">
        <v>401</v>
      </c>
      <c r="T34" s="121">
        <v>2596</v>
      </c>
      <c r="U34" s="121">
        <v>303689</v>
      </c>
      <c r="V34" s="121">
        <f>IF(AND(T34&lt;&gt;"",U34&lt;&gt;""),SUM(T34:U34),"")</f>
        <v>306285</v>
      </c>
      <c r="W34" s="121">
        <v>0</v>
      </c>
      <c r="X34" s="121">
        <v>0</v>
      </c>
      <c r="Y34" s="121">
        <f>IF(AND(W34&lt;&gt;"",X34&lt;&gt;""),SUM(W34:X34),"")</f>
        <v>0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15</v>
      </c>
      <c r="B35" s="120" t="s">
        <v>415</v>
      </c>
      <c r="C35" s="119" t="s">
        <v>416</v>
      </c>
      <c r="D35" s="121">
        <f>SUM(L35,T35,AB35,AJ35,AR35,AZ35)</f>
        <v>2272</v>
      </c>
      <c r="E35" s="121">
        <f>SUM(M35,U35,AC35,AK35,AS35,BA35)</f>
        <v>731879</v>
      </c>
      <c r="F35" s="121">
        <f>SUM(D35:E35)</f>
        <v>734151</v>
      </c>
      <c r="G35" s="121">
        <f>SUM(O35,W35,AE35,AM35,AU35,BC35)</f>
        <v>0</v>
      </c>
      <c r="H35" s="121">
        <f>SUM(P35,X35,AF35,AN35,AV35,BD35)</f>
        <v>0</v>
      </c>
      <c r="I35" s="121">
        <f>SUM(G35:H35)</f>
        <v>0</v>
      </c>
      <c r="J35" s="120" t="s">
        <v>418</v>
      </c>
      <c r="K35" s="119" t="s">
        <v>419</v>
      </c>
      <c r="L35" s="121">
        <v>0</v>
      </c>
      <c r="M35" s="121">
        <v>467353</v>
      </c>
      <c r="N35" s="121">
        <f>IF(AND(L35&lt;&gt;"",M35&lt;&gt;""),SUM(L35:M35),"")</f>
        <v>467353</v>
      </c>
      <c r="O35" s="121">
        <v>0</v>
      </c>
      <c r="P35" s="121">
        <v>0</v>
      </c>
      <c r="Q35" s="121">
        <f>IF(AND(O35&lt;&gt;"",P35&lt;&gt;""),SUM(O35:P35),"")</f>
        <v>0</v>
      </c>
      <c r="R35" s="120" t="s">
        <v>400</v>
      </c>
      <c r="S35" s="119" t="s">
        <v>401</v>
      </c>
      <c r="T35" s="121">
        <v>2272</v>
      </c>
      <c r="U35" s="121">
        <v>264526</v>
      </c>
      <c r="V35" s="121">
        <f>IF(AND(T35&lt;&gt;"",U35&lt;&gt;""),SUM(T35:U35),"")</f>
        <v>266798</v>
      </c>
      <c r="W35" s="121">
        <v>0</v>
      </c>
      <c r="X35" s="121">
        <v>0</v>
      </c>
      <c r="Y35" s="121">
        <f>IF(AND(W35&lt;&gt;"",X35&lt;&gt;""),SUM(W35:X35),"")</f>
        <v>0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15</v>
      </c>
      <c r="B36" s="120" t="s">
        <v>420</v>
      </c>
      <c r="C36" s="119" t="s">
        <v>421</v>
      </c>
      <c r="D36" s="121">
        <f>SUM(L36,T36,AB36,AJ36,AR36,AZ36)</f>
        <v>52258</v>
      </c>
      <c r="E36" s="121">
        <f>SUM(M36,U36,AC36,AK36,AS36,BA36)</f>
        <v>1175392</v>
      </c>
      <c r="F36" s="121">
        <f>SUM(D36:E36)</f>
        <v>1227650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 t="s">
        <v>423</v>
      </c>
      <c r="K36" s="119" t="s">
        <v>424</v>
      </c>
      <c r="L36" s="121">
        <v>50097</v>
      </c>
      <c r="M36" s="121">
        <v>914413</v>
      </c>
      <c r="N36" s="121">
        <f>IF(AND(L36&lt;&gt;"",M36&lt;&gt;""),SUM(L36:M36),"")</f>
        <v>964510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400</v>
      </c>
      <c r="S36" s="205" t="s">
        <v>425</v>
      </c>
      <c r="T36" s="121">
        <v>2161</v>
      </c>
      <c r="U36" s="121">
        <v>260979</v>
      </c>
      <c r="V36" s="121">
        <f>IF(AND(T36&lt;&gt;"",U36&lt;&gt;""),SUM(T36:U36),"")</f>
        <v>263140</v>
      </c>
      <c r="W36" s="121">
        <v>0</v>
      </c>
      <c r="X36" s="121">
        <v>0</v>
      </c>
      <c r="Y36" s="121">
        <f>IF(AND(W36&lt;&gt;"",X36&lt;&gt;""),SUM(W36:X36),"")</f>
        <v>0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15</v>
      </c>
      <c r="B37" s="120" t="s">
        <v>426</v>
      </c>
      <c r="C37" s="119" t="s">
        <v>427</v>
      </c>
      <c r="D37" s="121">
        <f>SUM(L37,T37,AB37,AJ37,AR37,AZ37)</f>
        <v>1846</v>
      </c>
      <c r="E37" s="121">
        <f>SUM(M37,U37,AC37,AK37,AS37,BA37)</f>
        <v>215828</v>
      </c>
      <c r="F37" s="121">
        <f>SUM(D37:E37)</f>
        <v>217674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 t="s">
        <v>400</v>
      </c>
      <c r="K37" s="119" t="s">
        <v>401</v>
      </c>
      <c r="L37" s="121">
        <v>1846</v>
      </c>
      <c r="M37" s="121">
        <v>215828</v>
      </c>
      <c r="N37" s="121">
        <f>IF(AND(L37&lt;&gt;"",M37&lt;&gt;""),SUM(L37:M37),"")</f>
        <v>217674</v>
      </c>
      <c r="O37" s="121">
        <v>0</v>
      </c>
      <c r="P37" s="121">
        <v>0</v>
      </c>
      <c r="Q37" s="121">
        <f>IF(AND(O37&lt;&gt;"",P37&lt;&gt;""),SUM(O37:P37),"")</f>
        <v>0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15</v>
      </c>
      <c r="B38" s="120" t="s">
        <v>429</v>
      </c>
      <c r="C38" s="119" t="s">
        <v>430</v>
      </c>
      <c r="D38" s="121">
        <f>SUM(L38,T38,AB38,AJ38,AR38,AZ38)</f>
        <v>5876</v>
      </c>
      <c r="E38" s="121">
        <f>SUM(M38,U38,AC38,AK38,AS38,BA38)</f>
        <v>742431</v>
      </c>
      <c r="F38" s="121">
        <f>SUM(D38:E38)</f>
        <v>748307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 t="s">
        <v>413</v>
      </c>
      <c r="K38" s="119" t="s">
        <v>414</v>
      </c>
      <c r="L38" s="121">
        <v>2647</v>
      </c>
      <c r="M38" s="121">
        <v>365793</v>
      </c>
      <c r="N38" s="121">
        <f>IF(AND(L38&lt;&gt;"",M38&lt;&gt;""),SUM(L38:M38),"")</f>
        <v>368440</v>
      </c>
      <c r="O38" s="121">
        <v>0</v>
      </c>
      <c r="P38" s="121">
        <v>0</v>
      </c>
      <c r="Q38" s="121">
        <f>IF(AND(O38&lt;&gt;"",P38&lt;&gt;""),SUM(O38:P38),"")</f>
        <v>0</v>
      </c>
      <c r="R38" s="120" t="s">
        <v>400</v>
      </c>
      <c r="S38" s="119" t="s">
        <v>401</v>
      </c>
      <c r="T38" s="121">
        <v>3229</v>
      </c>
      <c r="U38" s="121">
        <v>376638</v>
      </c>
      <c r="V38" s="121">
        <f>IF(AND(T38&lt;&gt;"",U38&lt;&gt;""),SUM(T38:U38),"")</f>
        <v>379867</v>
      </c>
      <c r="W38" s="121">
        <v>0</v>
      </c>
      <c r="X38" s="121">
        <v>0</v>
      </c>
      <c r="Y38" s="121">
        <f>IF(AND(W38&lt;&gt;"",X38&lt;&gt;""),SUM(W38:X38),"")</f>
        <v>0</v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15</v>
      </c>
      <c r="B39" s="120" t="s">
        <v>432</v>
      </c>
      <c r="C39" s="119" t="s">
        <v>433</v>
      </c>
      <c r="D39" s="121">
        <f>SUM(L39,T39,AB39,AJ39,AR39,AZ39)</f>
        <v>6175</v>
      </c>
      <c r="E39" s="121">
        <f>SUM(M39,U39,AC39,AK39,AS39,BA39)</f>
        <v>789862</v>
      </c>
      <c r="F39" s="121">
        <f>SUM(D39:E39)</f>
        <v>796037</v>
      </c>
      <c r="G39" s="121">
        <f>SUM(O39,W39,AE39,AM39,AU39,BC39)</f>
        <v>0</v>
      </c>
      <c r="H39" s="121">
        <f>SUM(P39,X39,AF39,AN39,AV39,BD39)</f>
        <v>0</v>
      </c>
      <c r="I39" s="121">
        <f>SUM(G39:H39)</f>
        <v>0</v>
      </c>
      <c r="J39" s="120" t="s">
        <v>400</v>
      </c>
      <c r="K39" s="119" t="s">
        <v>401</v>
      </c>
      <c r="L39" s="121">
        <v>6175</v>
      </c>
      <c r="M39" s="121">
        <v>716484</v>
      </c>
      <c r="N39" s="121">
        <f>IF(AND(L39&lt;&gt;"",M39&lt;&gt;""),SUM(L39:M39),"")</f>
        <v>722659</v>
      </c>
      <c r="O39" s="121">
        <v>0</v>
      </c>
      <c r="P39" s="121">
        <v>0</v>
      </c>
      <c r="Q39" s="121">
        <f>IF(AND(O39&lt;&gt;"",P39&lt;&gt;""),SUM(O39:P39),"")</f>
        <v>0</v>
      </c>
      <c r="R39" s="120" t="s">
        <v>402</v>
      </c>
      <c r="S39" s="119" t="s">
        <v>403</v>
      </c>
      <c r="T39" s="121">
        <v>0</v>
      </c>
      <c r="U39" s="121">
        <v>73378</v>
      </c>
      <c r="V39" s="121">
        <f>IF(AND(T39&lt;&gt;"",U39&lt;&gt;""),SUM(T39:U39),"")</f>
        <v>73378</v>
      </c>
      <c r="W39" s="121">
        <v>0</v>
      </c>
      <c r="X39" s="121">
        <v>0</v>
      </c>
      <c r="Y39" s="121">
        <f>IF(AND(W39&lt;&gt;"",X39&lt;&gt;""),SUM(W39:X39),"")</f>
        <v>0</v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15</v>
      </c>
      <c r="B40" s="120" t="s">
        <v>435</v>
      </c>
      <c r="C40" s="119" t="s">
        <v>436</v>
      </c>
      <c r="D40" s="121">
        <f>SUM(L40,T40,AB40,AJ40,AR40,AZ40)</f>
        <v>41113</v>
      </c>
      <c r="E40" s="121">
        <f>SUM(M40,U40,AC40,AK40,AS40,BA40)</f>
        <v>528141</v>
      </c>
      <c r="F40" s="121">
        <f>SUM(D40:E40)</f>
        <v>569254</v>
      </c>
      <c r="G40" s="121">
        <f>SUM(O40,W40,AE40,AM40,AU40,BC40)</f>
        <v>0</v>
      </c>
      <c r="H40" s="121">
        <f>SUM(P40,X40,AF40,AN40,AV40,BD40)</f>
        <v>0</v>
      </c>
      <c r="I40" s="121">
        <f>SUM(G40:H40)</f>
        <v>0</v>
      </c>
      <c r="J40" s="120" t="s">
        <v>400</v>
      </c>
      <c r="K40" s="119" t="s">
        <v>401</v>
      </c>
      <c r="L40" s="121">
        <v>1425</v>
      </c>
      <c r="M40" s="121">
        <v>169648</v>
      </c>
      <c r="N40" s="121">
        <f>IF(AND(L40&lt;&gt;"",M40&lt;&gt;""),SUM(L40:M40),"")</f>
        <v>171073</v>
      </c>
      <c r="O40" s="121">
        <v>0</v>
      </c>
      <c r="P40" s="121">
        <v>0</v>
      </c>
      <c r="Q40" s="121">
        <f>IF(AND(O40&lt;&gt;"",P40&lt;&gt;""),SUM(O40:P40),"")</f>
        <v>0</v>
      </c>
      <c r="R40" s="120" t="s">
        <v>438</v>
      </c>
      <c r="S40" s="119" t="s">
        <v>439</v>
      </c>
      <c r="T40" s="121">
        <v>39688</v>
      </c>
      <c r="U40" s="121">
        <v>358493</v>
      </c>
      <c r="V40" s="121">
        <f>IF(AND(T40&lt;&gt;"",U40&lt;&gt;""),SUM(T40:U40),"")</f>
        <v>398181</v>
      </c>
      <c r="W40" s="121">
        <v>0</v>
      </c>
      <c r="X40" s="121">
        <v>0</v>
      </c>
      <c r="Y40" s="121">
        <f>IF(AND(W40&lt;&gt;"",X40&lt;&gt;""),SUM(W40:X40),"")</f>
        <v>0</v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15</v>
      </c>
      <c r="B41" s="120" t="s">
        <v>440</v>
      </c>
      <c r="C41" s="119" t="s">
        <v>441</v>
      </c>
      <c r="D41" s="121">
        <f>SUM(L41,T41,AB41,AJ41,AR41,AZ41)</f>
        <v>3330</v>
      </c>
      <c r="E41" s="121">
        <f>SUM(M41,U41,AC41,AK41,AS41,BA41)</f>
        <v>1162763</v>
      </c>
      <c r="F41" s="121">
        <f>SUM(D41:E41)</f>
        <v>1166093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 t="s">
        <v>443</v>
      </c>
      <c r="K41" s="119" t="s">
        <v>444</v>
      </c>
      <c r="L41" s="121">
        <v>0</v>
      </c>
      <c r="M41" s="121">
        <v>777707</v>
      </c>
      <c r="N41" s="121">
        <f>IF(AND(L41&lt;&gt;"",M41&lt;&gt;""),SUM(L41:M41),"")</f>
        <v>777707</v>
      </c>
      <c r="O41" s="121">
        <v>0</v>
      </c>
      <c r="P41" s="121">
        <v>0</v>
      </c>
      <c r="Q41" s="121">
        <f>IF(AND(O41&lt;&gt;"",P41&lt;&gt;""),SUM(O41:P41),"")</f>
        <v>0</v>
      </c>
      <c r="R41" s="120" t="s">
        <v>400</v>
      </c>
      <c r="S41" s="119" t="s">
        <v>401</v>
      </c>
      <c r="T41" s="121">
        <v>3330</v>
      </c>
      <c r="U41" s="121">
        <v>385056</v>
      </c>
      <c r="V41" s="121">
        <f>IF(AND(T41&lt;&gt;"",U41&lt;&gt;""),SUM(T41:U41),"")</f>
        <v>388386</v>
      </c>
      <c r="W41" s="121">
        <v>0</v>
      </c>
      <c r="X41" s="121">
        <v>0</v>
      </c>
      <c r="Y41" s="121">
        <f>IF(AND(W41&lt;&gt;"",X41&lt;&gt;""),SUM(W41:X41),"")</f>
        <v>0</v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15</v>
      </c>
      <c r="B42" s="120" t="s">
        <v>445</v>
      </c>
      <c r="C42" s="119" t="s">
        <v>446</v>
      </c>
      <c r="D42" s="121">
        <f>SUM(L42,T42,AB42,AJ42,AR42,AZ42)</f>
        <v>42664</v>
      </c>
      <c r="E42" s="121">
        <f>SUM(M42,U42,AC42,AK42,AS42,BA42)</f>
        <v>404112</v>
      </c>
      <c r="F42" s="121">
        <f>SUM(D42:E42)</f>
        <v>446776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 t="s">
        <v>400</v>
      </c>
      <c r="K42" s="119" t="s">
        <v>401</v>
      </c>
      <c r="L42" s="121">
        <v>2976</v>
      </c>
      <c r="M42" s="121">
        <v>345618</v>
      </c>
      <c r="N42" s="121">
        <f>IF(AND(L42&lt;&gt;"",M42&lt;&gt;""),SUM(L42:M42),"")</f>
        <v>348594</v>
      </c>
      <c r="O42" s="121">
        <v>0</v>
      </c>
      <c r="P42" s="121">
        <v>0</v>
      </c>
      <c r="Q42" s="121">
        <f>IF(AND(O42&lt;&gt;"",P42&lt;&gt;""),SUM(O42:P42),"")</f>
        <v>0</v>
      </c>
      <c r="R42" s="120" t="s">
        <v>438</v>
      </c>
      <c r="S42" s="119" t="s">
        <v>439</v>
      </c>
      <c r="T42" s="121">
        <v>39688</v>
      </c>
      <c r="U42" s="121">
        <v>58494</v>
      </c>
      <c r="V42" s="121">
        <f>IF(AND(T42&lt;&gt;"",U42&lt;&gt;""),SUM(T42:U42),"")</f>
        <v>98182</v>
      </c>
      <c r="W42" s="121">
        <v>0</v>
      </c>
      <c r="X42" s="121">
        <v>0</v>
      </c>
      <c r="Y42" s="121">
        <f>IF(AND(W42&lt;&gt;"",X42&lt;&gt;""),SUM(W42:X42),"")</f>
        <v>0</v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15</v>
      </c>
      <c r="B43" s="120" t="s">
        <v>448</v>
      </c>
      <c r="C43" s="119" t="s">
        <v>449</v>
      </c>
      <c r="D43" s="121">
        <f>SUM(L43,T43,AB43,AJ43,AR43,AZ43)</f>
        <v>2500</v>
      </c>
      <c r="E43" s="121">
        <f>SUM(M43,U43,AC43,AK43,AS43,BA43)</f>
        <v>290762</v>
      </c>
      <c r="F43" s="121">
        <f>SUM(D43:E43)</f>
        <v>293262</v>
      </c>
      <c r="G43" s="121">
        <f>SUM(O43,W43,AE43,AM43,AU43,BC43)</f>
        <v>0</v>
      </c>
      <c r="H43" s="121">
        <f>SUM(P43,X43,AF43,AN43,AV43,BD43)</f>
        <v>0</v>
      </c>
      <c r="I43" s="121">
        <f>SUM(G43:H43)</f>
        <v>0</v>
      </c>
      <c r="J43" s="120" t="s">
        <v>400</v>
      </c>
      <c r="K43" s="119" t="s">
        <v>401</v>
      </c>
      <c r="L43" s="121">
        <v>2500</v>
      </c>
      <c r="M43" s="121">
        <v>290762</v>
      </c>
      <c r="N43" s="121">
        <f>IF(AND(L43&lt;&gt;"",M43&lt;&gt;""),SUM(L43:M43),"")</f>
        <v>293262</v>
      </c>
      <c r="O43" s="121">
        <v>0</v>
      </c>
      <c r="P43" s="121">
        <v>0</v>
      </c>
      <c r="Q43" s="121">
        <f>IF(AND(O43&lt;&gt;"",P43&lt;&gt;""),SUM(O43:P43),"")</f>
        <v>0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15</v>
      </c>
      <c r="B44" s="120" t="s">
        <v>451</v>
      </c>
      <c r="C44" s="119" t="s">
        <v>452</v>
      </c>
      <c r="D44" s="121">
        <f>SUM(L44,T44,AB44,AJ44,AR44,AZ44)</f>
        <v>39688</v>
      </c>
      <c r="E44" s="121">
        <f>SUM(M44,U44,AC44,AK44,AS44,BA44)</f>
        <v>573304</v>
      </c>
      <c r="F44" s="121">
        <f>SUM(D44:E44)</f>
        <v>612992</v>
      </c>
      <c r="G44" s="121">
        <f>SUM(O44,W44,AE44,AM44,AU44,BC44)</f>
        <v>0</v>
      </c>
      <c r="H44" s="121">
        <f>SUM(P44,X44,AF44,AN44,AV44,BD44)</f>
        <v>0</v>
      </c>
      <c r="I44" s="121">
        <f>SUM(G44:H44)</f>
        <v>0</v>
      </c>
      <c r="J44" s="120" t="s">
        <v>400</v>
      </c>
      <c r="K44" s="119" t="s">
        <v>401</v>
      </c>
      <c r="L44" s="121">
        <v>0</v>
      </c>
      <c r="M44" s="121">
        <v>214811</v>
      </c>
      <c r="N44" s="121">
        <f>IF(AND(L44&lt;&gt;"",M44&lt;&gt;""),SUM(L44:M44),"")</f>
        <v>214811</v>
      </c>
      <c r="O44" s="121">
        <v>0</v>
      </c>
      <c r="P44" s="121">
        <v>0</v>
      </c>
      <c r="Q44" s="121">
        <f>IF(AND(O44&lt;&gt;"",P44&lt;&gt;""),SUM(O44:P44),"")</f>
        <v>0</v>
      </c>
      <c r="R44" s="120" t="s">
        <v>438</v>
      </c>
      <c r="S44" s="119" t="s">
        <v>439</v>
      </c>
      <c r="T44" s="121">
        <v>39688</v>
      </c>
      <c r="U44" s="121">
        <v>358493</v>
      </c>
      <c r="V44" s="121">
        <f>IF(AND(T44&lt;&gt;"",U44&lt;&gt;""),SUM(T44:U44),"")</f>
        <v>398181</v>
      </c>
      <c r="W44" s="121">
        <v>0</v>
      </c>
      <c r="X44" s="121">
        <v>0</v>
      </c>
      <c r="Y44" s="121">
        <f>IF(AND(W44&lt;&gt;"",X44&lt;&gt;""),SUM(W44:X44),"")</f>
        <v>0</v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15</v>
      </c>
      <c r="B45" s="120" t="s">
        <v>454</v>
      </c>
      <c r="C45" s="119" t="s">
        <v>455</v>
      </c>
      <c r="D45" s="121">
        <f>SUM(L45,T45,AB45,AJ45,AR45,AZ45)</f>
        <v>16767</v>
      </c>
      <c r="E45" s="121">
        <f>SUM(M45,U45,AC45,AK45,AS45,BA45)</f>
        <v>355302</v>
      </c>
      <c r="F45" s="121">
        <f>SUM(D45:E45)</f>
        <v>372069</v>
      </c>
      <c r="G45" s="121">
        <f>SUM(O45,W45,AE45,AM45,AU45,BC45)</f>
        <v>0</v>
      </c>
      <c r="H45" s="121">
        <f>SUM(P45,X45,AF45,AN45,AV45,BD45)</f>
        <v>0</v>
      </c>
      <c r="I45" s="121">
        <f>SUM(G45:H45)</f>
        <v>0</v>
      </c>
      <c r="J45" s="120" t="s">
        <v>423</v>
      </c>
      <c r="K45" s="119" t="s">
        <v>424</v>
      </c>
      <c r="L45" s="121">
        <v>15937</v>
      </c>
      <c r="M45" s="121">
        <v>254495</v>
      </c>
      <c r="N45" s="121">
        <f>IF(AND(L45&lt;&gt;"",M45&lt;&gt;""),SUM(L45:M45),"")</f>
        <v>270432</v>
      </c>
      <c r="O45" s="121">
        <v>0</v>
      </c>
      <c r="P45" s="121">
        <v>0</v>
      </c>
      <c r="Q45" s="121">
        <f>IF(AND(O45&lt;&gt;"",P45&lt;&gt;""),SUM(O45:P45),"")</f>
        <v>0</v>
      </c>
      <c r="R45" s="120" t="s">
        <v>400</v>
      </c>
      <c r="S45" s="119" t="s">
        <v>401</v>
      </c>
      <c r="T45" s="121">
        <v>830</v>
      </c>
      <c r="U45" s="121">
        <v>100807</v>
      </c>
      <c r="V45" s="121">
        <f>IF(AND(T45&lt;&gt;"",U45&lt;&gt;""),SUM(T45:U45),"")</f>
        <v>101637</v>
      </c>
      <c r="W45" s="121">
        <v>0</v>
      </c>
      <c r="X45" s="121">
        <v>0</v>
      </c>
      <c r="Y45" s="121">
        <f>IF(AND(W45&lt;&gt;"",X45&lt;&gt;""),SUM(W45:X45),"")</f>
        <v>0</v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15</v>
      </c>
      <c r="B46" s="120" t="s">
        <v>457</v>
      </c>
      <c r="C46" s="119" t="s">
        <v>458</v>
      </c>
      <c r="D46" s="121">
        <f>SUM(L46,T46,AB46,AJ46,AR46,AZ46)</f>
        <v>949</v>
      </c>
      <c r="E46" s="121">
        <f>SUM(M46,U46,AC46,AK46,AS46,BA46)</f>
        <v>316736</v>
      </c>
      <c r="F46" s="121">
        <f>SUM(D46:E46)</f>
        <v>317685</v>
      </c>
      <c r="G46" s="121">
        <f>SUM(O46,W46,AE46,AM46,AU46,BC46)</f>
        <v>0</v>
      </c>
      <c r="H46" s="121">
        <f>SUM(P46,X46,AF46,AN46,AV46,BD46)</f>
        <v>0</v>
      </c>
      <c r="I46" s="121">
        <f>SUM(G46:H46)</f>
        <v>0</v>
      </c>
      <c r="J46" s="120" t="s">
        <v>418</v>
      </c>
      <c r="K46" s="119" t="s">
        <v>419</v>
      </c>
      <c r="L46" s="121">
        <v>0</v>
      </c>
      <c r="M46" s="121">
        <v>203947</v>
      </c>
      <c r="N46" s="121">
        <f>IF(AND(L46&lt;&gt;"",M46&lt;&gt;""),SUM(L46:M46),"")</f>
        <v>203947</v>
      </c>
      <c r="O46" s="121">
        <v>0</v>
      </c>
      <c r="P46" s="121">
        <v>0</v>
      </c>
      <c r="Q46" s="121">
        <f>IF(AND(O46&lt;&gt;"",P46&lt;&gt;""),SUM(O46:P46),"")</f>
        <v>0</v>
      </c>
      <c r="R46" s="120" t="s">
        <v>400</v>
      </c>
      <c r="S46" s="119" t="s">
        <v>401</v>
      </c>
      <c r="T46" s="121">
        <v>949</v>
      </c>
      <c r="U46" s="121">
        <v>112789</v>
      </c>
      <c r="V46" s="121">
        <f>IF(AND(T46&lt;&gt;"",U46&lt;&gt;""),SUM(T46:U46),"")</f>
        <v>113738</v>
      </c>
      <c r="W46" s="121">
        <v>0</v>
      </c>
      <c r="X46" s="121">
        <v>0</v>
      </c>
      <c r="Y46" s="121">
        <f>IF(AND(W46&lt;&gt;"",X46&lt;&gt;""),SUM(W46:X46),"")</f>
        <v>0</v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15</v>
      </c>
      <c r="B47" s="120" t="s">
        <v>460</v>
      </c>
      <c r="C47" s="119" t="s">
        <v>461</v>
      </c>
      <c r="D47" s="121">
        <f>SUM(L47,T47,AB47,AJ47,AR47,AZ47)</f>
        <v>13274</v>
      </c>
      <c r="E47" s="121">
        <f>SUM(M47,U47,AC47,AK47,AS47,BA47)</f>
        <v>381460</v>
      </c>
      <c r="F47" s="121">
        <f>SUM(D47:E47)</f>
        <v>394734</v>
      </c>
      <c r="G47" s="121">
        <f>SUM(O47,W47,AE47,AM47,AU47,BC47)</f>
        <v>146</v>
      </c>
      <c r="H47" s="121">
        <f>SUM(P47,X47,AF47,AN47,AV47,BD47)</f>
        <v>3746</v>
      </c>
      <c r="I47" s="121">
        <f>SUM(G47:H47)</f>
        <v>3892</v>
      </c>
      <c r="J47" s="120" t="s">
        <v>423</v>
      </c>
      <c r="K47" s="119" t="s">
        <v>424</v>
      </c>
      <c r="L47" s="121">
        <v>12608</v>
      </c>
      <c r="M47" s="121">
        <v>298356</v>
      </c>
      <c r="N47" s="121">
        <f>IF(AND(L47&lt;&gt;"",M47&lt;&gt;""),SUM(L47:M47),"")</f>
        <v>310964</v>
      </c>
      <c r="O47" s="121">
        <v>146</v>
      </c>
      <c r="P47" s="121">
        <v>3746</v>
      </c>
      <c r="Q47" s="121">
        <f>IF(AND(O47&lt;&gt;"",P47&lt;&gt;""),SUM(O47:P47),"")</f>
        <v>3892</v>
      </c>
      <c r="R47" s="120" t="s">
        <v>400</v>
      </c>
      <c r="S47" s="119" t="s">
        <v>401</v>
      </c>
      <c r="T47" s="121">
        <v>666</v>
      </c>
      <c r="U47" s="121">
        <v>83104</v>
      </c>
      <c r="V47" s="121">
        <f>IF(AND(T47&lt;&gt;"",U47&lt;&gt;""),SUM(T47:U47),"")</f>
        <v>83770</v>
      </c>
      <c r="W47" s="121">
        <v>0</v>
      </c>
      <c r="X47" s="121">
        <v>0</v>
      </c>
      <c r="Y47" s="121">
        <f>IF(AND(W47&lt;&gt;"",X47&lt;&gt;""),SUM(W47:X47),"")</f>
        <v>0</v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15</v>
      </c>
      <c r="B48" s="120" t="s">
        <v>463</v>
      </c>
      <c r="C48" s="119" t="s">
        <v>464</v>
      </c>
      <c r="D48" s="121">
        <f>SUM(L48,T48,AB48,AJ48,AR48,AZ48)</f>
        <v>1529</v>
      </c>
      <c r="E48" s="121">
        <f>SUM(M48,U48,AC48,AK48,AS48,BA48)</f>
        <v>536531</v>
      </c>
      <c r="F48" s="121">
        <f>SUM(D48:E48)</f>
        <v>538060</v>
      </c>
      <c r="G48" s="121">
        <f>SUM(O48,W48,AE48,AM48,AU48,BC48)</f>
        <v>0</v>
      </c>
      <c r="H48" s="121">
        <f>SUM(P48,X48,AF48,AN48,AV48,BD48)</f>
        <v>0</v>
      </c>
      <c r="I48" s="121">
        <f>SUM(G48:H48)</f>
        <v>0</v>
      </c>
      <c r="J48" s="120" t="s">
        <v>443</v>
      </c>
      <c r="K48" s="119" t="s">
        <v>444</v>
      </c>
      <c r="L48" s="121">
        <v>0</v>
      </c>
      <c r="M48" s="121">
        <v>357634</v>
      </c>
      <c r="N48" s="121">
        <f>IF(AND(L48&lt;&gt;"",M48&lt;&gt;""),SUM(L48:M48),"")</f>
        <v>357634</v>
      </c>
      <c r="O48" s="121">
        <v>0</v>
      </c>
      <c r="P48" s="121">
        <v>0</v>
      </c>
      <c r="Q48" s="121">
        <f>IF(AND(O48&lt;&gt;"",P48&lt;&gt;""),SUM(O48:P48),"")</f>
        <v>0</v>
      </c>
      <c r="R48" s="120" t="s">
        <v>400</v>
      </c>
      <c r="S48" s="119" t="s">
        <v>401</v>
      </c>
      <c r="T48" s="121">
        <v>1529</v>
      </c>
      <c r="U48" s="121">
        <v>178897</v>
      </c>
      <c r="V48" s="121">
        <f>IF(AND(T48&lt;&gt;"",U48&lt;&gt;""),SUM(T48:U48),"")</f>
        <v>180426</v>
      </c>
      <c r="W48" s="121">
        <v>0</v>
      </c>
      <c r="X48" s="121">
        <v>0</v>
      </c>
      <c r="Y48" s="121">
        <f>IF(AND(W48&lt;&gt;"",X48&lt;&gt;""),SUM(W48:X48),"")</f>
        <v>0</v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15</v>
      </c>
      <c r="B49" s="120" t="s">
        <v>466</v>
      </c>
      <c r="C49" s="119" t="s">
        <v>467</v>
      </c>
      <c r="D49" s="121">
        <f>SUM(L49,T49,AB49,AJ49,AR49,AZ49)</f>
        <v>1450</v>
      </c>
      <c r="E49" s="121">
        <f>SUM(M49,U49,AC49,AK49,AS49,BA49)</f>
        <v>471914</v>
      </c>
      <c r="F49" s="121">
        <f>SUM(D49:E49)</f>
        <v>473364</v>
      </c>
      <c r="G49" s="121">
        <f>SUM(O49,W49,AE49,AM49,AU49,BC49)</f>
        <v>0</v>
      </c>
      <c r="H49" s="121">
        <f>SUM(P49,X49,AF49,AN49,AV49,BD49)</f>
        <v>11520</v>
      </c>
      <c r="I49" s="121">
        <f>SUM(G49:H49)</f>
        <v>11520</v>
      </c>
      <c r="J49" s="120" t="s">
        <v>469</v>
      </c>
      <c r="K49" s="119" t="s">
        <v>470</v>
      </c>
      <c r="L49" s="121">
        <v>0</v>
      </c>
      <c r="M49" s="121">
        <v>302669</v>
      </c>
      <c r="N49" s="121">
        <f>IF(AND(L49&lt;&gt;"",M49&lt;&gt;""),SUM(L49:M49),"")</f>
        <v>302669</v>
      </c>
      <c r="O49" s="121">
        <v>0</v>
      </c>
      <c r="P49" s="121">
        <v>11520</v>
      </c>
      <c r="Q49" s="121">
        <f>IF(AND(O49&lt;&gt;"",P49&lt;&gt;""),SUM(O49:P49),"")</f>
        <v>11520</v>
      </c>
      <c r="R49" s="120" t="s">
        <v>400</v>
      </c>
      <c r="S49" s="119" t="s">
        <v>401</v>
      </c>
      <c r="T49" s="121">
        <v>1450</v>
      </c>
      <c r="U49" s="121">
        <v>169245</v>
      </c>
      <c r="V49" s="121">
        <f>IF(AND(T49&lt;&gt;"",U49&lt;&gt;""),SUM(T49:U49),"")</f>
        <v>170695</v>
      </c>
      <c r="W49" s="121">
        <v>0</v>
      </c>
      <c r="X49" s="121">
        <v>0</v>
      </c>
      <c r="Y49" s="121">
        <f>IF(AND(W49&lt;&gt;"",X49&lt;&gt;""),SUM(W49:X49),"")</f>
        <v>0</v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15</v>
      </c>
      <c r="B50" s="120" t="s">
        <v>471</v>
      </c>
      <c r="C50" s="119" t="s">
        <v>472</v>
      </c>
      <c r="D50" s="121">
        <f>SUM(L50,T50,AB50,AJ50,AR50,AZ50)</f>
        <v>2437</v>
      </c>
      <c r="E50" s="121">
        <f>SUM(M50,U50,AC50,AK50,AS50,BA50)</f>
        <v>768144</v>
      </c>
      <c r="F50" s="121">
        <f>SUM(D50:E50)</f>
        <v>770581</v>
      </c>
      <c r="G50" s="121">
        <f>SUM(O50,W50,AE50,AM50,AU50,BC50)</f>
        <v>0</v>
      </c>
      <c r="H50" s="121">
        <f>SUM(P50,X50,AF50,AN50,AV50,BD50)</f>
        <v>18336</v>
      </c>
      <c r="I50" s="121">
        <f>SUM(G50:H50)</f>
        <v>18336</v>
      </c>
      <c r="J50" s="120" t="s">
        <v>400</v>
      </c>
      <c r="K50" s="119" t="s">
        <v>401</v>
      </c>
      <c r="L50" s="121">
        <v>2437</v>
      </c>
      <c r="M50" s="121">
        <v>281352</v>
      </c>
      <c r="N50" s="121">
        <f>IF(AND(L50&lt;&gt;"",M50&lt;&gt;""),SUM(L50:M50),"")</f>
        <v>283789</v>
      </c>
      <c r="O50" s="121">
        <v>0</v>
      </c>
      <c r="P50" s="121">
        <v>0</v>
      </c>
      <c r="Q50" s="121">
        <f>IF(AND(O50&lt;&gt;"",P50&lt;&gt;""),SUM(O50:P50),"")</f>
        <v>0</v>
      </c>
      <c r="R50" s="120" t="s">
        <v>469</v>
      </c>
      <c r="S50" s="119" t="s">
        <v>470</v>
      </c>
      <c r="T50" s="121">
        <v>0</v>
      </c>
      <c r="U50" s="121">
        <v>486792</v>
      </c>
      <c r="V50" s="121">
        <f>IF(AND(T50&lt;&gt;"",U50&lt;&gt;""),SUM(T50:U50),"")</f>
        <v>486792</v>
      </c>
      <c r="W50" s="121">
        <v>0</v>
      </c>
      <c r="X50" s="121">
        <v>18336</v>
      </c>
      <c r="Y50" s="121">
        <f>IF(AND(W50&lt;&gt;"",X50&lt;&gt;""),SUM(W50:X50),"")</f>
        <v>18336</v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15</v>
      </c>
      <c r="B51" s="120" t="s">
        <v>474</v>
      </c>
      <c r="C51" s="119" t="s">
        <v>475</v>
      </c>
      <c r="D51" s="121">
        <f>SUM(L51,T51,AB51,AJ51,AR51,AZ51)</f>
        <v>1362</v>
      </c>
      <c r="E51" s="121">
        <f>SUM(M51,U51,AC51,AK51,AS51,BA51)</f>
        <v>507678</v>
      </c>
      <c r="F51" s="121">
        <f>SUM(D51:E51)</f>
        <v>509040</v>
      </c>
      <c r="G51" s="121">
        <f>SUM(O51,W51,AE51,AM51,AU51,BC51)</f>
        <v>0</v>
      </c>
      <c r="H51" s="121">
        <f>SUM(P51,X51,AF51,AN51,AV51,BD51)</f>
        <v>0</v>
      </c>
      <c r="I51" s="121">
        <f>SUM(G51:H51)</f>
        <v>0</v>
      </c>
      <c r="J51" s="120" t="s">
        <v>400</v>
      </c>
      <c r="K51" s="119" t="s">
        <v>401</v>
      </c>
      <c r="L51" s="121">
        <v>1362</v>
      </c>
      <c r="M51" s="121">
        <v>159392</v>
      </c>
      <c r="N51" s="121">
        <f>IF(AND(L51&lt;&gt;"",M51&lt;&gt;""),SUM(L51:M51),"")</f>
        <v>160754</v>
      </c>
      <c r="O51" s="121">
        <v>0</v>
      </c>
      <c r="P51" s="121">
        <v>0</v>
      </c>
      <c r="Q51" s="121">
        <f>IF(AND(O51&lt;&gt;"",P51&lt;&gt;""),SUM(O51:P51),"")</f>
        <v>0</v>
      </c>
      <c r="R51" s="120" t="s">
        <v>443</v>
      </c>
      <c r="S51" s="119" t="s">
        <v>444</v>
      </c>
      <c r="T51" s="121">
        <v>0</v>
      </c>
      <c r="U51" s="121">
        <v>348286</v>
      </c>
      <c r="V51" s="121">
        <f>IF(AND(T51&lt;&gt;"",U51&lt;&gt;""),SUM(T51:U51),"")</f>
        <v>348286</v>
      </c>
      <c r="W51" s="121">
        <v>0</v>
      </c>
      <c r="X51" s="121">
        <v>0</v>
      </c>
      <c r="Y51" s="121">
        <f>IF(AND(W51&lt;&gt;"",X51&lt;&gt;""),SUM(W51:X51),"")</f>
        <v>0</v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15</v>
      </c>
      <c r="B52" s="120" t="s">
        <v>477</v>
      </c>
      <c r="C52" s="119" t="s">
        <v>478</v>
      </c>
      <c r="D52" s="121">
        <f>SUM(L52,T52,AB52,AJ52,AR52,AZ52)</f>
        <v>2780</v>
      </c>
      <c r="E52" s="121">
        <f>SUM(M52,U52,AC52,AK52,AS52,BA52)</f>
        <v>969294</v>
      </c>
      <c r="F52" s="121">
        <f>SUM(D52:E52)</f>
        <v>972074</v>
      </c>
      <c r="G52" s="121">
        <f>SUM(O52,W52,AE52,AM52,AU52,BC52)</f>
        <v>0</v>
      </c>
      <c r="H52" s="121">
        <f>SUM(P52,X52,AF52,AN52,AV52,BD52)</f>
        <v>0</v>
      </c>
      <c r="I52" s="121">
        <f>SUM(G52:H52)</f>
        <v>0</v>
      </c>
      <c r="J52" s="120" t="s">
        <v>400</v>
      </c>
      <c r="K52" s="119" t="s">
        <v>480</v>
      </c>
      <c r="L52" s="121">
        <v>2780</v>
      </c>
      <c r="M52" s="121">
        <v>321432</v>
      </c>
      <c r="N52" s="121">
        <f>IF(AND(L52&lt;&gt;"",M52&lt;&gt;""),SUM(L52:M52),"")</f>
        <v>324212</v>
      </c>
      <c r="O52" s="121">
        <v>0</v>
      </c>
      <c r="P52" s="121">
        <v>0</v>
      </c>
      <c r="Q52" s="121">
        <f>IF(AND(O52&lt;&gt;"",P52&lt;&gt;""),SUM(O52:P52),"")</f>
        <v>0</v>
      </c>
      <c r="R52" s="120" t="s">
        <v>402</v>
      </c>
      <c r="S52" s="119" t="s">
        <v>403</v>
      </c>
      <c r="T52" s="121">
        <v>0</v>
      </c>
      <c r="U52" s="121">
        <v>647862</v>
      </c>
      <c r="V52" s="121">
        <f>IF(AND(T52&lt;&gt;"",U52&lt;&gt;""),SUM(T52:U52),"")</f>
        <v>647862</v>
      </c>
      <c r="W52" s="121">
        <v>0</v>
      </c>
      <c r="X52" s="121">
        <v>0</v>
      </c>
      <c r="Y52" s="121">
        <f>IF(AND(W52&lt;&gt;"",X52&lt;&gt;""),SUM(W52:X52),"")</f>
        <v>0</v>
      </c>
      <c r="Z52" s="120"/>
      <c r="AA52" s="119"/>
      <c r="AB52" s="121"/>
      <c r="AC52" s="121"/>
      <c r="AD52" s="121" t="str">
        <f>IF(AND(AB52&lt;&gt;"",AC52&lt;&gt;""),SUM(AB52:AC52),"")</f>
        <v/>
      </c>
      <c r="AE52" s="121"/>
      <c r="AF52" s="121"/>
      <c r="AG52" s="121" t="str">
        <f>IF(AND(AE52&lt;&gt;"",AF52&lt;&gt;""),SUM(AE52:AF52),"")</f>
        <v/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15</v>
      </c>
      <c r="B53" s="120" t="s">
        <v>481</v>
      </c>
      <c r="C53" s="119" t="s">
        <v>482</v>
      </c>
      <c r="D53" s="121">
        <f>SUM(L53,T53,AB53,AJ53,AR53,AZ53)</f>
        <v>14605</v>
      </c>
      <c r="E53" s="121">
        <f>SUM(M53,U53,AC53,AK53,AS53,BA53)</f>
        <v>444351</v>
      </c>
      <c r="F53" s="121">
        <f>SUM(D53:E53)</f>
        <v>458956</v>
      </c>
      <c r="G53" s="121">
        <f>SUM(O53,W53,AE53,AM53,AU53,BC53)</f>
        <v>1774</v>
      </c>
      <c r="H53" s="121">
        <f>SUM(P53,X53,AF53,AN53,AV53,BD53)</f>
        <v>70977</v>
      </c>
      <c r="I53" s="121">
        <f>SUM(G53:H53)</f>
        <v>72751</v>
      </c>
      <c r="J53" s="120" t="s">
        <v>423</v>
      </c>
      <c r="K53" s="119" t="s">
        <v>424</v>
      </c>
      <c r="L53" s="121">
        <v>13891</v>
      </c>
      <c r="M53" s="121">
        <v>355410</v>
      </c>
      <c r="N53" s="121">
        <f>IF(AND(L53&lt;&gt;"",M53&lt;&gt;""),SUM(L53:M53),"")</f>
        <v>369301</v>
      </c>
      <c r="O53" s="121">
        <v>1774</v>
      </c>
      <c r="P53" s="121">
        <v>70977</v>
      </c>
      <c r="Q53" s="121">
        <f>IF(AND(O53&lt;&gt;"",P53&lt;&gt;""),SUM(O53:P53),"")</f>
        <v>72751</v>
      </c>
      <c r="R53" s="120" t="s">
        <v>400</v>
      </c>
      <c r="S53" s="119" t="s">
        <v>401</v>
      </c>
      <c r="T53" s="121">
        <v>714</v>
      </c>
      <c r="U53" s="121">
        <v>88941</v>
      </c>
      <c r="V53" s="121">
        <f>IF(AND(T53&lt;&gt;"",U53&lt;&gt;""),SUM(T53:U53),"")</f>
        <v>89655</v>
      </c>
      <c r="W53" s="121">
        <v>0</v>
      </c>
      <c r="X53" s="121">
        <v>0</v>
      </c>
      <c r="Y53" s="121">
        <f>IF(AND(W53&lt;&gt;"",X53&lt;&gt;""),SUM(W53:X53),"")</f>
        <v>0</v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15</v>
      </c>
      <c r="B54" s="120" t="s">
        <v>484</v>
      </c>
      <c r="C54" s="119" t="s">
        <v>485</v>
      </c>
      <c r="D54" s="121">
        <f>SUM(L54,T54,AB54,AJ54,AR54,AZ54)</f>
        <v>983</v>
      </c>
      <c r="E54" s="121">
        <f>SUM(M54,U54,AC54,AK54,AS54,BA54)</f>
        <v>313537</v>
      </c>
      <c r="F54" s="121">
        <f>SUM(D54:E54)</f>
        <v>314520</v>
      </c>
      <c r="G54" s="121">
        <f>SUM(O54,W54,AE54,AM54,AU54,BC54)</f>
        <v>0</v>
      </c>
      <c r="H54" s="121">
        <f>SUM(P54,X54,AF54,AN54,AV54,BD54)</f>
        <v>0</v>
      </c>
      <c r="I54" s="121">
        <f>SUM(G54:H54)</f>
        <v>0</v>
      </c>
      <c r="J54" s="120" t="s">
        <v>418</v>
      </c>
      <c r="K54" s="119" t="s">
        <v>419</v>
      </c>
      <c r="L54" s="121">
        <v>0</v>
      </c>
      <c r="M54" s="121">
        <v>197143</v>
      </c>
      <c r="N54" s="121">
        <f>IF(AND(L54&lt;&gt;"",M54&lt;&gt;""),SUM(L54:M54),"")</f>
        <v>197143</v>
      </c>
      <c r="O54" s="121">
        <v>0</v>
      </c>
      <c r="P54" s="121">
        <v>0</v>
      </c>
      <c r="Q54" s="121">
        <f>IF(AND(O54&lt;&gt;"",P54&lt;&gt;""),SUM(O54:P54),"")</f>
        <v>0</v>
      </c>
      <c r="R54" s="120" t="s">
        <v>400</v>
      </c>
      <c r="S54" s="119" t="s">
        <v>401</v>
      </c>
      <c r="T54" s="121">
        <v>983</v>
      </c>
      <c r="U54" s="121">
        <v>116394</v>
      </c>
      <c r="V54" s="121">
        <f>IF(AND(T54&lt;&gt;"",U54&lt;&gt;""),SUM(T54:U54),"")</f>
        <v>117377</v>
      </c>
      <c r="W54" s="121">
        <v>0</v>
      </c>
      <c r="X54" s="121">
        <v>0</v>
      </c>
      <c r="Y54" s="121">
        <f>IF(AND(W54&lt;&gt;"",X54&lt;&gt;""),SUM(W54:X54),"")</f>
        <v>0</v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15</v>
      </c>
      <c r="B55" s="120" t="s">
        <v>487</v>
      </c>
      <c r="C55" s="119" t="s">
        <v>488</v>
      </c>
      <c r="D55" s="121">
        <f>SUM(L55,T55,AB55,AJ55,AR55,AZ55)</f>
        <v>0</v>
      </c>
      <c r="E55" s="121">
        <f>SUM(M55,U55,AC55,AK55,AS55,BA55)</f>
        <v>479847</v>
      </c>
      <c r="F55" s="121">
        <f>SUM(D55:E55)</f>
        <v>479847</v>
      </c>
      <c r="G55" s="121">
        <f>SUM(O55,W55,AE55,AM55,AU55,BC55)</f>
        <v>60852</v>
      </c>
      <c r="H55" s="121">
        <f>SUM(P55,X55,AF55,AN55,AV55,BD55)</f>
        <v>24494</v>
      </c>
      <c r="I55" s="121">
        <f>SUM(G55:H55)</f>
        <v>85346</v>
      </c>
      <c r="J55" s="120" t="s">
        <v>490</v>
      </c>
      <c r="K55" s="119" t="s">
        <v>491</v>
      </c>
      <c r="L55" s="121">
        <v>0</v>
      </c>
      <c r="M55" s="121">
        <v>479847</v>
      </c>
      <c r="N55" s="121">
        <f>IF(AND(L55&lt;&gt;"",M55&lt;&gt;""),SUM(L55:M55),"")</f>
        <v>479847</v>
      </c>
      <c r="O55" s="121">
        <v>60852</v>
      </c>
      <c r="P55" s="121">
        <v>24494</v>
      </c>
      <c r="Q55" s="121">
        <f>IF(AND(O55&lt;&gt;"",P55&lt;&gt;""),SUM(O55:P55),"")</f>
        <v>85346</v>
      </c>
      <c r="R55" s="120"/>
      <c r="S55" s="119"/>
      <c r="T55" s="121"/>
      <c r="U55" s="121"/>
      <c r="V55" s="121" t="str">
        <f>IF(AND(T55&lt;&gt;"",U55&lt;&gt;""),SUM(T55:U55),"")</f>
        <v/>
      </c>
      <c r="W55" s="121"/>
      <c r="X55" s="121"/>
      <c r="Y55" s="121" t="str">
        <f>IF(AND(W55&lt;&gt;"",X55&lt;&gt;""),SUM(W55:X55),"")</f>
        <v/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15</v>
      </c>
      <c r="B56" s="120" t="s">
        <v>492</v>
      </c>
      <c r="C56" s="119" t="s">
        <v>493</v>
      </c>
      <c r="D56" s="121">
        <f>SUM(L56,T56,AB56,AJ56,AR56,AZ56)</f>
        <v>3684</v>
      </c>
      <c r="E56" s="121">
        <f>SUM(M56,U56,AC56,AK56,AS56,BA56)</f>
        <v>1122146</v>
      </c>
      <c r="F56" s="121">
        <f>SUM(D56:E56)</f>
        <v>1125830</v>
      </c>
      <c r="G56" s="121">
        <f>SUM(O56,W56,AE56,AM56,AU56,BC56)</f>
        <v>0</v>
      </c>
      <c r="H56" s="121">
        <f>SUM(P56,X56,AF56,AN56,AV56,BD56)</f>
        <v>26443</v>
      </c>
      <c r="I56" s="121">
        <f>SUM(G56:H56)</f>
        <v>26443</v>
      </c>
      <c r="J56" s="120" t="s">
        <v>469</v>
      </c>
      <c r="K56" s="119" t="s">
        <v>470</v>
      </c>
      <c r="L56" s="121">
        <v>0</v>
      </c>
      <c r="M56" s="121">
        <v>697272</v>
      </c>
      <c r="N56" s="121">
        <f>IF(AND(L56&lt;&gt;"",M56&lt;&gt;""),SUM(L56:M56),"")</f>
        <v>697272</v>
      </c>
      <c r="O56" s="121">
        <v>0</v>
      </c>
      <c r="P56" s="121">
        <v>26443</v>
      </c>
      <c r="Q56" s="121">
        <f>IF(AND(O56&lt;&gt;"",P56&lt;&gt;""),SUM(O56:P56),"")</f>
        <v>26443</v>
      </c>
      <c r="R56" s="120" t="s">
        <v>400</v>
      </c>
      <c r="S56" s="119" t="s">
        <v>401</v>
      </c>
      <c r="T56" s="121">
        <v>3684</v>
      </c>
      <c r="U56" s="121">
        <v>424874</v>
      </c>
      <c r="V56" s="121">
        <f>IF(AND(T56&lt;&gt;"",U56&lt;&gt;""),SUM(T56:U56),"")</f>
        <v>428558</v>
      </c>
      <c r="W56" s="121">
        <v>0</v>
      </c>
      <c r="X56" s="121">
        <v>0</v>
      </c>
      <c r="Y56" s="121">
        <f>IF(AND(W56&lt;&gt;"",X56&lt;&gt;""),SUM(W56:X56),"")</f>
        <v>0</v>
      </c>
      <c r="Z56" s="120"/>
      <c r="AA56" s="119"/>
      <c r="AB56" s="121"/>
      <c r="AC56" s="121"/>
      <c r="AD56" s="121" t="str">
        <f>IF(AND(AB56&lt;&gt;"",AC56&lt;&gt;""),SUM(AB56:AC56),"")</f>
        <v/>
      </c>
      <c r="AE56" s="121"/>
      <c r="AF56" s="121"/>
      <c r="AG56" s="121" t="str">
        <f>IF(AND(AE56&lt;&gt;"",AF56&lt;&gt;""),SUM(AE56:AF56),"")</f>
        <v/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15</v>
      </c>
      <c r="B57" s="120" t="s">
        <v>495</v>
      </c>
      <c r="C57" s="119" t="s">
        <v>496</v>
      </c>
      <c r="D57" s="121">
        <f>SUM(L57,T57,AB57,AJ57,AR57,AZ57)</f>
        <v>701</v>
      </c>
      <c r="E57" s="121">
        <f>SUM(M57,U57,AC57,AK57,AS57,BA57)</f>
        <v>228990</v>
      </c>
      <c r="F57" s="121">
        <f>SUM(D57:E57)</f>
        <v>229691</v>
      </c>
      <c r="G57" s="121">
        <f>SUM(O57,W57,AE57,AM57,AU57,BC57)</f>
        <v>0</v>
      </c>
      <c r="H57" s="121">
        <f>SUM(P57,X57,AF57,AN57,AV57,BD57)</f>
        <v>0</v>
      </c>
      <c r="I57" s="121">
        <f>SUM(G57:H57)</f>
        <v>0</v>
      </c>
      <c r="J57" s="120" t="s">
        <v>418</v>
      </c>
      <c r="K57" s="119" t="s">
        <v>419</v>
      </c>
      <c r="L57" s="121">
        <v>0</v>
      </c>
      <c r="M57" s="121">
        <v>145408</v>
      </c>
      <c r="N57" s="121">
        <f>IF(AND(L57&lt;&gt;"",M57&lt;&gt;""),SUM(L57:M57),"")</f>
        <v>145408</v>
      </c>
      <c r="O57" s="121">
        <v>0</v>
      </c>
      <c r="P57" s="121">
        <v>0</v>
      </c>
      <c r="Q57" s="121">
        <f>IF(AND(O57&lt;&gt;"",P57&lt;&gt;""),SUM(O57:P57),"")</f>
        <v>0</v>
      </c>
      <c r="R57" s="120" t="s">
        <v>400</v>
      </c>
      <c r="S57" s="119" t="s">
        <v>401</v>
      </c>
      <c r="T57" s="121">
        <v>701</v>
      </c>
      <c r="U57" s="121">
        <v>83582</v>
      </c>
      <c r="V57" s="121">
        <f>IF(AND(T57&lt;&gt;"",U57&lt;&gt;""),SUM(T57:U57),"")</f>
        <v>84283</v>
      </c>
      <c r="W57" s="121">
        <v>0</v>
      </c>
      <c r="X57" s="121">
        <v>0</v>
      </c>
      <c r="Y57" s="121">
        <f>IF(AND(W57&lt;&gt;"",X57&lt;&gt;""),SUM(W57:X57),"")</f>
        <v>0</v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15</v>
      </c>
      <c r="B58" s="120" t="s">
        <v>498</v>
      </c>
      <c r="C58" s="119" t="s">
        <v>499</v>
      </c>
      <c r="D58" s="121">
        <f>SUM(L58,T58,AB58,AJ58,AR58,AZ58)</f>
        <v>0</v>
      </c>
      <c r="E58" s="121">
        <f>SUM(M58,U58,AC58,AK58,AS58,BA58)</f>
        <v>114173</v>
      </c>
      <c r="F58" s="121">
        <f>SUM(D58:E58)</f>
        <v>114173</v>
      </c>
      <c r="G58" s="121">
        <f>SUM(O58,W58,AE58,AM58,AU58,BC58)</f>
        <v>5554</v>
      </c>
      <c r="H58" s="121">
        <f>SUM(P58,X58,AF58,AN58,AV58,BD58)</f>
        <v>2235</v>
      </c>
      <c r="I58" s="121">
        <f>SUM(G58:H58)</f>
        <v>7789</v>
      </c>
      <c r="J58" s="120" t="s">
        <v>490</v>
      </c>
      <c r="K58" s="119" t="s">
        <v>491</v>
      </c>
      <c r="L58" s="121">
        <v>0</v>
      </c>
      <c r="M58" s="121">
        <v>114173</v>
      </c>
      <c r="N58" s="121">
        <f>IF(AND(L58&lt;&gt;"",M58&lt;&gt;""),SUM(L58:M58),"")</f>
        <v>114173</v>
      </c>
      <c r="O58" s="121">
        <v>5554</v>
      </c>
      <c r="P58" s="121">
        <v>2235</v>
      </c>
      <c r="Q58" s="121">
        <f>IF(AND(O58&lt;&gt;"",P58&lt;&gt;""),SUM(O58:P58),"")</f>
        <v>7789</v>
      </c>
      <c r="R58" s="120"/>
      <c r="S58" s="119"/>
      <c r="T58" s="121"/>
      <c r="U58" s="121"/>
      <c r="V58" s="121" t="str">
        <f>IF(AND(T58&lt;&gt;"",U58&lt;&gt;""),SUM(T58:U58),"")</f>
        <v/>
      </c>
      <c r="W58" s="121"/>
      <c r="X58" s="121"/>
      <c r="Y58" s="121" t="str">
        <f>IF(AND(W58&lt;&gt;"",X58&lt;&gt;""),SUM(W58:X58),"")</f>
        <v/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15</v>
      </c>
      <c r="B59" s="120" t="s">
        <v>501</v>
      </c>
      <c r="C59" s="119" t="s">
        <v>502</v>
      </c>
      <c r="D59" s="121">
        <f>SUM(L59,T59,AB59,AJ59,AR59,AZ59)</f>
        <v>0</v>
      </c>
      <c r="E59" s="121">
        <f>SUM(M59,U59,AC59,AK59,AS59,BA59)</f>
        <v>32349</v>
      </c>
      <c r="F59" s="121">
        <f>SUM(D59:E59)</f>
        <v>32349</v>
      </c>
      <c r="G59" s="121">
        <f>SUM(O59,W59,AE59,AM59,AU59,BC59)</f>
        <v>8220</v>
      </c>
      <c r="H59" s="121">
        <f>SUM(P59,X59,AF59,AN59,AV59,BD59)</f>
        <v>3309</v>
      </c>
      <c r="I59" s="121">
        <f>SUM(G59:H59)</f>
        <v>11529</v>
      </c>
      <c r="J59" s="120" t="s">
        <v>490</v>
      </c>
      <c r="K59" s="119" t="s">
        <v>491</v>
      </c>
      <c r="L59" s="121">
        <v>0</v>
      </c>
      <c r="M59" s="121">
        <v>32349</v>
      </c>
      <c r="N59" s="121">
        <f>IF(AND(L59&lt;&gt;"",M59&lt;&gt;""),SUM(L59:M59),"")</f>
        <v>32349</v>
      </c>
      <c r="O59" s="121">
        <v>8220</v>
      </c>
      <c r="P59" s="121">
        <v>3309</v>
      </c>
      <c r="Q59" s="121">
        <f>IF(AND(O59&lt;&gt;"",P59&lt;&gt;""),SUM(O59:P59),"")</f>
        <v>11529</v>
      </c>
      <c r="R59" s="120"/>
      <c r="S59" s="119"/>
      <c r="T59" s="121"/>
      <c r="U59" s="121"/>
      <c r="V59" s="121" t="str">
        <f>IF(AND(T59&lt;&gt;"",U59&lt;&gt;""),SUM(T59:U59),"")</f>
        <v/>
      </c>
      <c r="W59" s="121"/>
      <c r="X59" s="121"/>
      <c r="Y59" s="121" t="str">
        <f>IF(AND(W59&lt;&gt;"",X59&lt;&gt;""),SUM(W59:X59),"")</f>
        <v/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15</v>
      </c>
      <c r="B60" s="120" t="s">
        <v>504</v>
      </c>
      <c r="C60" s="119" t="s">
        <v>505</v>
      </c>
      <c r="D60" s="121">
        <f>SUM(L60,T60,AB60,AJ60,AR60,AZ60)</f>
        <v>0</v>
      </c>
      <c r="E60" s="121">
        <f>SUM(M60,U60,AC60,AK60,AS60,BA60)</f>
        <v>48509</v>
      </c>
      <c r="F60" s="121">
        <f>SUM(D60:E60)</f>
        <v>48509</v>
      </c>
      <c r="G60" s="121">
        <f>SUM(O60,W60,AE60,AM60,AU60,BC60)</f>
        <v>32293</v>
      </c>
      <c r="H60" s="121">
        <f>SUM(P60,X60,AF60,AN60,AV60,BD60)</f>
        <v>12999</v>
      </c>
      <c r="I60" s="121">
        <f>SUM(G60:H60)</f>
        <v>45292</v>
      </c>
      <c r="J60" s="120" t="s">
        <v>490</v>
      </c>
      <c r="K60" s="119" t="s">
        <v>491</v>
      </c>
      <c r="L60" s="121">
        <v>0</v>
      </c>
      <c r="M60" s="121">
        <v>48509</v>
      </c>
      <c r="N60" s="121">
        <f>IF(AND(L60&lt;&gt;"",M60&lt;&gt;""),SUM(L60:M60),"")</f>
        <v>48509</v>
      </c>
      <c r="O60" s="121">
        <v>32293</v>
      </c>
      <c r="P60" s="121">
        <v>12999</v>
      </c>
      <c r="Q60" s="121">
        <f>IF(AND(O60&lt;&gt;"",P60&lt;&gt;""),SUM(O60:P60),"")</f>
        <v>45292</v>
      </c>
      <c r="R60" s="120"/>
      <c r="S60" s="119"/>
      <c r="T60" s="121"/>
      <c r="U60" s="121"/>
      <c r="V60" s="121" t="str">
        <f>IF(AND(T60&lt;&gt;"",U60&lt;&gt;""),SUM(T60:U60),"")</f>
        <v/>
      </c>
      <c r="W60" s="121"/>
      <c r="X60" s="121"/>
      <c r="Y60" s="121" t="str">
        <f>IF(AND(W60&lt;&gt;"",X60&lt;&gt;""),SUM(W60:X60),"")</f>
        <v/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15</v>
      </c>
      <c r="B61" s="120" t="s">
        <v>507</v>
      </c>
      <c r="C61" s="119" t="s">
        <v>508</v>
      </c>
      <c r="D61" s="121">
        <f>SUM(L61,T61,AB61,AJ61,AR61,AZ61)</f>
        <v>0</v>
      </c>
      <c r="E61" s="121">
        <f>SUM(M61,U61,AC61,AK61,AS61,BA61)</f>
        <v>42932</v>
      </c>
      <c r="F61" s="121">
        <f>SUM(D61:E61)</f>
        <v>42932</v>
      </c>
      <c r="G61" s="121">
        <f>SUM(O61,W61,AE61,AM61,AU61,BC61)</f>
        <v>0</v>
      </c>
      <c r="H61" s="121">
        <f>SUM(P61,X61,AF61,AN61,AV61,BD61)</f>
        <v>0</v>
      </c>
      <c r="I61" s="121">
        <f>SUM(G61:H61)</f>
        <v>0</v>
      </c>
      <c r="J61" s="120" t="s">
        <v>510</v>
      </c>
      <c r="K61" s="119" t="s">
        <v>511</v>
      </c>
      <c r="L61" s="121">
        <v>0</v>
      </c>
      <c r="M61" s="121">
        <v>42932</v>
      </c>
      <c r="N61" s="121">
        <f>IF(AND(L61&lt;&gt;"",M61&lt;&gt;""),SUM(L61:M61),"")</f>
        <v>42932</v>
      </c>
      <c r="O61" s="121">
        <v>0</v>
      </c>
      <c r="P61" s="121">
        <v>0</v>
      </c>
      <c r="Q61" s="121">
        <f>IF(AND(O61&lt;&gt;"",P61&lt;&gt;""),SUM(O61:P61),"")</f>
        <v>0</v>
      </c>
      <c r="R61" s="120"/>
      <c r="S61" s="119"/>
      <c r="T61" s="121"/>
      <c r="U61" s="121"/>
      <c r="V61" s="121" t="str">
        <f>IF(AND(T61&lt;&gt;"",U61&lt;&gt;""),SUM(T61:U61),"")</f>
        <v/>
      </c>
      <c r="W61" s="121"/>
      <c r="X61" s="121"/>
      <c r="Y61" s="121" t="str">
        <f>IF(AND(W61&lt;&gt;"",X61&lt;&gt;""),SUM(W61:X61),"")</f>
        <v/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 t="s">
        <v>15</v>
      </c>
      <c r="B62" s="120" t="s">
        <v>512</v>
      </c>
      <c r="C62" s="119" t="s">
        <v>513</v>
      </c>
      <c r="D62" s="121">
        <f>SUM(L62,T62,AB62,AJ62,AR62,AZ62)</f>
        <v>0</v>
      </c>
      <c r="E62" s="121">
        <f>SUM(M62,U62,AC62,AK62,AS62,BA62)</f>
        <v>2579</v>
      </c>
      <c r="F62" s="121">
        <f>SUM(D62:E62)</f>
        <v>2579</v>
      </c>
      <c r="G62" s="121">
        <f>SUM(O62,W62,AE62,AM62,AU62,BC62)</f>
        <v>0</v>
      </c>
      <c r="H62" s="121">
        <f>SUM(P62,X62,AF62,AN62,AV62,BD62)</f>
        <v>0</v>
      </c>
      <c r="I62" s="121">
        <f>SUM(G62:H62)</f>
        <v>0</v>
      </c>
      <c r="J62" s="120" t="s">
        <v>510</v>
      </c>
      <c r="K62" s="119" t="s">
        <v>511</v>
      </c>
      <c r="L62" s="121">
        <v>0</v>
      </c>
      <c r="M62" s="121">
        <v>2579</v>
      </c>
      <c r="N62" s="121">
        <f>IF(AND(L62&lt;&gt;"",M62&lt;&gt;""),SUM(L62:M62),"")</f>
        <v>2579</v>
      </c>
      <c r="O62" s="121">
        <v>0</v>
      </c>
      <c r="P62" s="121">
        <v>0</v>
      </c>
      <c r="Q62" s="121">
        <f>IF(AND(O62&lt;&gt;"",P62&lt;&gt;""),SUM(O62:P62),"")</f>
        <v>0</v>
      </c>
      <c r="R62" s="120"/>
      <c r="S62" s="119"/>
      <c r="T62" s="121"/>
      <c r="U62" s="121"/>
      <c r="V62" s="121" t="str">
        <f>IF(AND(T62&lt;&gt;"",U62&lt;&gt;""),SUM(T62:U62),"")</f>
        <v/>
      </c>
      <c r="W62" s="121"/>
      <c r="X62" s="121"/>
      <c r="Y62" s="121" t="str">
        <f>IF(AND(W62&lt;&gt;"",X62&lt;&gt;""),SUM(W62:X62),"")</f>
        <v/>
      </c>
      <c r="Z62" s="120"/>
      <c r="AA62" s="119"/>
      <c r="AB62" s="121"/>
      <c r="AC62" s="121"/>
      <c r="AD62" s="121" t="str">
        <f>IF(AND(AB62&lt;&gt;"",AC62&lt;&gt;""),SUM(AB62:AC62),"")</f>
        <v/>
      </c>
      <c r="AE62" s="121"/>
      <c r="AF62" s="121"/>
      <c r="AG62" s="121" t="str">
        <f>IF(AND(AE62&lt;&gt;"",AF62&lt;&gt;""),SUM(AE62:AF62),"")</f>
        <v/>
      </c>
      <c r="AH62" s="120"/>
      <c r="AI62" s="119"/>
      <c r="AJ62" s="121"/>
      <c r="AK62" s="121"/>
      <c r="AL62" s="121" t="str">
        <f>IF(AND(AJ62&lt;&gt;"",AK62&lt;&gt;""),SUM(AJ62:AK62),"")</f>
        <v/>
      </c>
      <c r="AM62" s="121"/>
      <c r="AN62" s="121"/>
      <c r="AO62" s="121" t="str">
        <f>IF(AND(AM62&lt;&gt;"",AN62&lt;&gt;""),SUM(AM62:AN62),"")</f>
        <v/>
      </c>
      <c r="AP62" s="120"/>
      <c r="AQ62" s="119"/>
      <c r="AR62" s="121"/>
      <c r="AS62" s="121"/>
      <c r="AT62" s="121" t="str">
        <f>IF(AND(AR62&lt;&gt;"",AS62&lt;&gt;""),SUM(AR62:AS62),"")</f>
        <v/>
      </c>
      <c r="AU62" s="121"/>
      <c r="AV62" s="121"/>
      <c r="AW62" s="121" t="str">
        <f>IF(AND(AU62&lt;&gt;"",AV62&lt;&gt;""),SUM(AU62:AV62),"")</f>
        <v/>
      </c>
      <c r="AX62" s="120"/>
      <c r="AY62" s="119"/>
      <c r="AZ62" s="121"/>
      <c r="BA62" s="121"/>
      <c r="BB62" s="121" t="str">
        <f>IF(AND(AZ62&lt;&gt;"",BA62&lt;&gt;""),SUM(AZ62:BA62),"")</f>
        <v/>
      </c>
      <c r="BC62" s="121"/>
      <c r="BD62" s="121"/>
      <c r="BE62" s="121" t="str">
        <f>IF(AND(BC62&lt;&gt;"",BD62&lt;&gt;""),SUM(BC62:BD62),"")</f>
        <v/>
      </c>
    </row>
    <row r="63" spans="1:57" s="136" customFormat="1" ht="13.5" customHeight="1" x14ac:dyDescent="0.15">
      <c r="A63" s="119" t="s">
        <v>15</v>
      </c>
      <c r="B63" s="120" t="s">
        <v>515</v>
      </c>
      <c r="C63" s="119" t="s">
        <v>516</v>
      </c>
      <c r="D63" s="121">
        <f>SUM(L63,T63,AB63,AJ63,AR63,AZ63)</f>
        <v>0</v>
      </c>
      <c r="E63" s="121">
        <f>SUM(M63,U63,AC63,AK63,AS63,BA63)</f>
        <v>10001</v>
      </c>
      <c r="F63" s="121">
        <f>SUM(D63:E63)</f>
        <v>10001</v>
      </c>
      <c r="G63" s="121">
        <f>SUM(O63,W63,AE63,AM63,AU63,BC63)</f>
        <v>0</v>
      </c>
      <c r="H63" s="121">
        <f>SUM(P63,X63,AF63,AN63,AV63,BD63)</f>
        <v>0</v>
      </c>
      <c r="I63" s="121">
        <f>SUM(G63:H63)</f>
        <v>0</v>
      </c>
      <c r="J63" s="120" t="s">
        <v>510</v>
      </c>
      <c r="K63" s="119" t="s">
        <v>511</v>
      </c>
      <c r="L63" s="121">
        <v>0</v>
      </c>
      <c r="M63" s="121">
        <v>10001</v>
      </c>
      <c r="N63" s="121">
        <f>IF(AND(L63&lt;&gt;"",M63&lt;&gt;""),SUM(L63:M63),"")</f>
        <v>10001</v>
      </c>
      <c r="O63" s="121">
        <v>0</v>
      </c>
      <c r="P63" s="121">
        <v>0</v>
      </c>
      <c r="Q63" s="121">
        <f>IF(AND(O63&lt;&gt;"",P63&lt;&gt;""),SUM(O63:P63),"")</f>
        <v>0</v>
      </c>
      <c r="R63" s="120"/>
      <c r="S63" s="119"/>
      <c r="T63" s="121"/>
      <c r="U63" s="121"/>
      <c r="V63" s="121" t="str">
        <f>IF(AND(T63&lt;&gt;"",U63&lt;&gt;""),SUM(T63:U63),"")</f>
        <v/>
      </c>
      <c r="W63" s="121"/>
      <c r="X63" s="121"/>
      <c r="Y63" s="121" t="str">
        <f>IF(AND(W63&lt;&gt;"",X63&lt;&gt;""),SUM(W63:X63),"")</f>
        <v/>
      </c>
      <c r="Z63" s="120"/>
      <c r="AA63" s="119"/>
      <c r="AB63" s="121"/>
      <c r="AC63" s="121"/>
      <c r="AD63" s="121" t="str">
        <f>IF(AND(AB63&lt;&gt;"",AC63&lt;&gt;""),SUM(AB63:AC63),"")</f>
        <v/>
      </c>
      <c r="AE63" s="121"/>
      <c r="AF63" s="121"/>
      <c r="AG63" s="121" t="str">
        <f>IF(AND(AE63&lt;&gt;"",AF63&lt;&gt;""),SUM(AE63:AF63),"")</f>
        <v/>
      </c>
      <c r="AH63" s="120"/>
      <c r="AI63" s="119"/>
      <c r="AJ63" s="121"/>
      <c r="AK63" s="121"/>
      <c r="AL63" s="121" t="str">
        <f>IF(AND(AJ63&lt;&gt;"",AK63&lt;&gt;""),SUM(AJ63:AK63),"")</f>
        <v/>
      </c>
      <c r="AM63" s="121"/>
      <c r="AN63" s="121"/>
      <c r="AO63" s="121" t="str">
        <f>IF(AND(AM63&lt;&gt;"",AN63&lt;&gt;""),SUM(AM63:AN63),"")</f>
        <v/>
      </c>
      <c r="AP63" s="120"/>
      <c r="AQ63" s="119"/>
      <c r="AR63" s="121"/>
      <c r="AS63" s="121"/>
      <c r="AT63" s="121" t="str">
        <f>IF(AND(AR63&lt;&gt;"",AS63&lt;&gt;""),SUM(AR63:AS63),"")</f>
        <v/>
      </c>
      <c r="AU63" s="121"/>
      <c r="AV63" s="121"/>
      <c r="AW63" s="121" t="str">
        <f>IF(AND(AU63&lt;&gt;"",AV63&lt;&gt;""),SUM(AU63:AV63),"")</f>
        <v/>
      </c>
      <c r="AX63" s="120"/>
      <c r="AY63" s="119"/>
      <c r="AZ63" s="121"/>
      <c r="BA63" s="121"/>
      <c r="BB63" s="121" t="str">
        <f>IF(AND(AZ63&lt;&gt;"",BA63&lt;&gt;""),SUM(AZ63:BA63),"")</f>
        <v/>
      </c>
      <c r="BC63" s="121"/>
      <c r="BD63" s="121"/>
      <c r="BE63" s="121" t="str">
        <f>IF(AND(BC63&lt;&gt;"",BD63&lt;&gt;""),SUM(BC63:BD63),"")</f>
        <v/>
      </c>
    </row>
    <row r="64" spans="1:57" s="136" customFormat="1" ht="13.5" customHeight="1" x14ac:dyDescent="0.15">
      <c r="A64" s="119" t="s">
        <v>15</v>
      </c>
      <c r="B64" s="120" t="s">
        <v>518</v>
      </c>
      <c r="C64" s="119" t="s">
        <v>519</v>
      </c>
      <c r="D64" s="121">
        <f>SUM(L64,T64,AB64,AJ64,AR64,AZ64)</f>
        <v>0</v>
      </c>
      <c r="E64" s="121">
        <f>SUM(M64,U64,AC64,AK64,AS64,BA64)</f>
        <v>11876</v>
      </c>
      <c r="F64" s="121">
        <f>SUM(D64:E64)</f>
        <v>11876</v>
      </c>
      <c r="G64" s="121">
        <f>SUM(O64,W64,AE64,AM64,AU64,BC64)</f>
        <v>0</v>
      </c>
      <c r="H64" s="121">
        <f>SUM(P64,X64,AF64,AN64,AV64,BD64)</f>
        <v>0</v>
      </c>
      <c r="I64" s="121">
        <f>SUM(G64:H64)</f>
        <v>0</v>
      </c>
      <c r="J64" s="120" t="s">
        <v>510</v>
      </c>
      <c r="K64" s="119" t="s">
        <v>511</v>
      </c>
      <c r="L64" s="121">
        <v>0</v>
      </c>
      <c r="M64" s="121">
        <v>11876</v>
      </c>
      <c r="N64" s="121">
        <f>IF(AND(L64&lt;&gt;"",M64&lt;&gt;""),SUM(L64:M64),"")</f>
        <v>11876</v>
      </c>
      <c r="O64" s="121">
        <v>0</v>
      </c>
      <c r="P64" s="121">
        <v>0</v>
      </c>
      <c r="Q64" s="121">
        <f>IF(AND(O64&lt;&gt;"",P64&lt;&gt;""),SUM(O64:P64),"")</f>
        <v>0</v>
      </c>
      <c r="R64" s="120"/>
      <c r="S64" s="119"/>
      <c r="T64" s="121"/>
      <c r="U64" s="121"/>
      <c r="V64" s="121" t="str">
        <f>IF(AND(T64&lt;&gt;"",U64&lt;&gt;""),SUM(T64:U64),"")</f>
        <v/>
      </c>
      <c r="W64" s="121"/>
      <c r="X64" s="121"/>
      <c r="Y64" s="121" t="str">
        <f>IF(AND(W64&lt;&gt;"",X64&lt;&gt;""),SUM(W64:X64),"")</f>
        <v/>
      </c>
      <c r="Z64" s="120"/>
      <c r="AA64" s="119"/>
      <c r="AB64" s="121"/>
      <c r="AC64" s="121"/>
      <c r="AD64" s="121" t="str">
        <f>IF(AND(AB64&lt;&gt;"",AC64&lt;&gt;""),SUM(AB64:AC64),"")</f>
        <v/>
      </c>
      <c r="AE64" s="121"/>
      <c r="AF64" s="121"/>
      <c r="AG64" s="121" t="str">
        <f>IF(AND(AE64&lt;&gt;"",AF64&lt;&gt;""),SUM(AE64:AF64),"")</f>
        <v/>
      </c>
      <c r="AH64" s="120"/>
      <c r="AI64" s="119"/>
      <c r="AJ64" s="121"/>
      <c r="AK64" s="121"/>
      <c r="AL64" s="121" t="str">
        <f>IF(AND(AJ64&lt;&gt;"",AK64&lt;&gt;""),SUM(AJ64:AK64),"")</f>
        <v/>
      </c>
      <c r="AM64" s="121"/>
      <c r="AN64" s="121"/>
      <c r="AO64" s="121" t="str">
        <f>IF(AND(AM64&lt;&gt;"",AN64&lt;&gt;""),SUM(AM64:AN64),"")</f>
        <v/>
      </c>
      <c r="AP64" s="120"/>
      <c r="AQ64" s="119"/>
      <c r="AR64" s="121"/>
      <c r="AS64" s="121"/>
      <c r="AT64" s="121" t="str">
        <f>IF(AND(AR64&lt;&gt;"",AS64&lt;&gt;""),SUM(AR64:AS64),"")</f>
        <v/>
      </c>
      <c r="AU64" s="121"/>
      <c r="AV64" s="121"/>
      <c r="AW64" s="121" t="str">
        <f>IF(AND(AU64&lt;&gt;"",AV64&lt;&gt;""),SUM(AU64:AV64),"")</f>
        <v/>
      </c>
      <c r="AX64" s="120"/>
      <c r="AY64" s="119"/>
      <c r="AZ64" s="121"/>
      <c r="BA64" s="121"/>
      <c r="BB64" s="121" t="str">
        <f>IF(AND(AZ64&lt;&gt;"",BA64&lt;&gt;""),SUM(AZ64:BA64),"")</f>
        <v/>
      </c>
      <c r="BC64" s="121"/>
      <c r="BD64" s="121"/>
      <c r="BE64" s="121" t="str">
        <f>IF(AND(BC64&lt;&gt;"",BD64&lt;&gt;""),SUM(BC64:BD64),"")</f>
        <v/>
      </c>
    </row>
    <row r="65" spans="1:57" s="136" customFormat="1" ht="13.5" customHeight="1" x14ac:dyDescent="0.15">
      <c r="A65" s="119" t="s">
        <v>15</v>
      </c>
      <c r="B65" s="120" t="s">
        <v>521</v>
      </c>
      <c r="C65" s="119" t="s">
        <v>522</v>
      </c>
      <c r="D65" s="121">
        <f>SUM(L65,T65,AB65,AJ65,AR65,AZ65)</f>
        <v>0</v>
      </c>
      <c r="E65" s="121">
        <f>SUM(M65,U65,AC65,AK65,AS65,BA65)</f>
        <v>21474</v>
      </c>
      <c r="F65" s="121">
        <f>SUM(D65:E65)</f>
        <v>21474</v>
      </c>
      <c r="G65" s="121">
        <f>SUM(O65,W65,AE65,AM65,AU65,BC65)</f>
        <v>0</v>
      </c>
      <c r="H65" s="121">
        <f>SUM(P65,X65,AF65,AN65,AV65,BD65)</f>
        <v>0</v>
      </c>
      <c r="I65" s="121">
        <f>SUM(G65:H65)</f>
        <v>0</v>
      </c>
      <c r="J65" s="120" t="s">
        <v>510</v>
      </c>
      <c r="K65" s="119" t="s">
        <v>511</v>
      </c>
      <c r="L65" s="121">
        <v>0</v>
      </c>
      <c r="M65" s="121">
        <v>21474</v>
      </c>
      <c r="N65" s="121">
        <f>IF(AND(L65&lt;&gt;"",M65&lt;&gt;""),SUM(L65:M65),"")</f>
        <v>21474</v>
      </c>
      <c r="O65" s="121">
        <v>0</v>
      </c>
      <c r="P65" s="121">
        <v>0</v>
      </c>
      <c r="Q65" s="121">
        <f>IF(AND(O65&lt;&gt;"",P65&lt;&gt;""),SUM(O65:P65),"")</f>
        <v>0</v>
      </c>
      <c r="R65" s="120"/>
      <c r="S65" s="119"/>
      <c r="T65" s="121"/>
      <c r="U65" s="121"/>
      <c r="V65" s="121" t="str">
        <f>IF(AND(T65&lt;&gt;"",U65&lt;&gt;""),SUM(T65:U65),"")</f>
        <v/>
      </c>
      <c r="W65" s="121"/>
      <c r="X65" s="121"/>
      <c r="Y65" s="121" t="str">
        <f>IF(AND(W65&lt;&gt;"",X65&lt;&gt;""),SUM(W65:X65),"")</f>
        <v/>
      </c>
      <c r="Z65" s="120"/>
      <c r="AA65" s="119"/>
      <c r="AB65" s="121"/>
      <c r="AC65" s="121"/>
      <c r="AD65" s="121" t="str">
        <f>IF(AND(AB65&lt;&gt;"",AC65&lt;&gt;""),SUM(AB65:AC65),"")</f>
        <v/>
      </c>
      <c r="AE65" s="121"/>
      <c r="AF65" s="121"/>
      <c r="AG65" s="121" t="str">
        <f>IF(AND(AE65&lt;&gt;"",AF65&lt;&gt;""),SUM(AE65:AF65),"")</f>
        <v/>
      </c>
      <c r="AH65" s="120"/>
      <c r="AI65" s="119"/>
      <c r="AJ65" s="121"/>
      <c r="AK65" s="121"/>
      <c r="AL65" s="121" t="str">
        <f>IF(AND(AJ65&lt;&gt;"",AK65&lt;&gt;""),SUM(AJ65:AK65),"")</f>
        <v/>
      </c>
      <c r="AM65" s="121"/>
      <c r="AN65" s="121"/>
      <c r="AO65" s="121" t="str">
        <f>IF(AND(AM65&lt;&gt;"",AN65&lt;&gt;""),SUM(AM65:AN65),"")</f>
        <v/>
      </c>
      <c r="AP65" s="120"/>
      <c r="AQ65" s="119"/>
      <c r="AR65" s="121"/>
      <c r="AS65" s="121"/>
      <c r="AT65" s="121" t="str">
        <f>IF(AND(AR65&lt;&gt;"",AS65&lt;&gt;""),SUM(AR65:AS65),"")</f>
        <v/>
      </c>
      <c r="AU65" s="121"/>
      <c r="AV65" s="121"/>
      <c r="AW65" s="121" t="str">
        <f>IF(AND(AU65&lt;&gt;"",AV65&lt;&gt;""),SUM(AU65:AV65),"")</f>
        <v/>
      </c>
      <c r="AX65" s="120"/>
      <c r="AY65" s="119"/>
      <c r="AZ65" s="121"/>
      <c r="BA65" s="121"/>
      <c r="BB65" s="121" t="str">
        <f>IF(AND(AZ65&lt;&gt;"",BA65&lt;&gt;""),SUM(AZ65:BA65),"")</f>
        <v/>
      </c>
      <c r="BC65" s="121"/>
      <c r="BD65" s="121"/>
      <c r="BE65" s="121" t="str">
        <f>IF(AND(BC65&lt;&gt;"",BD65&lt;&gt;""),SUM(BC65:BD65),"")</f>
        <v/>
      </c>
    </row>
    <row r="66" spans="1:57" s="136" customFormat="1" ht="13.5" customHeight="1" x14ac:dyDescent="0.15">
      <c r="A66" s="119" t="s">
        <v>15</v>
      </c>
      <c r="B66" s="120" t="s">
        <v>524</v>
      </c>
      <c r="C66" s="119" t="s">
        <v>525</v>
      </c>
      <c r="D66" s="121">
        <f>SUM(L66,T66,AB66,AJ66,AR66,AZ66)</f>
        <v>0</v>
      </c>
      <c r="E66" s="121">
        <f>SUM(M66,U66,AC66,AK66,AS66,BA66)</f>
        <v>3444</v>
      </c>
      <c r="F66" s="121">
        <f>SUM(D66:E66)</f>
        <v>3444</v>
      </c>
      <c r="G66" s="121">
        <f>SUM(O66,W66,AE66,AM66,AU66,BC66)</f>
        <v>0</v>
      </c>
      <c r="H66" s="121">
        <f>SUM(P66,X66,AF66,AN66,AV66,BD66)</f>
        <v>0</v>
      </c>
      <c r="I66" s="121">
        <f>SUM(G66:H66)</f>
        <v>0</v>
      </c>
      <c r="J66" s="120" t="s">
        <v>510</v>
      </c>
      <c r="K66" s="119" t="s">
        <v>511</v>
      </c>
      <c r="L66" s="121">
        <v>0</v>
      </c>
      <c r="M66" s="121">
        <v>3444</v>
      </c>
      <c r="N66" s="121">
        <f>IF(AND(L66&lt;&gt;"",M66&lt;&gt;""),SUM(L66:M66),"")</f>
        <v>3444</v>
      </c>
      <c r="O66" s="121">
        <v>0</v>
      </c>
      <c r="P66" s="121">
        <v>0</v>
      </c>
      <c r="Q66" s="121">
        <f>IF(AND(O66&lt;&gt;"",P66&lt;&gt;""),SUM(O66:P66),"")</f>
        <v>0</v>
      </c>
      <c r="R66" s="120"/>
      <c r="S66" s="119"/>
      <c r="T66" s="121"/>
      <c r="U66" s="121"/>
      <c r="V66" s="121" t="str">
        <f>IF(AND(T66&lt;&gt;"",U66&lt;&gt;""),SUM(T66:U66),"")</f>
        <v/>
      </c>
      <c r="W66" s="121"/>
      <c r="X66" s="121"/>
      <c r="Y66" s="121" t="str">
        <f>IF(AND(W66&lt;&gt;"",X66&lt;&gt;""),SUM(W66:X66),"")</f>
        <v/>
      </c>
      <c r="Z66" s="120"/>
      <c r="AA66" s="119"/>
      <c r="AB66" s="121"/>
      <c r="AC66" s="121"/>
      <c r="AD66" s="121" t="str">
        <f>IF(AND(AB66&lt;&gt;"",AC66&lt;&gt;""),SUM(AB66:AC66),"")</f>
        <v/>
      </c>
      <c r="AE66" s="121"/>
      <c r="AF66" s="121"/>
      <c r="AG66" s="121" t="str">
        <f>IF(AND(AE66&lt;&gt;"",AF66&lt;&gt;""),SUM(AE66:AF66),"")</f>
        <v/>
      </c>
      <c r="AH66" s="120"/>
      <c r="AI66" s="119"/>
      <c r="AJ66" s="121"/>
      <c r="AK66" s="121"/>
      <c r="AL66" s="121" t="str">
        <f>IF(AND(AJ66&lt;&gt;"",AK66&lt;&gt;""),SUM(AJ66:AK66),"")</f>
        <v/>
      </c>
      <c r="AM66" s="121"/>
      <c r="AN66" s="121"/>
      <c r="AO66" s="121" t="str">
        <f>IF(AND(AM66&lt;&gt;"",AN66&lt;&gt;""),SUM(AM66:AN66),"")</f>
        <v/>
      </c>
      <c r="AP66" s="120"/>
      <c r="AQ66" s="119"/>
      <c r="AR66" s="121"/>
      <c r="AS66" s="121"/>
      <c r="AT66" s="121" t="str">
        <f>IF(AND(AR66&lt;&gt;"",AS66&lt;&gt;""),SUM(AR66:AS66),"")</f>
        <v/>
      </c>
      <c r="AU66" s="121"/>
      <c r="AV66" s="121"/>
      <c r="AW66" s="121" t="str">
        <f>IF(AND(AU66&lt;&gt;"",AV66&lt;&gt;""),SUM(AU66:AV66),"")</f>
        <v/>
      </c>
      <c r="AX66" s="120"/>
      <c r="AY66" s="119"/>
      <c r="AZ66" s="121"/>
      <c r="BA66" s="121"/>
      <c r="BB66" s="121" t="str">
        <f>IF(AND(AZ66&lt;&gt;"",BA66&lt;&gt;""),SUM(AZ66:BA66),"")</f>
        <v/>
      </c>
      <c r="BC66" s="121"/>
      <c r="BD66" s="121"/>
      <c r="BE66" s="121" t="str">
        <f>IF(AND(BC66&lt;&gt;"",BD66&lt;&gt;""),SUM(BC66:BD66),"")</f>
        <v/>
      </c>
    </row>
    <row r="67" spans="1:57" s="136" customFormat="1" ht="13.5" customHeight="1" x14ac:dyDescent="0.15">
      <c r="A67" s="119" t="s">
        <v>15</v>
      </c>
      <c r="B67" s="120" t="s">
        <v>527</v>
      </c>
      <c r="C67" s="119" t="s">
        <v>528</v>
      </c>
      <c r="D67" s="121">
        <f>SUM(L67,T67,AB67,AJ67,AR67,AZ67)</f>
        <v>0</v>
      </c>
      <c r="E67" s="121">
        <f>SUM(M67,U67,AC67,AK67,AS67,BA67)</f>
        <v>34465</v>
      </c>
      <c r="F67" s="121">
        <f>SUM(D67:E67)</f>
        <v>34465</v>
      </c>
      <c r="G67" s="121">
        <f>SUM(O67,W67,AE67,AM67,AU67,BC67)</f>
        <v>0</v>
      </c>
      <c r="H67" s="121">
        <f>SUM(P67,X67,AF67,AN67,AV67,BD67)</f>
        <v>0</v>
      </c>
      <c r="I67" s="121">
        <f>SUM(G67:H67)</f>
        <v>0</v>
      </c>
      <c r="J67" s="120" t="s">
        <v>510</v>
      </c>
      <c r="K67" s="119" t="s">
        <v>511</v>
      </c>
      <c r="L67" s="121">
        <v>0</v>
      </c>
      <c r="M67" s="121">
        <v>34465</v>
      </c>
      <c r="N67" s="121">
        <f>IF(AND(L67&lt;&gt;"",M67&lt;&gt;""),SUM(L67:M67),"")</f>
        <v>34465</v>
      </c>
      <c r="O67" s="121">
        <v>0</v>
      </c>
      <c r="P67" s="121">
        <v>0</v>
      </c>
      <c r="Q67" s="121">
        <f>IF(AND(O67&lt;&gt;"",P67&lt;&gt;""),SUM(O67:P67),"")</f>
        <v>0</v>
      </c>
      <c r="R67" s="120"/>
      <c r="S67" s="119"/>
      <c r="T67" s="121"/>
      <c r="U67" s="121"/>
      <c r="V67" s="121" t="str">
        <f>IF(AND(T67&lt;&gt;"",U67&lt;&gt;""),SUM(T67:U67),"")</f>
        <v/>
      </c>
      <c r="W67" s="121"/>
      <c r="X67" s="121"/>
      <c r="Y67" s="121" t="str">
        <f>IF(AND(W67&lt;&gt;"",X67&lt;&gt;""),SUM(W67:X67),"")</f>
        <v/>
      </c>
      <c r="Z67" s="120"/>
      <c r="AA67" s="119"/>
      <c r="AB67" s="121"/>
      <c r="AC67" s="121"/>
      <c r="AD67" s="121" t="str">
        <f>IF(AND(AB67&lt;&gt;"",AC67&lt;&gt;""),SUM(AB67:AC67),"")</f>
        <v/>
      </c>
      <c r="AE67" s="121"/>
      <c r="AF67" s="121"/>
      <c r="AG67" s="121" t="str">
        <f>IF(AND(AE67&lt;&gt;"",AF67&lt;&gt;""),SUM(AE67:AF67),"")</f>
        <v/>
      </c>
      <c r="AH67" s="120"/>
      <c r="AI67" s="119"/>
      <c r="AJ67" s="121"/>
      <c r="AK67" s="121"/>
      <c r="AL67" s="121" t="str">
        <f>IF(AND(AJ67&lt;&gt;"",AK67&lt;&gt;""),SUM(AJ67:AK67),"")</f>
        <v/>
      </c>
      <c r="AM67" s="121"/>
      <c r="AN67" s="121"/>
      <c r="AO67" s="121" t="str">
        <f>IF(AND(AM67&lt;&gt;"",AN67&lt;&gt;""),SUM(AM67:AN67),"")</f>
        <v/>
      </c>
      <c r="AP67" s="120"/>
      <c r="AQ67" s="119"/>
      <c r="AR67" s="121"/>
      <c r="AS67" s="121"/>
      <c r="AT67" s="121" t="str">
        <f>IF(AND(AR67&lt;&gt;"",AS67&lt;&gt;""),SUM(AR67:AS67),"")</f>
        <v/>
      </c>
      <c r="AU67" s="121"/>
      <c r="AV67" s="121"/>
      <c r="AW67" s="121" t="str">
        <f>IF(AND(AU67&lt;&gt;"",AV67&lt;&gt;""),SUM(AU67:AV67),"")</f>
        <v/>
      </c>
      <c r="AX67" s="120"/>
      <c r="AY67" s="119"/>
      <c r="AZ67" s="121"/>
      <c r="BA67" s="121"/>
      <c r="BB67" s="121" t="str">
        <f>IF(AND(AZ67&lt;&gt;"",BA67&lt;&gt;""),SUM(AZ67:BA67),"")</f>
        <v/>
      </c>
      <c r="BC67" s="121"/>
      <c r="BD67" s="121"/>
      <c r="BE67" s="121" t="str">
        <f>IF(AND(BC67&lt;&gt;"",BD67&lt;&gt;""),SUM(BC67:BD67),"")</f>
        <v/>
      </c>
    </row>
    <row r="68" spans="1:57" s="136" customFormat="1" ht="13.5" customHeight="1" x14ac:dyDescent="0.15">
      <c r="A68" s="119" t="s">
        <v>15</v>
      </c>
      <c r="B68" s="120" t="s">
        <v>530</v>
      </c>
      <c r="C68" s="119" t="s">
        <v>531</v>
      </c>
      <c r="D68" s="121">
        <f>SUM(L68,T68,AB68,AJ68,AR68,AZ68)</f>
        <v>0</v>
      </c>
      <c r="E68" s="121">
        <f>SUM(M68,U68,AC68,AK68,AS68,BA68)</f>
        <v>2256</v>
      </c>
      <c r="F68" s="121">
        <f>SUM(D68:E68)</f>
        <v>2256</v>
      </c>
      <c r="G68" s="121">
        <f>SUM(O68,W68,AE68,AM68,AU68,BC68)</f>
        <v>0</v>
      </c>
      <c r="H68" s="121">
        <f>SUM(P68,X68,AF68,AN68,AV68,BD68)</f>
        <v>0</v>
      </c>
      <c r="I68" s="121">
        <f>SUM(G68:H68)</f>
        <v>0</v>
      </c>
      <c r="J68" s="120" t="s">
        <v>510</v>
      </c>
      <c r="K68" s="119" t="s">
        <v>511</v>
      </c>
      <c r="L68" s="121">
        <v>0</v>
      </c>
      <c r="M68" s="121">
        <v>2256</v>
      </c>
      <c r="N68" s="121">
        <f>IF(AND(L68&lt;&gt;"",M68&lt;&gt;""),SUM(L68:M68),"")</f>
        <v>2256</v>
      </c>
      <c r="O68" s="121">
        <v>0</v>
      </c>
      <c r="P68" s="121">
        <v>0</v>
      </c>
      <c r="Q68" s="121">
        <f>IF(AND(O68&lt;&gt;"",P68&lt;&gt;""),SUM(O68:P68),"")</f>
        <v>0</v>
      </c>
      <c r="R68" s="120"/>
      <c r="S68" s="119"/>
      <c r="T68" s="121"/>
      <c r="U68" s="121"/>
      <c r="V68" s="121" t="str">
        <f>IF(AND(T68&lt;&gt;"",U68&lt;&gt;""),SUM(T68:U68),"")</f>
        <v/>
      </c>
      <c r="W68" s="121"/>
      <c r="X68" s="121"/>
      <c r="Y68" s="121" t="str">
        <f>IF(AND(W68&lt;&gt;"",X68&lt;&gt;""),SUM(W68:X68),"")</f>
        <v/>
      </c>
      <c r="Z68" s="120"/>
      <c r="AA68" s="119"/>
      <c r="AB68" s="121"/>
      <c r="AC68" s="121"/>
      <c r="AD68" s="121" t="str">
        <f>IF(AND(AB68&lt;&gt;"",AC68&lt;&gt;""),SUM(AB68:AC68),"")</f>
        <v/>
      </c>
      <c r="AE68" s="121"/>
      <c r="AF68" s="121"/>
      <c r="AG68" s="121" t="str">
        <f>IF(AND(AE68&lt;&gt;"",AF68&lt;&gt;""),SUM(AE68:AF68),"")</f>
        <v/>
      </c>
      <c r="AH68" s="120"/>
      <c r="AI68" s="119"/>
      <c r="AJ68" s="121"/>
      <c r="AK68" s="121"/>
      <c r="AL68" s="121" t="str">
        <f>IF(AND(AJ68&lt;&gt;"",AK68&lt;&gt;""),SUM(AJ68:AK68),"")</f>
        <v/>
      </c>
      <c r="AM68" s="121"/>
      <c r="AN68" s="121"/>
      <c r="AO68" s="121" t="str">
        <f>IF(AND(AM68&lt;&gt;"",AN68&lt;&gt;""),SUM(AM68:AN68),"")</f>
        <v/>
      </c>
      <c r="AP68" s="120"/>
      <c r="AQ68" s="119"/>
      <c r="AR68" s="121"/>
      <c r="AS68" s="121"/>
      <c r="AT68" s="121" t="str">
        <f>IF(AND(AR68&lt;&gt;"",AS68&lt;&gt;""),SUM(AR68:AS68),"")</f>
        <v/>
      </c>
      <c r="AU68" s="121"/>
      <c r="AV68" s="121"/>
      <c r="AW68" s="121" t="str">
        <f>IF(AND(AU68&lt;&gt;"",AV68&lt;&gt;""),SUM(AU68:AV68),"")</f>
        <v/>
      </c>
      <c r="AX68" s="120"/>
      <c r="AY68" s="119"/>
      <c r="AZ68" s="121"/>
      <c r="BA68" s="121"/>
      <c r="BB68" s="121" t="str">
        <f>IF(AND(AZ68&lt;&gt;"",BA68&lt;&gt;""),SUM(AZ68:BA68),"")</f>
        <v/>
      </c>
      <c r="BC68" s="121"/>
      <c r="BD68" s="121"/>
      <c r="BE68" s="121" t="str">
        <f>IF(AND(BC68&lt;&gt;"",BD68&lt;&gt;""),SUM(BC68:BD68),"")</f>
        <v/>
      </c>
    </row>
    <row r="69" spans="1:57" s="136" customFormat="1" ht="13.5" customHeight="1" x14ac:dyDescent="0.15">
      <c r="A69" s="119" t="s">
        <v>15</v>
      </c>
      <c r="B69" s="120" t="s">
        <v>533</v>
      </c>
      <c r="C69" s="119" t="s">
        <v>534</v>
      </c>
      <c r="D69" s="121">
        <f>SUM(L69,T69,AB69,AJ69,AR69,AZ69)</f>
        <v>0</v>
      </c>
      <c r="E69" s="121">
        <f>SUM(M69,U69,AC69,AK69,AS69,BA69)</f>
        <v>0</v>
      </c>
      <c r="F69" s="121">
        <f>SUM(D69:E69)</f>
        <v>0</v>
      </c>
      <c r="G69" s="121">
        <f>SUM(O69,W69,AE69,AM69,AU69,BC69)</f>
        <v>0</v>
      </c>
      <c r="H69" s="121">
        <f>SUM(P69,X69,AF69,AN69,AV69,BD69)</f>
        <v>0</v>
      </c>
      <c r="I69" s="121">
        <f>SUM(G69:H69)</f>
        <v>0</v>
      </c>
      <c r="J69" s="120"/>
      <c r="K69" s="119"/>
      <c r="L69" s="121"/>
      <c r="M69" s="121"/>
      <c r="N69" s="121" t="str">
        <f>IF(AND(L69&lt;&gt;"",M69&lt;&gt;""),SUM(L69:M69),"")</f>
        <v/>
      </c>
      <c r="O69" s="121"/>
      <c r="P69" s="121"/>
      <c r="Q69" s="121" t="str">
        <f>IF(AND(O69&lt;&gt;"",P69&lt;&gt;""),SUM(O69:P69),"")</f>
        <v/>
      </c>
      <c r="R69" s="120"/>
      <c r="S69" s="119"/>
      <c r="T69" s="121"/>
      <c r="U69" s="121"/>
      <c r="V69" s="121" t="str">
        <f>IF(AND(T69&lt;&gt;"",U69&lt;&gt;""),SUM(T69:U69),"")</f>
        <v/>
      </c>
      <c r="W69" s="121"/>
      <c r="X69" s="121"/>
      <c r="Y69" s="121" t="str">
        <f>IF(AND(W69&lt;&gt;"",X69&lt;&gt;""),SUM(W69:X69),"")</f>
        <v/>
      </c>
      <c r="Z69" s="120"/>
      <c r="AA69" s="119"/>
      <c r="AB69" s="121"/>
      <c r="AC69" s="121"/>
      <c r="AD69" s="121" t="str">
        <f>IF(AND(AB69&lt;&gt;"",AC69&lt;&gt;""),SUM(AB69:AC69),"")</f>
        <v/>
      </c>
      <c r="AE69" s="121"/>
      <c r="AF69" s="121"/>
      <c r="AG69" s="121" t="str">
        <f>IF(AND(AE69&lt;&gt;"",AF69&lt;&gt;""),SUM(AE69:AF69),"")</f>
        <v/>
      </c>
      <c r="AH69" s="120"/>
      <c r="AI69" s="119"/>
      <c r="AJ69" s="121"/>
      <c r="AK69" s="121"/>
      <c r="AL69" s="121" t="str">
        <f>IF(AND(AJ69&lt;&gt;"",AK69&lt;&gt;""),SUM(AJ69:AK69),"")</f>
        <v/>
      </c>
      <c r="AM69" s="121"/>
      <c r="AN69" s="121"/>
      <c r="AO69" s="121" t="str">
        <f>IF(AND(AM69&lt;&gt;"",AN69&lt;&gt;""),SUM(AM69:AN69),"")</f>
        <v/>
      </c>
      <c r="AP69" s="120"/>
      <c r="AQ69" s="119"/>
      <c r="AR69" s="121"/>
      <c r="AS69" s="121"/>
      <c r="AT69" s="121" t="str">
        <f>IF(AND(AR69&lt;&gt;"",AS69&lt;&gt;""),SUM(AR69:AS69),"")</f>
        <v/>
      </c>
      <c r="AU69" s="121"/>
      <c r="AV69" s="121"/>
      <c r="AW69" s="121" t="str">
        <f>IF(AND(AU69&lt;&gt;"",AV69&lt;&gt;""),SUM(AU69:AV69),"")</f>
        <v/>
      </c>
      <c r="AX69" s="120"/>
      <c r="AY69" s="119"/>
      <c r="AZ69" s="121"/>
      <c r="BA69" s="121"/>
      <c r="BB69" s="121" t="str">
        <f>IF(AND(AZ69&lt;&gt;"",BA69&lt;&gt;""),SUM(AZ69:BA69),"")</f>
        <v/>
      </c>
      <c r="BC69" s="121"/>
      <c r="BD69" s="121"/>
      <c r="BE69" s="121" t="str">
        <f>IF(AND(BC69&lt;&gt;"",BD69&lt;&gt;""),SUM(BC69:BD69),"")</f>
        <v/>
      </c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69">
    <sortCondition ref="A8:A69"/>
    <sortCondition ref="B8:B69"/>
    <sortCondition ref="C8:C69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68" man="1"/>
    <brk id="17" min="1" max="68" man="1"/>
    <brk id="25" min="1" max="68" man="1"/>
    <brk id="33" min="1" max="68" man="1"/>
    <brk id="41" min="1" max="68" man="1"/>
    <brk id="49" min="1" max="6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東京都</v>
      </c>
      <c r="B7" s="139" t="str">
        <f>'廃棄物事業経費（市町村）'!B7</f>
        <v>13000</v>
      </c>
      <c r="C7" s="138" t="s">
        <v>33</v>
      </c>
      <c r="D7" s="140">
        <f>SUM(H7,L7,P7,T7,X7,AB7,AF7,AJ7,AN7,AR7,AV7,AZ7,BD7,BH7,BL7,BP7,BT7,BX7,CB7,CF7,CJ7,CN7,CR7,CV7,CZ7,DD7,DH7,DL7,DP7,DT7)</f>
        <v>44700516</v>
      </c>
      <c r="E7" s="140">
        <f>SUM(I7,M7,Q7,U7,Y7,AC7,AG7,AK7,AO7,AS7,AW7,BA7,BE7,BI7,BM7,BQ7,BU7,BY7,CC7,CG7,CK7,CO7,CS7,CW7,DA7,DE7,DI7,DM7,DQ7,DU7)</f>
        <v>541587</v>
      </c>
      <c r="F7" s="141">
        <f>COUNTIF(F$8:F$1000,"&lt;&gt;")</f>
        <v>11</v>
      </c>
      <c r="G7" s="141">
        <f>COUNTIF(G$8:G$1000,"&lt;&gt;")</f>
        <v>11</v>
      </c>
      <c r="H7" s="140">
        <f>SUM(H$8:H$1000)</f>
        <v>4841720</v>
      </c>
      <c r="I7" s="140">
        <f>SUM(I$8:I$1000)</f>
        <v>172933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3300192</v>
      </c>
      <c r="M7" s="140">
        <f>SUM(M$8:M$1000)</f>
        <v>35497</v>
      </c>
      <c r="N7" s="141">
        <f>COUNTIF(N$8:N$1000,"&lt;&gt;")</f>
        <v>10</v>
      </c>
      <c r="O7" s="141">
        <f>COUNTIF(O$8:O$1000,"&lt;&gt;")</f>
        <v>10</v>
      </c>
      <c r="P7" s="140">
        <f>SUM(P$8:P$1000)</f>
        <v>4470721</v>
      </c>
      <c r="Q7" s="140">
        <f>SUM(Q$8:Q$1000)</f>
        <v>46211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1989837</v>
      </c>
      <c r="U7" s="140">
        <f>SUM(U$8:U$1000)</f>
        <v>56583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963446</v>
      </c>
      <c r="Y7" s="140">
        <f>SUM(Y$8:Y$1000)</f>
        <v>6315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979027</v>
      </c>
      <c r="AC7" s="140">
        <f>SUM(AC$8:AC$1000)</f>
        <v>6663</v>
      </c>
      <c r="AD7" s="141">
        <f>COUNTIF(AD$8:AD$1000,"&lt;&gt;")</f>
        <v>3</v>
      </c>
      <c r="AE7" s="141">
        <f>COUNTIF(AE$8:AE$1000,"&lt;&gt;")</f>
        <v>3</v>
      </c>
      <c r="AF7" s="140">
        <f>SUM(AF$8:AF$1000)</f>
        <v>1076013</v>
      </c>
      <c r="AG7" s="140">
        <f>SUM(AG$8:AG$1000)</f>
        <v>7705</v>
      </c>
      <c r="AH7" s="141">
        <f>COUNTIF(AH$8:AH$1000,"&lt;&gt;")</f>
        <v>3</v>
      </c>
      <c r="AI7" s="141">
        <f>COUNTIF(AI$8:AI$1000,"&lt;&gt;")</f>
        <v>3</v>
      </c>
      <c r="AJ7" s="140">
        <f>SUM(AJ$8:AJ$1000)</f>
        <v>1691216</v>
      </c>
      <c r="AK7" s="140">
        <f>SUM(AK$8:AK$1000)</f>
        <v>12243</v>
      </c>
      <c r="AL7" s="141">
        <f>COUNTIF(AL$8:AL$1000,"&lt;&gt;")</f>
        <v>3</v>
      </c>
      <c r="AM7" s="141">
        <f>COUNTIF(AM$8:AM$1000,"&lt;&gt;")</f>
        <v>3</v>
      </c>
      <c r="AN7" s="140">
        <f>SUM(AN$8:AN$1000)</f>
        <v>1794721</v>
      </c>
      <c r="AO7" s="140">
        <f>SUM(AO$8:AO$1000)</f>
        <v>10026</v>
      </c>
      <c r="AP7" s="141">
        <f>COUNTIF(AP$8:AP$1000,"&lt;&gt;")</f>
        <v>2</v>
      </c>
      <c r="AQ7" s="141">
        <f>COUNTIF(AQ$8:AQ$1000,"&lt;&gt;")</f>
        <v>2</v>
      </c>
      <c r="AR7" s="140">
        <f>SUM(AR$8:AR$1000)</f>
        <v>972813</v>
      </c>
      <c r="AS7" s="140">
        <f>SUM(AS$8:AS$1000)</f>
        <v>7498</v>
      </c>
      <c r="AT7" s="141">
        <f>COUNTIF(AT$8:AT$1000,"&lt;&gt;")</f>
        <v>2</v>
      </c>
      <c r="AU7" s="141">
        <f>COUNTIF(AU$8:AU$1000,"&lt;&gt;")</f>
        <v>2</v>
      </c>
      <c r="AV7" s="140">
        <f>SUM(AV$8:AV$1000)</f>
        <v>2408785</v>
      </c>
      <c r="AW7" s="140">
        <f>SUM(AW$8:AW$1000)</f>
        <v>18897</v>
      </c>
      <c r="AX7" s="141">
        <f>COUNTIF(AX$8:AX$1000,"&lt;&gt;")</f>
        <v>2</v>
      </c>
      <c r="AY7" s="141">
        <f>COUNTIF(AY$8:AY$1000,"&lt;&gt;")</f>
        <v>2</v>
      </c>
      <c r="AZ7" s="140">
        <f>SUM(AZ$8:AZ$1000)</f>
        <v>2995121</v>
      </c>
      <c r="BA7" s="140">
        <f>SUM(BA$8:BA$1000)</f>
        <v>24752</v>
      </c>
      <c r="BB7" s="141">
        <f>COUNTIF(BB$8:BB$1000,"&lt;&gt;")</f>
        <v>2</v>
      </c>
      <c r="BC7" s="141">
        <f>COUNTIF(BC$8:BC$1000,"&lt;&gt;")</f>
        <v>2</v>
      </c>
      <c r="BD7" s="140">
        <f>SUM(BD$8:BD$1000)</f>
        <v>1164113</v>
      </c>
      <c r="BE7" s="140">
        <f>SUM(BE$8:BE$1000)</f>
        <v>8145</v>
      </c>
      <c r="BF7" s="141">
        <f>COUNTIF(BF$8:BF$1000,"&lt;&gt;")</f>
        <v>2</v>
      </c>
      <c r="BG7" s="141">
        <f>COUNTIF(BG$8:BG$1000,"&lt;&gt;")</f>
        <v>2</v>
      </c>
      <c r="BH7" s="140">
        <f>SUM(BH$8:BH$1000)</f>
        <v>1122196</v>
      </c>
      <c r="BI7" s="140">
        <f>SUM(BI$8:BI$1000)</f>
        <v>8486</v>
      </c>
      <c r="BJ7" s="141">
        <f>COUNTIF(BJ$8:BJ$1000,"&lt;&gt;")</f>
        <v>2</v>
      </c>
      <c r="BK7" s="141">
        <f>COUNTIF(BK$8:BK$1000,"&lt;&gt;")</f>
        <v>2</v>
      </c>
      <c r="BL7" s="140">
        <f>SUM(BL$8:BL$1000)</f>
        <v>1568660</v>
      </c>
      <c r="BM7" s="140">
        <f>SUM(BM$8:BM$1000)</f>
        <v>13720</v>
      </c>
      <c r="BN7" s="141">
        <f>COUNTIF(BN$8:BN$1000,"&lt;&gt;")</f>
        <v>2</v>
      </c>
      <c r="BO7" s="141">
        <f>COUNTIF(BO$8:BO$1000,"&lt;&gt;")</f>
        <v>2</v>
      </c>
      <c r="BP7" s="140">
        <f>SUM(BP$8:BP$1000)</f>
        <v>1004897</v>
      </c>
      <c r="BQ7" s="140">
        <f>SUM(BQ$8:BQ$1000)</f>
        <v>8335</v>
      </c>
      <c r="BR7" s="141">
        <f>COUNTIF(BR$8:BR$1000,"&lt;&gt;")</f>
        <v>2</v>
      </c>
      <c r="BS7" s="141">
        <f>COUNTIF(BS$8:BS$1000,"&lt;&gt;")</f>
        <v>2</v>
      </c>
      <c r="BT7" s="140">
        <f>SUM(BT$8:BT$1000)</f>
        <v>1048168</v>
      </c>
      <c r="BU7" s="140">
        <f>SUM(BU$8:BU$1000)</f>
        <v>9019</v>
      </c>
      <c r="BV7" s="141">
        <f>COUNTIF(BV$8:BV$1000,"&lt;&gt;")</f>
        <v>2</v>
      </c>
      <c r="BW7" s="141">
        <f>COUNTIF(BW$8:BW$1000,"&lt;&gt;")</f>
        <v>2</v>
      </c>
      <c r="BX7" s="140">
        <f>SUM(BX$8:BX$1000)</f>
        <v>853667</v>
      </c>
      <c r="BY7" s="140">
        <f>SUM(BY$8:BY$1000)</f>
        <v>6296</v>
      </c>
      <c r="BZ7" s="141">
        <f>COUNTIF(BZ$8:BZ$1000,"&lt;&gt;")</f>
        <v>2</v>
      </c>
      <c r="CA7" s="141">
        <f>COUNTIF(CA$8:CA$1000,"&lt;&gt;")</f>
        <v>2</v>
      </c>
      <c r="CB7" s="140">
        <f>SUM(CB$8:CB$1000)</f>
        <v>1798057</v>
      </c>
      <c r="CC7" s="140">
        <f>SUM(CC$8:CC$1000)</f>
        <v>15220</v>
      </c>
      <c r="CD7" s="141">
        <f>COUNTIF(CD$8:CD$1000,"&lt;&gt;")</f>
        <v>2</v>
      </c>
      <c r="CE7" s="141">
        <f>COUNTIF(CE$8:CE$1000,"&lt;&gt;")</f>
        <v>2</v>
      </c>
      <c r="CF7" s="140">
        <f>SUM(CF$8:CF$1000)</f>
        <v>2257029</v>
      </c>
      <c r="CG7" s="140">
        <f>SUM(CG$8:CG$1000)</f>
        <v>18455</v>
      </c>
      <c r="CH7" s="141">
        <f>COUNTIF(CH$8:CH$1000,"&lt;&gt;")</f>
        <v>2</v>
      </c>
      <c r="CI7" s="141">
        <f>COUNTIF(CI$8:CI$1000,"&lt;&gt;")</f>
        <v>2</v>
      </c>
      <c r="CJ7" s="140">
        <f>SUM(CJ$8:CJ$1000)</f>
        <v>2150645</v>
      </c>
      <c r="CK7" s="140">
        <f>SUM(CK$8:CK$1000)</f>
        <v>18610</v>
      </c>
      <c r="CL7" s="141">
        <f>COUNTIF(CL$8:CL$1000,"&lt;&gt;")</f>
        <v>2</v>
      </c>
      <c r="CM7" s="141">
        <f>COUNTIF(CM$8:CM$1000,"&lt;&gt;")</f>
        <v>2</v>
      </c>
      <c r="CN7" s="140">
        <f>SUM(CN$8:CN$1000)</f>
        <v>1576803</v>
      </c>
      <c r="CO7" s="140">
        <f>SUM(CO$8:CO$1000)</f>
        <v>11715</v>
      </c>
      <c r="CP7" s="141">
        <f>COUNTIF(CP$8:CP$1000,"&lt;&gt;")</f>
        <v>2</v>
      </c>
      <c r="CQ7" s="141">
        <f>COUNTIF(CQ$8:CQ$1000,"&lt;&gt;")</f>
        <v>2</v>
      </c>
      <c r="CR7" s="140">
        <f>SUM(CR$8:CR$1000)</f>
        <v>2042451</v>
      </c>
      <c r="CS7" s="140">
        <f>SUM(CS$8:CS$1000)</f>
        <v>18263</v>
      </c>
      <c r="CT7" s="141">
        <f>COUNTIF(CT$8:CT$1000,"&lt;&gt;")</f>
        <v>1</v>
      </c>
      <c r="CU7" s="141">
        <f>COUNTIF(CU$8:CU$1000,"&lt;&gt;")</f>
        <v>1</v>
      </c>
      <c r="CV7" s="140">
        <f>SUM(CV$8:CV$1000)</f>
        <v>117377</v>
      </c>
      <c r="CW7" s="140">
        <f>SUM(CW$8:CW$1000)</f>
        <v>0</v>
      </c>
      <c r="CX7" s="141">
        <f>COUNTIF(CX$8:CX$1000,"&lt;&gt;")</f>
        <v>1</v>
      </c>
      <c r="CY7" s="141">
        <f>COUNTIF(CY$8:CY$1000,"&lt;&gt;")</f>
        <v>1</v>
      </c>
      <c r="CZ7" s="140">
        <f>SUM(CZ$8:CZ$1000)</f>
        <v>428558</v>
      </c>
      <c r="DA7" s="140">
        <f>SUM(DA$8:DA$1000)</f>
        <v>0</v>
      </c>
      <c r="DB7" s="141">
        <f>COUNTIF(DB$8:DB$1000,"&lt;&gt;")</f>
        <v>1</v>
      </c>
      <c r="DC7" s="141">
        <f>COUNTIF(DC$8:DC$1000,"&lt;&gt;")</f>
        <v>1</v>
      </c>
      <c r="DD7" s="140">
        <f>SUM(DD$8:DD$1000)</f>
        <v>84283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15</v>
      </c>
      <c r="B8" s="120" t="s">
        <v>510</v>
      </c>
      <c r="C8" s="119" t="s">
        <v>511</v>
      </c>
      <c r="D8" s="121">
        <f>SUM(H8,L8,P8,T8,X8,AB8,AF8,AJ8,AN8,AR8,AV8,AZ8,BD8,BH8,BL8,BP8,BT8,BX8,CB8,CF8,CJ8,CN8,CR8,CV8,CZ8,DD8,DH8,DL8,DP8,DT8)</f>
        <v>129027</v>
      </c>
      <c r="E8" s="121">
        <f>SUM(I8,M8,Q8,U8,Y8,AC8,AG8,AK8,AO8,AS8,AW8,BA8,BE8,BI8,BM8,BQ8,BU8,BY8,CC8,CG8,CK8,CO8,CS8,CW8,DA8,DE8,DI8,DM8,DQ8,DU8)</f>
        <v>0</v>
      </c>
      <c r="F8" s="120" t="s">
        <v>507</v>
      </c>
      <c r="G8" s="119" t="s">
        <v>508</v>
      </c>
      <c r="H8" s="121">
        <v>42932</v>
      </c>
      <c r="I8" s="121">
        <v>0</v>
      </c>
      <c r="J8" s="120" t="s">
        <v>512</v>
      </c>
      <c r="K8" s="119" t="s">
        <v>513</v>
      </c>
      <c r="L8" s="121">
        <v>2579</v>
      </c>
      <c r="M8" s="121">
        <v>0</v>
      </c>
      <c r="N8" s="120" t="s">
        <v>515</v>
      </c>
      <c r="O8" s="119" t="s">
        <v>516</v>
      </c>
      <c r="P8" s="121">
        <v>10001</v>
      </c>
      <c r="Q8" s="121">
        <v>0</v>
      </c>
      <c r="R8" s="120" t="s">
        <v>518</v>
      </c>
      <c r="S8" s="119" t="s">
        <v>519</v>
      </c>
      <c r="T8" s="121">
        <v>11876</v>
      </c>
      <c r="U8" s="121">
        <v>0</v>
      </c>
      <c r="V8" s="120" t="s">
        <v>521</v>
      </c>
      <c r="W8" s="119" t="s">
        <v>522</v>
      </c>
      <c r="X8" s="121">
        <v>21474</v>
      </c>
      <c r="Y8" s="121">
        <v>0</v>
      </c>
      <c r="Z8" s="120" t="s">
        <v>524</v>
      </c>
      <c r="AA8" s="119" t="s">
        <v>525</v>
      </c>
      <c r="AB8" s="121">
        <v>3444</v>
      </c>
      <c r="AC8" s="121">
        <v>0</v>
      </c>
      <c r="AD8" s="120" t="s">
        <v>527</v>
      </c>
      <c r="AE8" s="119" t="s">
        <v>528</v>
      </c>
      <c r="AF8" s="121">
        <v>34465</v>
      </c>
      <c r="AG8" s="121">
        <v>0</v>
      </c>
      <c r="AH8" s="120" t="s">
        <v>530</v>
      </c>
      <c r="AI8" s="119" t="s">
        <v>531</v>
      </c>
      <c r="AJ8" s="121">
        <v>2256</v>
      </c>
      <c r="AK8" s="121">
        <v>0</v>
      </c>
      <c r="AL8" s="120" t="s">
        <v>533</v>
      </c>
      <c r="AM8" s="119" t="s">
        <v>534</v>
      </c>
      <c r="AN8" s="121">
        <v>0</v>
      </c>
      <c r="AO8" s="121">
        <v>0</v>
      </c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15</v>
      </c>
      <c r="B9" s="120" t="s">
        <v>413</v>
      </c>
      <c r="C9" s="119" t="s">
        <v>414</v>
      </c>
      <c r="D9" s="121">
        <f>SUM(H9,L9,P9,T9,X9,AB9,AF9,AJ9,AN9,AR9,AV9,AZ9,BD9,BH9,BL9,BP9,BT9,BX9,CB9,CF9,CJ9,CN9,CR9,CV9,CZ9,DD9,DH9,DL9,DP9,DT9)</f>
        <v>725571</v>
      </c>
      <c r="E9" s="121">
        <f>SUM(I9,M9,Q9,U9,Y9,AC9,AG9,AK9,AO9,AS9,AW9,BA9,BE9,BI9,BM9,BQ9,BU9,BY9,CC9,CG9,CK9,CO9,CS9,CW9,DA9,DE9,DI9,DM9,DQ9,DU9)</f>
        <v>0</v>
      </c>
      <c r="F9" s="120" t="s">
        <v>410</v>
      </c>
      <c r="G9" s="119" t="s">
        <v>411</v>
      </c>
      <c r="H9" s="121">
        <v>357131</v>
      </c>
      <c r="I9" s="121">
        <v>0</v>
      </c>
      <c r="J9" s="120" t="s">
        <v>429</v>
      </c>
      <c r="K9" s="119" t="s">
        <v>430</v>
      </c>
      <c r="L9" s="121">
        <v>368440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15</v>
      </c>
      <c r="B10" s="120" t="s">
        <v>469</v>
      </c>
      <c r="C10" s="119" t="s">
        <v>470</v>
      </c>
      <c r="D10" s="121">
        <f>SUM(H10,L10,P10,T10,X10,AB10,AF10,AJ10,AN10,AR10,AV10,AZ10,BD10,BH10,BL10,BP10,BT10,BX10,CB10,CF10,CJ10,CN10,CR10,CV10,CZ10,DD10,DH10,DL10,DP10,DT10)</f>
        <v>1486733</v>
      </c>
      <c r="E10" s="121">
        <f>SUM(I10,M10,Q10,U10,Y10,AC10,AG10,AK10,AO10,AS10,AW10,BA10,BE10,BI10,BM10,BQ10,BU10,BY10,CC10,CG10,CK10,CO10,CS10,CW10,DA10,DE10,DI10,DM10,DQ10,DU10)</f>
        <v>56299</v>
      </c>
      <c r="F10" s="120" t="s">
        <v>466</v>
      </c>
      <c r="G10" s="119" t="s">
        <v>467</v>
      </c>
      <c r="H10" s="121">
        <v>302669</v>
      </c>
      <c r="I10" s="121">
        <v>11520</v>
      </c>
      <c r="J10" s="120" t="s">
        <v>471</v>
      </c>
      <c r="K10" s="119" t="s">
        <v>472</v>
      </c>
      <c r="L10" s="121">
        <v>486792</v>
      </c>
      <c r="M10" s="121">
        <v>18336</v>
      </c>
      <c r="N10" s="120" t="s">
        <v>492</v>
      </c>
      <c r="O10" s="119" t="s">
        <v>493</v>
      </c>
      <c r="P10" s="121">
        <v>697272</v>
      </c>
      <c r="Q10" s="121">
        <v>26443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15</v>
      </c>
      <c r="B11" s="120" t="s">
        <v>418</v>
      </c>
      <c r="C11" s="119" t="s">
        <v>419</v>
      </c>
      <c r="D11" s="121">
        <f>SUM(H11,L11,P11,T11,X11,AB11,AF11,AJ11,AN11,AR11,AV11,AZ11,BD11,BH11,BL11,BP11,BT11,BX11,CB11,CF11,CJ11,CN11,CR11,CV11,CZ11,DD11,DH11,DL11,DP11,DT11)</f>
        <v>1013851</v>
      </c>
      <c r="E11" s="121">
        <f>SUM(I11,M11,Q11,U11,Y11,AC11,AG11,AK11,AO11,AS11,AW11,BA11,BE11,BI11,BM11,BQ11,BU11,BY11,CC11,CG11,CK11,CO11,CS11,CW11,DA11,DE11,DI11,DM11,DQ11,DU11)</f>
        <v>0</v>
      </c>
      <c r="F11" s="120" t="s">
        <v>415</v>
      </c>
      <c r="G11" s="119" t="s">
        <v>416</v>
      </c>
      <c r="H11" s="121">
        <v>467353</v>
      </c>
      <c r="I11" s="121">
        <v>0</v>
      </c>
      <c r="J11" s="120" t="s">
        <v>457</v>
      </c>
      <c r="K11" s="119" t="s">
        <v>458</v>
      </c>
      <c r="L11" s="121">
        <v>203947</v>
      </c>
      <c r="M11" s="121">
        <v>0</v>
      </c>
      <c r="N11" s="120" t="s">
        <v>484</v>
      </c>
      <c r="O11" s="119" t="s">
        <v>485</v>
      </c>
      <c r="P11" s="121">
        <v>197143</v>
      </c>
      <c r="Q11" s="121">
        <v>0</v>
      </c>
      <c r="R11" s="120" t="s">
        <v>495</v>
      </c>
      <c r="S11" s="119" t="s">
        <v>496</v>
      </c>
      <c r="T11" s="121">
        <v>145408</v>
      </c>
      <c r="U11" s="121">
        <v>0</v>
      </c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15</v>
      </c>
      <c r="B12" s="120" t="s">
        <v>423</v>
      </c>
      <c r="C12" s="119" t="s">
        <v>424</v>
      </c>
      <c r="D12" s="121">
        <f>SUM(H12,L12,P12,T12,X12,AB12,AF12,AJ12,AN12,AR12,AV12,AZ12,BD12,BH12,BL12,BP12,BT12,BX12,CB12,CF12,CJ12,CN12,CR12,CV12,CZ12,DD12,DH12,DL12,DP12,DT12)</f>
        <v>1915207</v>
      </c>
      <c r="E12" s="121">
        <f>SUM(I12,M12,Q12,U12,Y12,AC12,AG12,AK12,AO12,AS12,AW12,BA12,BE12,BI12,BM12,BQ12,BU12,BY12,CC12,CG12,CK12,CO12,CS12,CW12,DA12,DE12,DI12,DM12,DQ12,DU12)</f>
        <v>76643</v>
      </c>
      <c r="F12" s="120" t="s">
        <v>481</v>
      </c>
      <c r="G12" s="119" t="s">
        <v>482</v>
      </c>
      <c r="H12" s="121">
        <v>369301</v>
      </c>
      <c r="I12" s="121">
        <v>72751</v>
      </c>
      <c r="J12" s="120" t="s">
        <v>460</v>
      </c>
      <c r="K12" s="119" t="s">
        <v>461</v>
      </c>
      <c r="L12" s="121">
        <v>310964</v>
      </c>
      <c r="M12" s="121">
        <v>3892</v>
      </c>
      <c r="N12" s="120" t="s">
        <v>420</v>
      </c>
      <c r="O12" s="119" t="s">
        <v>421</v>
      </c>
      <c r="P12" s="121">
        <v>964510</v>
      </c>
      <c r="Q12" s="121">
        <v>0</v>
      </c>
      <c r="R12" s="120" t="s">
        <v>454</v>
      </c>
      <c r="S12" s="119" t="s">
        <v>455</v>
      </c>
      <c r="T12" s="121">
        <v>270432</v>
      </c>
      <c r="U12" s="121">
        <v>0</v>
      </c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15</v>
      </c>
      <c r="B13" s="120" t="s">
        <v>443</v>
      </c>
      <c r="C13" s="119" t="s">
        <v>444</v>
      </c>
      <c r="D13" s="121">
        <f>SUM(H13,L13,P13,T13,X13,AB13,AF13,AJ13,AN13,AR13,AV13,AZ13,BD13,BH13,BL13,BP13,BT13,BX13,CB13,CF13,CJ13,CN13,CR13,CV13,CZ13,DD13,DH13,DL13,DP13,DT13)</f>
        <v>1483627</v>
      </c>
      <c r="E13" s="121">
        <f>SUM(I13,M13,Q13,U13,Y13,AC13,AG13,AK13,AO13,AS13,AW13,BA13,BE13,BI13,BM13,BQ13,BU13,BY13,CC13,CG13,CK13,CO13,CS13,CW13,DA13,DE13,DI13,DM13,DQ13,DU13)</f>
        <v>0</v>
      </c>
      <c r="F13" s="120" t="s">
        <v>440</v>
      </c>
      <c r="G13" s="119" t="s">
        <v>441</v>
      </c>
      <c r="H13" s="121">
        <v>777707</v>
      </c>
      <c r="I13" s="121">
        <v>0</v>
      </c>
      <c r="J13" s="120" t="s">
        <v>463</v>
      </c>
      <c r="K13" s="119" t="s">
        <v>464</v>
      </c>
      <c r="L13" s="121">
        <v>357634</v>
      </c>
      <c r="M13" s="121">
        <v>0</v>
      </c>
      <c r="N13" s="120" t="s">
        <v>474</v>
      </c>
      <c r="O13" s="119" t="s">
        <v>475</v>
      </c>
      <c r="P13" s="121">
        <v>348286</v>
      </c>
      <c r="Q13" s="121">
        <v>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15</v>
      </c>
      <c r="B14" s="120" t="s">
        <v>490</v>
      </c>
      <c r="C14" s="119" t="s">
        <v>491</v>
      </c>
      <c r="D14" s="121">
        <f>SUM(H14,L14,P14,T14,X14,AB14,AF14,AJ14,AN14,AR14,AV14,AZ14,BD14,BH14,BL14,BP14,BT14,BX14,CB14,CF14,CJ14,CN14,CR14,CV14,CZ14,DD14,DH14,DL14,DP14,DT14)</f>
        <v>674878</v>
      </c>
      <c r="E14" s="121">
        <f>SUM(I14,M14,Q14,U14,Y14,AC14,AG14,AK14,AO14,AS14,AW14,BA14,BE14,BI14,BM14,BQ14,BU14,BY14,CC14,CG14,CK14,CO14,CS14,CW14,DA14,DE14,DI14,DM14,DQ14,DU14)</f>
        <v>149956</v>
      </c>
      <c r="F14" s="120" t="s">
        <v>487</v>
      </c>
      <c r="G14" s="119" t="s">
        <v>488</v>
      </c>
      <c r="H14" s="121">
        <v>479847</v>
      </c>
      <c r="I14" s="121">
        <v>85346</v>
      </c>
      <c r="J14" s="120" t="s">
        <v>498</v>
      </c>
      <c r="K14" s="119" t="s">
        <v>543</v>
      </c>
      <c r="L14" s="121">
        <v>114173</v>
      </c>
      <c r="M14" s="121">
        <v>7789</v>
      </c>
      <c r="N14" s="120" t="s">
        <v>501</v>
      </c>
      <c r="O14" s="119" t="s">
        <v>502</v>
      </c>
      <c r="P14" s="121">
        <v>32349</v>
      </c>
      <c r="Q14" s="121">
        <v>11529</v>
      </c>
      <c r="R14" s="120" t="s">
        <v>504</v>
      </c>
      <c r="S14" s="119" t="s">
        <v>505</v>
      </c>
      <c r="T14" s="121">
        <v>48509</v>
      </c>
      <c r="U14" s="121">
        <v>45292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15</v>
      </c>
      <c r="B15" s="120" t="s">
        <v>400</v>
      </c>
      <c r="C15" s="119" t="s">
        <v>401</v>
      </c>
      <c r="D15" s="121">
        <f>SUM(H15,L15,P15,T15,X15,AB15,AF15,AJ15,AN15,AR15,AV15,AZ15,BD15,BH15,BL15,BP15,BT15,BX15,CB15,CF15,CJ15,CN15,CR15,CV15,CZ15,DD15,DH15,DL15,DP15,DT15)</f>
        <v>7497001</v>
      </c>
      <c r="E15" s="121">
        <f>SUM(I15,M15,Q15,U15,Y15,AC15,AG15,AK15,AO15,AS15,AW15,BA15,BE15,BI15,BM15,BQ15,BU15,BY15,CC15,CG15,CK15,CO15,CS15,CW15,DA15,DE15,DI15,DM15,DQ15,DU15)</f>
        <v>0</v>
      </c>
      <c r="F15" s="120" t="s">
        <v>397</v>
      </c>
      <c r="G15" s="119" t="s">
        <v>398</v>
      </c>
      <c r="H15" s="121">
        <v>1093201</v>
      </c>
      <c r="I15" s="121">
        <v>0</v>
      </c>
      <c r="J15" s="120" t="s">
        <v>404</v>
      </c>
      <c r="K15" s="119" t="s">
        <v>405</v>
      </c>
      <c r="L15" s="121">
        <v>398168</v>
      </c>
      <c r="M15" s="121">
        <v>0</v>
      </c>
      <c r="N15" s="120" t="s">
        <v>407</v>
      </c>
      <c r="O15" s="119" t="s">
        <v>408</v>
      </c>
      <c r="P15" s="121">
        <v>294189</v>
      </c>
      <c r="Q15" s="121">
        <v>0</v>
      </c>
      <c r="R15" s="120" t="s">
        <v>410</v>
      </c>
      <c r="S15" s="119" t="s">
        <v>411</v>
      </c>
      <c r="T15" s="121">
        <v>306285</v>
      </c>
      <c r="U15" s="121">
        <v>0</v>
      </c>
      <c r="V15" s="120" t="s">
        <v>415</v>
      </c>
      <c r="W15" s="119" t="s">
        <v>416</v>
      </c>
      <c r="X15" s="121">
        <v>266798</v>
      </c>
      <c r="Y15" s="121">
        <v>0</v>
      </c>
      <c r="Z15" s="120" t="s">
        <v>420</v>
      </c>
      <c r="AA15" s="119" t="s">
        <v>421</v>
      </c>
      <c r="AB15" s="121">
        <v>263140</v>
      </c>
      <c r="AC15" s="121">
        <v>0</v>
      </c>
      <c r="AD15" s="120" t="s">
        <v>426</v>
      </c>
      <c r="AE15" s="119" t="s">
        <v>427</v>
      </c>
      <c r="AF15" s="121">
        <v>217674</v>
      </c>
      <c r="AG15" s="121">
        <v>0</v>
      </c>
      <c r="AH15" s="120" t="s">
        <v>429</v>
      </c>
      <c r="AI15" s="119" t="s">
        <v>430</v>
      </c>
      <c r="AJ15" s="121">
        <v>379867</v>
      </c>
      <c r="AK15" s="121">
        <v>0</v>
      </c>
      <c r="AL15" s="120" t="s">
        <v>432</v>
      </c>
      <c r="AM15" s="119" t="s">
        <v>433</v>
      </c>
      <c r="AN15" s="121">
        <v>722659</v>
      </c>
      <c r="AO15" s="121">
        <v>0</v>
      </c>
      <c r="AP15" s="120" t="s">
        <v>435</v>
      </c>
      <c r="AQ15" s="119" t="s">
        <v>436</v>
      </c>
      <c r="AR15" s="121">
        <v>171073</v>
      </c>
      <c r="AS15" s="121">
        <v>0</v>
      </c>
      <c r="AT15" s="120" t="s">
        <v>440</v>
      </c>
      <c r="AU15" s="119" t="s">
        <v>441</v>
      </c>
      <c r="AV15" s="121">
        <v>388386</v>
      </c>
      <c r="AW15" s="121">
        <v>0</v>
      </c>
      <c r="AX15" s="120" t="s">
        <v>445</v>
      </c>
      <c r="AY15" s="119" t="s">
        <v>446</v>
      </c>
      <c r="AZ15" s="121">
        <v>348594</v>
      </c>
      <c r="BA15" s="121">
        <v>0</v>
      </c>
      <c r="BB15" s="120" t="s">
        <v>448</v>
      </c>
      <c r="BC15" s="119" t="s">
        <v>449</v>
      </c>
      <c r="BD15" s="121">
        <v>293262</v>
      </c>
      <c r="BE15" s="121">
        <v>0</v>
      </c>
      <c r="BF15" s="120" t="s">
        <v>451</v>
      </c>
      <c r="BG15" s="119" t="s">
        <v>452</v>
      </c>
      <c r="BH15" s="121">
        <v>214811</v>
      </c>
      <c r="BI15" s="121">
        <v>0</v>
      </c>
      <c r="BJ15" s="120" t="s">
        <v>454</v>
      </c>
      <c r="BK15" s="119" t="s">
        <v>455</v>
      </c>
      <c r="BL15" s="121">
        <v>101637</v>
      </c>
      <c r="BM15" s="121">
        <v>0</v>
      </c>
      <c r="BN15" s="120" t="s">
        <v>457</v>
      </c>
      <c r="BO15" s="119" t="s">
        <v>458</v>
      </c>
      <c r="BP15" s="121">
        <v>113738</v>
      </c>
      <c r="BQ15" s="121">
        <v>0</v>
      </c>
      <c r="BR15" s="120" t="s">
        <v>460</v>
      </c>
      <c r="BS15" s="119" t="s">
        <v>461</v>
      </c>
      <c r="BT15" s="121">
        <v>83770</v>
      </c>
      <c r="BU15" s="121">
        <v>0</v>
      </c>
      <c r="BV15" s="120" t="s">
        <v>463</v>
      </c>
      <c r="BW15" s="119" t="s">
        <v>464</v>
      </c>
      <c r="BX15" s="121">
        <v>180426</v>
      </c>
      <c r="BY15" s="121">
        <v>0</v>
      </c>
      <c r="BZ15" s="120" t="s">
        <v>466</v>
      </c>
      <c r="CA15" s="119" t="s">
        <v>467</v>
      </c>
      <c r="CB15" s="121">
        <v>170695</v>
      </c>
      <c r="CC15" s="121">
        <v>0</v>
      </c>
      <c r="CD15" s="120" t="s">
        <v>471</v>
      </c>
      <c r="CE15" s="119" t="s">
        <v>472</v>
      </c>
      <c r="CF15" s="121">
        <v>283789</v>
      </c>
      <c r="CG15" s="121">
        <v>0</v>
      </c>
      <c r="CH15" s="120" t="s">
        <v>474</v>
      </c>
      <c r="CI15" s="119" t="s">
        <v>475</v>
      </c>
      <c r="CJ15" s="121">
        <v>160754</v>
      </c>
      <c r="CK15" s="121">
        <v>0</v>
      </c>
      <c r="CL15" s="120" t="s">
        <v>477</v>
      </c>
      <c r="CM15" s="119" t="s">
        <v>478</v>
      </c>
      <c r="CN15" s="121">
        <v>324212</v>
      </c>
      <c r="CO15" s="121">
        <v>0</v>
      </c>
      <c r="CP15" s="120" t="s">
        <v>481</v>
      </c>
      <c r="CQ15" s="119" t="s">
        <v>482</v>
      </c>
      <c r="CR15" s="121">
        <v>89655</v>
      </c>
      <c r="CS15" s="121">
        <v>0</v>
      </c>
      <c r="CT15" s="120" t="s">
        <v>484</v>
      </c>
      <c r="CU15" s="119" t="s">
        <v>485</v>
      </c>
      <c r="CV15" s="121">
        <v>117377</v>
      </c>
      <c r="CW15" s="121">
        <v>0</v>
      </c>
      <c r="CX15" s="120" t="s">
        <v>492</v>
      </c>
      <c r="CY15" s="119" t="s">
        <v>493</v>
      </c>
      <c r="CZ15" s="121">
        <v>428558</v>
      </c>
      <c r="DA15" s="121">
        <v>0</v>
      </c>
      <c r="DB15" s="120" t="s">
        <v>495</v>
      </c>
      <c r="DC15" s="119" t="s">
        <v>496</v>
      </c>
      <c r="DD15" s="121">
        <v>84283</v>
      </c>
      <c r="DE15" s="121">
        <v>0</v>
      </c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15</v>
      </c>
      <c r="B16" s="120" t="s">
        <v>402</v>
      </c>
      <c r="C16" s="119" t="s">
        <v>403</v>
      </c>
      <c r="D16" s="121">
        <f>SUM(H16,L16,P16,T16,X16,AB16,AF16,AJ16,AN16,AR16,AV16,AZ16,BD16,BH16,BL16,BP16,BT16,BX16,CB16,CF16,CJ16,CN16,CR16,CV16,CZ16,DD16,DH16,DL16,DP16,DT16)</f>
        <v>1220098</v>
      </c>
      <c r="E16" s="121">
        <f>SUM(I16,M16,Q16,U16,Y16,AC16,AG16,AK16,AO16,AS16,AW16,BA16,BE16,BI16,BM16,BQ16,BU16,BY16,CC16,CG16,CK16,CO16,CS16,CW16,DA16,DE16,DI16,DM16,DQ16,DU16)</f>
        <v>0</v>
      </c>
      <c r="F16" s="120" t="s">
        <v>397</v>
      </c>
      <c r="G16" s="119" t="s">
        <v>398</v>
      </c>
      <c r="H16" s="121">
        <v>498858</v>
      </c>
      <c r="I16" s="121">
        <v>0</v>
      </c>
      <c r="J16" s="120" t="s">
        <v>432</v>
      </c>
      <c r="K16" s="119" t="s">
        <v>433</v>
      </c>
      <c r="L16" s="121">
        <v>73378</v>
      </c>
      <c r="M16" s="121">
        <v>0</v>
      </c>
      <c r="N16" s="120" t="s">
        <v>477</v>
      </c>
      <c r="O16" s="119" t="s">
        <v>478</v>
      </c>
      <c r="P16" s="121">
        <v>647862</v>
      </c>
      <c r="Q16" s="121">
        <v>0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15</v>
      </c>
      <c r="B17" s="120" t="s">
        <v>327</v>
      </c>
      <c r="C17" s="119" t="s">
        <v>332</v>
      </c>
      <c r="D17" s="121">
        <f>SUM(H17,L17,P17,T17,X17,AB17,AF17,AJ17,AN17,AR17,AV17,AZ17,BD17,BH17,BL17,BP17,BT17,BX17,CB17,CF17,CJ17,CN17,CR17,CV17,CZ17,DD17,DH17,DL17,DP17,DT17)</f>
        <v>27659979</v>
      </c>
      <c r="E17" s="121">
        <f>SUM(I17,M17,Q17,U17,Y17,AC17,AG17,AK17,AO17,AS17,AW17,BA17,BE17,BI17,BM17,BQ17,BU17,BY17,CC17,CG17,CK17,CO17,CS17,CW17,DA17,DE17,DI17,DM17,DQ17,DU17)</f>
        <v>258689</v>
      </c>
      <c r="F17" s="120" t="s">
        <v>324</v>
      </c>
      <c r="G17" s="119" t="s">
        <v>325</v>
      </c>
      <c r="H17" s="121">
        <v>354539</v>
      </c>
      <c r="I17" s="121">
        <v>3316</v>
      </c>
      <c r="J17" s="120" t="s">
        <v>329</v>
      </c>
      <c r="K17" s="119" t="s">
        <v>330</v>
      </c>
      <c r="L17" s="121">
        <v>585936</v>
      </c>
      <c r="M17" s="121">
        <v>5480</v>
      </c>
      <c r="N17" s="120" t="s">
        <v>333</v>
      </c>
      <c r="O17" s="119" t="s">
        <v>334</v>
      </c>
      <c r="P17" s="121">
        <v>880928</v>
      </c>
      <c r="Q17" s="121">
        <v>8239</v>
      </c>
      <c r="R17" s="120" t="s">
        <v>336</v>
      </c>
      <c r="S17" s="119" t="s">
        <v>337</v>
      </c>
      <c r="T17" s="121">
        <v>1207327</v>
      </c>
      <c r="U17" s="121">
        <v>11291</v>
      </c>
      <c r="V17" s="120" t="s">
        <v>339</v>
      </c>
      <c r="W17" s="119" t="s">
        <v>340</v>
      </c>
      <c r="X17" s="121">
        <v>675174</v>
      </c>
      <c r="Y17" s="121">
        <v>6315</v>
      </c>
      <c r="Z17" s="120" t="s">
        <v>342</v>
      </c>
      <c r="AA17" s="119" t="s">
        <v>343</v>
      </c>
      <c r="AB17" s="121">
        <v>712443</v>
      </c>
      <c r="AC17" s="121">
        <v>6663</v>
      </c>
      <c r="AD17" s="120" t="s">
        <v>345</v>
      </c>
      <c r="AE17" s="119" t="s">
        <v>346</v>
      </c>
      <c r="AF17" s="121">
        <v>823874</v>
      </c>
      <c r="AG17" s="121">
        <v>7705</v>
      </c>
      <c r="AH17" s="120" t="s">
        <v>348</v>
      </c>
      <c r="AI17" s="119" t="s">
        <v>349</v>
      </c>
      <c r="AJ17" s="121">
        <v>1309093</v>
      </c>
      <c r="AK17" s="121">
        <v>12243</v>
      </c>
      <c r="AL17" s="120" t="s">
        <v>352</v>
      </c>
      <c r="AM17" s="119" t="s">
        <v>353</v>
      </c>
      <c r="AN17" s="121">
        <v>1072062</v>
      </c>
      <c r="AO17" s="121">
        <v>10026</v>
      </c>
      <c r="AP17" s="120" t="s">
        <v>355</v>
      </c>
      <c r="AQ17" s="119" t="s">
        <v>356</v>
      </c>
      <c r="AR17" s="121">
        <v>801740</v>
      </c>
      <c r="AS17" s="121">
        <v>7498</v>
      </c>
      <c r="AT17" s="120" t="s">
        <v>358</v>
      </c>
      <c r="AU17" s="119" t="s">
        <v>359</v>
      </c>
      <c r="AV17" s="121">
        <v>2020399</v>
      </c>
      <c r="AW17" s="121">
        <v>18897</v>
      </c>
      <c r="AX17" s="120" t="s">
        <v>361</v>
      </c>
      <c r="AY17" s="119" t="s">
        <v>362</v>
      </c>
      <c r="AZ17" s="121">
        <v>2646527</v>
      </c>
      <c r="BA17" s="121">
        <v>24752</v>
      </c>
      <c r="BB17" s="120" t="s">
        <v>364</v>
      </c>
      <c r="BC17" s="119" t="s">
        <v>365</v>
      </c>
      <c r="BD17" s="121">
        <v>870851</v>
      </c>
      <c r="BE17" s="121">
        <v>8145</v>
      </c>
      <c r="BF17" s="120" t="s">
        <v>367</v>
      </c>
      <c r="BG17" s="119" t="s">
        <v>368</v>
      </c>
      <c r="BH17" s="121">
        <v>907385</v>
      </c>
      <c r="BI17" s="121">
        <v>8486</v>
      </c>
      <c r="BJ17" s="120" t="s">
        <v>370</v>
      </c>
      <c r="BK17" s="119" t="s">
        <v>371</v>
      </c>
      <c r="BL17" s="121">
        <v>1467023</v>
      </c>
      <c r="BM17" s="121">
        <v>13720</v>
      </c>
      <c r="BN17" s="120" t="s">
        <v>373</v>
      </c>
      <c r="BO17" s="119" t="s">
        <v>374</v>
      </c>
      <c r="BP17" s="121">
        <v>891159</v>
      </c>
      <c r="BQ17" s="121">
        <v>8335</v>
      </c>
      <c r="BR17" s="120" t="s">
        <v>376</v>
      </c>
      <c r="BS17" s="119" t="s">
        <v>377</v>
      </c>
      <c r="BT17" s="121">
        <v>964398</v>
      </c>
      <c r="BU17" s="121">
        <v>9019</v>
      </c>
      <c r="BV17" s="120" t="s">
        <v>379</v>
      </c>
      <c r="BW17" s="119" t="s">
        <v>380</v>
      </c>
      <c r="BX17" s="121">
        <v>673241</v>
      </c>
      <c r="BY17" s="121">
        <v>6296</v>
      </c>
      <c r="BZ17" s="120" t="s">
        <v>382</v>
      </c>
      <c r="CA17" s="119" t="s">
        <v>383</v>
      </c>
      <c r="CB17" s="121">
        <v>1627362</v>
      </c>
      <c r="CC17" s="121">
        <v>15220</v>
      </c>
      <c r="CD17" s="120" t="s">
        <v>385</v>
      </c>
      <c r="CE17" s="119" t="s">
        <v>386</v>
      </c>
      <c r="CF17" s="121">
        <v>1973240</v>
      </c>
      <c r="CG17" s="121">
        <v>18455</v>
      </c>
      <c r="CH17" s="120" t="s">
        <v>388</v>
      </c>
      <c r="CI17" s="119" t="s">
        <v>389</v>
      </c>
      <c r="CJ17" s="121">
        <v>1989891</v>
      </c>
      <c r="CK17" s="121">
        <v>18610</v>
      </c>
      <c r="CL17" s="120" t="s">
        <v>391</v>
      </c>
      <c r="CM17" s="119" t="s">
        <v>392</v>
      </c>
      <c r="CN17" s="121">
        <v>1252591</v>
      </c>
      <c r="CO17" s="121">
        <v>11715</v>
      </c>
      <c r="CP17" s="120" t="s">
        <v>394</v>
      </c>
      <c r="CQ17" s="119" t="s">
        <v>395</v>
      </c>
      <c r="CR17" s="121">
        <v>1952796</v>
      </c>
      <c r="CS17" s="121">
        <v>18263</v>
      </c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15</v>
      </c>
      <c r="B18" s="120" t="s">
        <v>438</v>
      </c>
      <c r="C18" s="119" t="s">
        <v>439</v>
      </c>
      <c r="D18" s="121">
        <f>SUM(H18,L18,P18,T18,X18,AB18,AF18,AJ18,AN18,AR18,AV18,AZ18,BD18,BH18,BL18,BP18,BT18,BX18,CB18,CF18,CJ18,CN18,CR18,CV18,CZ18,DD18,DH18,DL18,DP18,DT18)</f>
        <v>894544</v>
      </c>
      <c r="E18" s="121">
        <f>SUM(I18,M18,Q18,U18,Y18,AC18,AG18,AK18,AO18,AS18,AW18,BA18,BE18,BI18,BM18,BQ18,BU18,BY18,CC18,CG18,CK18,CO18,CS18,CW18,DA18,DE18,DI18,DM18,DQ18,DU18)</f>
        <v>0</v>
      </c>
      <c r="F18" s="120" t="s">
        <v>445</v>
      </c>
      <c r="G18" s="119" t="s">
        <v>446</v>
      </c>
      <c r="H18" s="121">
        <v>98182</v>
      </c>
      <c r="I18" s="121">
        <v>0</v>
      </c>
      <c r="J18" s="120" t="s">
        <v>451</v>
      </c>
      <c r="K18" s="119" t="s">
        <v>452</v>
      </c>
      <c r="L18" s="121">
        <v>398181</v>
      </c>
      <c r="M18" s="121">
        <v>0</v>
      </c>
      <c r="N18" s="120" t="s">
        <v>435</v>
      </c>
      <c r="O18" s="119" t="s">
        <v>436</v>
      </c>
      <c r="P18" s="121">
        <v>398181</v>
      </c>
      <c r="Q18" s="121">
        <v>0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8">
    <sortCondition ref="A8:A18"/>
    <sortCondition ref="B8:B18"/>
    <sortCondition ref="C8:C18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13000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13101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13102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13103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13104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13105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13106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13107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13108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13109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13110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13111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13112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13113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13114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13115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13116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13117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13118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13119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13120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13121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13122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13123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13201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13202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13203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13204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13205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13206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13207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13208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13209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13210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13211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13212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13213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13214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13215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13218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13219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13220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13221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13222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13223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13224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13225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13227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13228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13229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13303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13305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13307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13308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13361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13362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13363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13364</v>
      </c>
      <c r="AI64" s="2">
        <v>64</v>
      </c>
    </row>
    <row r="65" spans="34:35" x14ac:dyDescent="0.15">
      <c r="AH65" s="48" t="str">
        <f>+'廃棄物事業経費（歳入）'!B65</f>
        <v>13381</v>
      </c>
      <c r="AI65" s="2">
        <v>65</v>
      </c>
    </row>
    <row r="66" spans="34:35" x14ac:dyDescent="0.15">
      <c r="AH66" s="48" t="str">
        <f>+'廃棄物事業経費（歳入）'!B66</f>
        <v>13382</v>
      </c>
      <c r="AI66" s="2">
        <v>66</v>
      </c>
    </row>
    <row r="67" spans="34:35" x14ac:dyDescent="0.15">
      <c r="AH67" s="48" t="str">
        <f>+'廃棄物事業経費（歳入）'!B67</f>
        <v>13401</v>
      </c>
      <c r="AI67" s="2">
        <v>67</v>
      </c>
    </row>
    <row r="68" spans="34:35" x14ac:dyDescent="0.15">
      <c r="AH68" s="48" t="str">
        <f>+'廃棄物事業経費（歳入）'!B68</f>
        <v>13402</v>
      </c>
      <c r="AI68" s="2">
        <v>68</v>
      </c>
    </row>
    <row r="69" spans="34:35" x14ac:dyDescent="0.15">
      <c r="AH69" s="48" t="str">
        <f>+'廃棄物事業経費（歳入）'!B69</f>
        <v>13421</v>
      </c>
      <c r="AI69" s="2">
        <v>69</v>
      </c>
    </row>
    <row r="70" spans="34:35" x14ac:dyDescent="0.15">
      <c r="AH70" s="48" t="str">
        <f>+'廃棄物事業経費（歳入）'!B70</f>
        <v>13806</v>
      </c>
      <c r="AI70" s="2">
        <v>70</v>
      </c>
    </row>
    <row r="71" spans="34:35" x14ac:dyDescent="0.15">
      <c r="AH71" s="48" t="str">
        <f>+'廃棄物事業経費（歳入）'!B71</f>
        <v>13815</v>
      </c>
      <c r="AI71" s="2">
        <v>71</v>
      </c>
    </row>
    <row r="72" spans="34:35" x14ac:dyDescent="0.15">
      <c r="AH72" s="48" t="str">
        <f>+'廃棄物事業経費（歳入）'!B72</f>
        <v>13816</v>
      </c>
      <c r="AI72" s="2">
        <v>72</v>
      </c>
    </row>
    <row r="73" spans="34:35" x14ac:dyDescent="0.15">
      <c r="AH73" s="48" t="str">
        <f>+'廃棄物事業経費（歳入）'!B73</f>
        <v>13820</v>
      </c>
      <c r="AI73" s="2">
        <v>73</v>
      </c>
    </row>
    <row r="74" spans="34:35" x14ac:dyDescent="0.15">
      <c r="AH74" s="48" t="str">
        <f>+'廃棄物事業経費（歳入）'!B74</f>
        <v>13822</v>
      </c>
      <c r="AI74" s="2">
        <v>74</v>
      </c>
    </row>
    <row r="75" spans="34:35" x14ac:dyDescent="0.15">
      <c r="AH75" s="48" t="str">
        <f>+'廃棄物事業経費（歳入）'!B75</f>
        <v>13823</v>
      </c>
      <c r="AI75" s="2">
        <v>75</v>
      </c>
    </row>
    <row r="76" spans="34:35" x14ac:dyDescent="0.15">
      <c r="AH76" s="48" t="str">
        <f>+'廃棄物事業経費（歳入）'!B76</f>
        <v>13844</v>
      </c>
      <c r="AI76" s="2">
        <v>76</v>
      </c>
    </row>
    <row r="77" spans="34:35" x14ac:dyDescent="0.15">
      <c r="AH77" s="48" t="str">
        <f>+'廃棄物事業経費（歳入）'!B77</f>
        <v>13847</v>
      </c>
      <c r="AI77" s="2">
        <v>77</v>
      </c>
    </row>
    <row r="78" spans="34:35" x14ac:dyDescent="0.15">
      <c r="AH78" s="48" t="str">
        <f>+'廃棄物事業経費（歳入）'!B78</f>
        <v>13852</v>
      </c>
      <c r="AI78" s="2">
        <v>78</v>
      </c>
    </row>
    <row r="79" spans="34:35" x14ac:dyDescent="0.15">
      <c r="AH79" s="48" t="str">
        <f>+'廃棄物事業経費（歳入）'!B79</f>
        <v>13856</v>
      </c>
      <c r="AI79" s="2">
        <v>79</v>
      </c>
    </row>
    <row r="80" spans="34:35" x14ac:dyDescent="0.15">
      <c r="AH80" s="48" t="str">
        <f>+'廃棄物事業経費（歳入）'!B80</f>
        <v>13860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2018-03-01T08:12:55Z</dcterms:modified>
</cp:coreProperties>
</file>