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gu-manabu\Desktop\環境省廃棄物実態調査集約結果（10群馬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AC12" i="2"/>
  <c r="AC13" i="2"/>
  <c r="N13" i="2" s="1"/>
  <c r="AC14" i="2"/>
  <c r="AC15" i="2"/>
  <c r="AC16" i="2"/>
  <c r="AC17" i="2"/>
  <c r="N17" i="2" s="1"/>
  <c r="AC18" i="2"/>
  <c r="AC19" i="2"/>
  <c r="AC20" i="2"/>
  <c r="AC21" i="2"/>
  <c r="AC22" i="2"/>
  <c r="AC23" i="2"/>
  <c r="AC24" i="2"/>
  <c r="AC25" i="2"/>
  <c r="N25" i="2" s="1"/>
  <c r="AC26" i="2"/>
  <c r="AC27" i="2"/>
  <c r="AC28" i="2"/>
  <c r="AC29" i="2"/>
  <c r="AC30" i="2"/>
  <c r="AC31" i="2"/>
  <c r="AC32" i="2"/>
  <c r="AC33" i="2"/>
  <c r="N33" i="2" s="1"/>
  <c r="AC34" i="2"/>
  <c r="AC35" i="2"/>
  <c r="AC36" i="2"/>
  <c r="AC37" i="2"/>
  <c r="AC38" i="2"/>
  <c r="AC39" i="2"/>
  <c r="AC40" i="2"/>
  <c r="AC41" i="2"/>
  <c r="N41" i="2" s="1"/>
  <c r="AC42" i="2"/>
  <c r="V8" i="2"/>
  <c r="V9" i="2"/>
  <c r="V10" i="2"/>
  <c r="N10" i="2" s="1"/>
  <c r="V11" i="2"/>
  <c r="V12" i="2"/>
  <c r="V13" i="2"/>
  <c r="V14" i="2"/>
  <c r="V15" i="2"/>
  <c r="N15" i="2" s="1"/>
  <c r="V16" i="2"/>
  <c r="V17" i="2"/>
  <c r="V18" i="2"/>
  <c r="V19" i="2"/>
  <c r="V20" i="2"/>
  <c r="V21" i="2"/>
  <c r="V22" i="2"/>
  <c r="V23" i="2"/>
  <c r="N23" i="2" s="1"/>
  <c r="V24" i="2"/>
  <c r="V25" i="2"/>
  <c r="V26" i="2"/>
  <c r="N26" i="2" s="1"/>
  <c r="V27" i="2"/>
  <c r="N27" i="2" s="1"/>
  <c r="V28" i="2"/>
  <c r="V29" i="2"/>
  <c r="V30" i="2"/>
  <c r="V31" i="2"/>
  <c r="N31" i="2" s="1"/>
  <c r="V32" i="2"/>
  <c r="V33" i="2"/>
  <c r="V34" i="2"/>
  <c r="V35" i="2"/>
  <c r="V36" i="2"/>
  <c r="V37" i="2"/>
  <c r="V38" i="2"/>
  <c r="V39" i="2"/>
  <c r="N39" i="2" s="1"/>
  <c r="V40" i="2"/>
  <c r="V41" i="2"/>
  <c r="V4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N9" i="2"/>
  <c r="N11" i="2"/>
  <c r="N19" i="2"/>
  <c r="N22" i="2"/>
  <c r="N29" i="2"/>
  <c r="N30" i="2"/>
  <c r="N34" i="2"/>
  <c r="N35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H8" i="2"/>
  <c r="H9" i="2"/>
  <c r="H10" i="2"/>
  <c r="H11" i="2"/>
  <c r="H12" i="2"/>
  <c r="H13" i="2"/>
  <c r="H14" i="2"/>
  <c r="D14" i="2" s="1"/>
  <c r="H15" i="2"/>
  <c r="H16" i="2"/>
  <c r="H17" i="2"/>
  <c r="H18" i="2"/>
  <c r="H19" i="2"/>
  <c r="H20" i="2"/>
  <c r="H21" i="2"/>
  <c r="H22" i="2"/>
  <c r="D22" i="2" s="1"/>
  <c r="H23" i="2"/>
  <c r="H24" i="2"/>
  <c r="H25" i="2"/>
  <c r="H26" i="2"/>
  <c r="H27" i="2"/>
  <c r="H28" i="2"/>
  <c r="H29" i="2"/>
  <c r="D29" i="2" s="1"/>
  <c r="H30" i="2"/>
  <c r="D30" i="2" s="1"/>
  <c r="H31" i="2"/>
  <c r="H32" i="2"/>
  <c r="H33" i="2"/>
  <c r="H34" i="2"/>
  <c r="D34" i="2" s="1"/>
  <c r="H35" i="2"/>
  <c r="H36" i="2"/>
  <c r="H37" i="2"/>
  <c r="H38" i="2"/>
  <c r="H39" i="2"/>
  <c r="H40" i="2"/>
  <c r="H41" i="2"/>
  <c r="H42" i="2"/>
  <c r="E8" i="2"/>
  <c r="E9" i="2"/>
  <c r="E10" i="2"/>
  <c r="E11" i="2"/>
  <c r="D11" i="2" s="1"/>
  <c r="E12" i="2"/>
  <c r="E13" i="2"/>
  <c r="E14" i="2"/>
  <c r="E15" i="2"/>
  <c r="D15" i="2" s="1"/>
  <c r="E16" i="2"/>
  <c r="E17" i="2"/>
  <c r="E18" i="2"/>
  <c r="E19" i="2"/>
  <c r="D19" i="2" s="1"/>
  <c r="E20" i="2"/>
  <c r="E21" i="2"/>
  <c r="E22" i="2"/>
  <c r="E23" i="2"/>
  <c r="D23" i="2" s="1"/>
  <c r="E24" i="2"/>
  <c r="E25" i="2"/>
  <c r="E26" i="2"/>
  <c r="E27" i="2"/>
  <c r="E28" i="2"/>
  <c r="E29" i="2"/>
  <c r="E30" i="2"/>
  <c r="E31" i="2"/>
  <c r="D31" i="2" s="1"/>
  <c r="E32" i="2"/>
  <c r="E33" i="2"/>
  <c r="E34" i="2"/>
  <c r="E35" i="2"/>
  <c r="D35" i="2" s="1"/>
  <c r="E36" i="2"/>
  <c r="E37" i="2"/>
  <c r="E38" i="2"/>
  <c r="E39" i="2"/>
  <c r="D39" i="2" s="1"/>
  <c r="E40" i="2"/>
  <c r="E41" i="2"/>
  <c r="E42" i="2"/>
  <c r="D9" i="2"/>
  <c r="D17" i="2"/>
  <c r="D27" i="2"/>
  <c r="D33" i="2"/>
  <c r="D41" i="2"/>
  <c r="I8" i="1"/>
  <c r="I9" i="1"/>
  <c r="I10" i="1"/>
  <c r="I11" i="1"/>
  <c r="I12" i="1"/>
  <c r="I13" i="1"/>
  <c r="D13" i="1" s="1"/>
  <c r="I14" i="1"/>
  <c r="I15" i="1"/>
  <c r="I16" i="1"/>
  <c r="I17" i="1"/>
  <c r="I18" i="1"/>
  <c r="I19" i="1"/>
  <c r="I20" i="1"/>
  <c r="I21" i="1"/>
  <c r="I22" i="1"/>
  <c r="D22" i="1" s="1"/>
  <c r="F22" i="1" s="1"/>
  <c r="I23" i="1"/>
  <c r="I24" i="1"/>
  <c r="I25" i="1"/>
  <c r="I26" i="1"/>
  <c r="D26" i="1" s="1"/>
  <c r="I27" i="1"/>
  <c r="I28" i="1"/>
  <c r="I29" i="1"/>
  <c r="I30" i="1"/>
  <c r="I31" i="1"/>
  <c r="I32" i="1"/>
  <c r="I33" i="1"/>
  <c r="I34" i="1"/>
  <c r="I35" i="1"/>
  <c r="I36" i="1"/>
  <c r="I37" i="1"/>
  <c r="I38" i="1"/>
  <c r="D38" i="1" s="1"/>
  <c r="F38" i="1" s="1"/>
  <c r="I39" i="1"/>
  <c r="I40" i="1"/>
  <c r="I41" i="1"/>
  <c r="I42" i="1"/>
  <c r="F27" i="1"/>
  <c r="E8" i="1"/>
  <c r="D8" i="1" s="1"/>
  <c r="F8" i="1" s="1"/>
  <c r="E9" i="1"/>
  <c r="D9" i="1" s="1"/>
  <c r="E10" i="1"/>
  <c r="E11" i="1"/>
  <c r="E12" i="1"/>
  <c r="D12" i="1" s="1"/>
  <c r="F12" i="1" s="1"/>
  <c r="E13" i="1"/>
  <c r="E14" i="1"/>
  <c r="E15" i="1"/>
  <c r="E16" i="1"/>
  <c r="D16" i="1" s="1"/>
  <c r="F16" i="1" s="1"/>
  <c r="E17" i="1"/>
  <c r="E18" i="1"/>
  <c r="E19" i="1"/>
  <c r="D19" i="1" s="1"/>
  <c r="E20" i="1"/>
  <c r="D20" i="1" s="1"/>
  <c r="F20" i="1" s="1"/>
  <c r="E21" i="1"/>
  <c r="D21" i="1" s="1"/>
  <c r="E22" i="1"/>
  <c r="E23" i="1"/>
  <c r="E24" i="1"/>
  <c r="D24" i="1" s="1"/>
  <c r="F24" i="1" s="1"/>
  <c r="E25" i="1"/>
  <c r="E26" i="1"/>
  <c r="E27" i="1"/>
  <c r="E28" i="1"/>
  <c r="D28" i="1" s="1"/>
  <c r="F28" i="1" s="1"/>
  <c r="E29" i="1"/>
  <c r="E30" i="1"/>
  <c r="E31" i="1"/>
  <c r="D31" i="1" s="1"/>
  <c r="E32" i="1"/>
  <c r="D32" i="1" s="1"/>
  <c r="F32" i="1" s="1"/>
  <c r="E33" i="1"/>
  <c r="E34" i="1"/>
  <c r="E35" i="1"/>
  <c r="E36" i="1"/>
  <c r="D36" i="1" s="1"/>
  <c r="F36" i="1" s="1"/>
  <c r="E37" i="1"/>
  <c r="E38" i="1"/>
  <c r="E39" i="1"/>
  <c r="D39" i="1" s="1"/>
  <c r="E40" i="1"/>
  <c r="D40" i="1" s="1"/>
  <c r="F40" i="1" s="1"/>
  <c r="E41" i="1"/>
  <c r="D41" i="1" s="1"/>
  <c r="E42" i="1"/>
  <c r="D10" i="1"/>
  <c r="F10" i="1" s="1"/>
  <c r="D11" i="1"/>
  <c r="J11" i="1" s="1"/>
  <c r="D14" i="1"/>
  <c r="F14" i="1" s="1"/>
  <c r="D15" i="1"/>
  <c r="F15" i="1" s="1"/>
  <c r="D18" i="1"/>
  <c r="L18" i="1" s="1"/>
  <c r="D23" i="1"/>
  <c r="J23" i="1" s="1"/>
  <c r="D25" i="1"/>
  <c r="F25" i="1" s="1"/>
  <c r="D27" i="1"/>
  <c r="J27" i="1" s="1"/>
  <c r="D29" i="1"/>
  <c r="F29" i="1" s="1"/>
  <c r="D30" i="1"/>
  <c r="F30" i="1" s="1"/>
  <c r="D34" i="1"/>
  <c r="L34" i="1" s="1"/>
  <c r="D35" i="1"/>
  <c r="F35" i="1" s="1"/>
  <c r="D37" i="1"/>
  <c r="F37" i="1" s="1"/>
  <c r="D42" i="1"/>
  <c r="F42" i="1" s="1"/>
  <c r="D38" i="2" l="1"/>
  <c r="D18" i="2"/>
  <c r="D42" i="2"/>
  <c r="D26" i="2"/>
  <c r="D10" i="2"/>
  <c r="D25" i="2"/>
  <c r="D13" i="2"/>
  <c r="N38" i="2"/>
  <c r="N18" i="2"/>
  <c r="N14" i="2"/>
  <c r="N42" i="2"/>
  <c r="N37" i="2"/>
  <c r="N21" i="2"/>
  <c r="N40" i="2"/>
  <c r="N36" i="2"/>
  <c r="N32" i="2"/>
  <c r="N28" i="2"/>
  <c r="N24" i="2"/>
  <c r="N20" i="2"/>
  <c r="N16" i="2"/>
  <c r="N12" i="2"/>
  <c r="N8" i="2"/>
  <c r="D37" i="2"/>
  <c r="D21" i="2"/>
  <c r="D40" i="2"/>
  <c r="D36" i="2"/>
  <c r="D32" i="2"/>
  <c r="D28" i="2"/>
  <c r="D24" i="2"/>
  <c r="D20" i="2"/>
  <c r="D16" i="2"/>
  <c r="D12" i="2"/>
  <c r="D8" i="2"/>
  <c r="J39" i="1"/>
  <c r="F39" i="1"/>
  <c r="L39" i="1"/>
  <c r="N39" i="1"/>
  <c r="Q39" i="1"/>
  <c r="F31" i="1"/>
  <c r="J31" i="1"/>
  <c r="L31" i="1"/>
  <c r="N31" i="1"/>
  <c r="Q31" i="1"/>
  <c r="F19" i="1"/>
  <c r="J19" i="1"/>
  <c r="L19" i="1"/>
  <c r="N19" i="1"/>
  <c r="Q19" i="1"/>
  <c r="F26" i="1"/>
  <c r="L26" i="1"/>
  <c r="N26" i="1"/>
  <c r="Q26" i="1"/>
  <c r="J26" i="1"/>
  <c r="F41" i="1"/>
  <c r="N41" i="1"/>
  <c r="Q41" i="1"/>
  <c r="J41" i="1"/>
  <c r="L41" i="1"/>
  <c r="F21" i="1"/>
  <c r="N21" i="1"/>
  <c r="Q21" i="1"/>
  <c r="J21" i="1"/>
  <c r="L21" i="1"/>
  <c r="F9" i="1"/>
  <c r="N9" i="1"/>
  <c r="Q9" i="1"/>
  <c r="J9" i="1"/>
  <c r="L9" i="1"/>
  <c r="F13" i="1"/>
  <c r="N13" i="1"/>
  <c r="Q13" i="1"/>
  <c r="J13" i="1"/>
  <c r="L13" i="1"/>
  <c r="F34" i="1"/>
  <c r="F11" i="1"/>
  <c r="J42" i="1"/>
  <c r="J38" i="1"/>
  <c r="J34" i="1"/>
  <c r="J30" i="1"/>
  <c r="J22" i="1"/>
  <c r="J18" i="1"/>
  <c r="J14" i="1"/>
  <c r="J10" i="1"/>
  <c r="L37" i="1"/>
  <c r="L29" i="1"/>
  <c r="L25" i="1"/>
  <c r="N40" i="1"/>
  <c r="N36" i="1"/>
  <c r="N32" i="1"/>
  <c r="N28" i="1"/>
  <c r="N24" i="1"/>
  <c r="N20" i="1"/>
  <c r="N16" i="1"/>
  <c r="N12" i="1"/>
  <c r="N8" i="1"/>
  <c r="Q35" i="1"/>
  <c r="Q27" i="1"/>
  <c r="Q23" i="1"/>
  <c r="Q15" i="1"/>
  <c r="Q11" i="1"/>
  <c r="J37" i="1"/>
  <c r="J29" i="1"/>
  <c r="J25" i="1"/>
  <c r="L40" i="1"/>
  <c r="L36" i="1"/>
  <c r="L32" i="1"/>
  <c r="L28" i="1"/>
  <c r="L24" i="1"/>
  <c r="L20" i="1"/>
  <c r="L16" i="1"/>
  <c r="L12" i="1"/>
  <c r="L8" i="1"/>
  <c r="N35" i="1"/>
  <c r="N27" i="1"/>
  <c r="N23" i="1"/>
  <c r="N15" i="1"/>
  <c r="N11" i="1"/>
  <c r="Q42" i="1"/>
  <c r="Q38" i="1"/>
  <c r="Q34" i="1"/>
  <c r="Q30" i="1"/>
  <c r="Q22" i="1"/>
  <c r="Q18" i="1"/>
  <c r="Q14" i="1"/>
  <c r="Q10" i="1"/>
  <c r="F23" i="1"/>
  <c r="D33" i="1"/>
  <c r="D17" i="1"/>
  <c r="J40" i="1"/>
  <c r="J36" i="1"/>
  <c r="J32" i="1"/>
  <c r="J28" i="1"/>
  <c r="J24" i="1"/>
  <c r="J20" i="1"/>
  <c r="J16" i="1"/>
  <c r="J12" i="1"/>
  <c r="J8" i="1"/>
  <c r="L35" i="1"/>
  <c r="L27" i="1"/>
  <c r="L23" i="1"/>
  <c r="L15" i="1"/>
  <c r="L11" i="1"/>
  <c r="N42" i="1"/>
  <c r="N38" i="1"/>
  <c r="N34" i="1"/>
  <c r="N30" i="1"/>
  <c r="N22" i="1"/>
  <c r="N18" i="1"/>
  <c r="N14" i="1"/>
  <c r="N10" i="1"/>
  <c r="Q37" i="1"/>
  <c r="Q29" i="1"/>
  <c r="Q25" i="1"/>
  <c r="F18" i="1"/>
  <c r="J35" i="1"/>
  <c r="J15" i="1"/>
  <c r="L42" i="1"/>
  <c r="L38" i="1"/>
  <c r="L30" i="1"/>
  <c r="L22" i="1"/>
  <c r="L14" i="1"/>
  <c r="L10" i="1"/>
  <c r="N37" i="1"/>
  <c r="N29" i="1"/>
  <c r="N25" i="1"/>
  <c r="Q40" i="1"/>
  <c r="Q36" i="1"/>
  <c r="Q32" i="1"/>
  <c r="Q28" i="1"/>
  <c r="Q24" i="1"/>
  <c r="Q20" i="1"/>
  <c r="Q16" i="1"/>
  <c r="Q12" i="1"/>
  <c r="Q8" i="1"/>
  <c r="F17" i="1" l="1"/>
  <c r="N17" i="1"/>
  <c r="Q17" i="1"/>
  <c r="J17" i="1"/>
  <c r="L17" i="1"/>
  <c r="F33" i="1"/>
  <c r="N33" i="1"/>
  <c r="Q33" i="1"/>
  <c r="J33" i="1"/>
  <c r="L33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C7" i="2"/>
  <c r="AF7" i="2"/>
  <c r="AT7" i="2"/>
  <c r="E7" i="2"/>
  <c r="E7" i="1"/>
  <c r="I7" i="1"/>
  <c r="H7" i="2"/>
  <c r="O7" i="2"/>
  <c r="AD2" i="4"/>
  <c r="AD15" i="4" s="1"/>
  <c r="H8" i="4" s="1"/>
  <c r="AG2" i="4"/>
  <c r="K7" i="2"/>
  <c r="V7" i="2"/>
  <c r="AJ7" i="2"/>
  <c r="N7" i="2" l="1"/>
  <c r="D7" i="1"/>
  <c r="J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Q7" i="1" l="1"/>
  <c r="L7" i="1"/>
  <c r="N7" i="1"/>
  <c r="F7" i="1"/>
  <c r="M15" i="4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J15" i="4"/>
  <c r="K12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<sst xmlns="http://schemas.openxmlformats.org/spreadsheetml/2006/main" count="799" uniqueCount="360">
  <si>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</si>
  <si>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</si>
  <si>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</si>
  <si>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</si>
  <si>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</si>
  <si>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</si>
  <si>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</si>
  <si>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</si>
  <si>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</si>
  <si>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</si>
  <si>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</si>
  <si>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</si>
  <si>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</si>
  <si>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</si>
  <si>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</si>
  <si>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</si>
  <si>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</si>
  <si>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</si>
  <si>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</si>
  <si>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</si>
  <si>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</si>
  <si>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</si>
  <si>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</si>
  <si>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</si>
  <si>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</si>
  <si>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</si>
  <si>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</si>
  <si>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</si>
  <si>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</si>
  <si>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</si>
  <si>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</si>
  <si>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</si>
  <si>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</si>
  <si>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</si>
  <si>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</si>
  <si>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</si>
  <si>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</si>
  <si>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</si>
  <si>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</si>
  <si>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</si>
  <si>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</si>
  <si>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</si>
  <si>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</si>
  <si>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</si>
  <si>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</si>
  <si>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</si>
  <si>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</si>
  <si>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</si>
  <si>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</si>
  <si>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</si>
  <si>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</si>
  <si>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</si>
  <si>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</si>
  <si>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</si>
  <si>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</si>
  <si>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</si>
  <si>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</si>
  <si>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</si>
  <si>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</si>
  <si>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</si>
  <si>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</si>
  <si>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</si>
  <si>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</si>
  <si>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</si>
  <si>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</si>
  <si>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</si>
  <si>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</si>
  <si>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</si>
  <si>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</si>
  <si>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</si>
  <si>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</si>
  <si>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</si>
  <si>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</si>
  <si>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</si>
  <si>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</si>
  <si>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</si>
  <si>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</si>
  <si>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</si>
  <si>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</si>
  <si>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</si>
  <si>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</si>
  <si>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</si>
  <si>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</si>
  <si>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</si>
  <si>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</si>
  <si>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</si>
  <si>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</si>
  <si>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</si>
  <si>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</si>
  <si>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</si>
  <si>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</si>
  <si>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</si>
  <si>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</si>
  <si>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</si>
  <si>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</si>
  <si>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</si>
  <si>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</si>
  <si>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</si>
  <si>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</si>
  <si>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</si>
  <si>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</si>
  <si>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</si>
  <si>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</si>
  <si>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</si>
  <si>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</si>
  <si>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</si>
  <si>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</si>
  <si>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</si>
  <si>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</si>
  <si>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</si>
  <si>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</si>
  <si>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</si>
  <si>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</si>
  <si>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</si>
  <si>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</si>
  <si>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</si>
  <si>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</si>
  <si>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</si>
  <si>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</si>
  <si>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</si>
  <si>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</si>
  <si>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</si>
  <si>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</si>
  <si>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</si>
  <si>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</si>
  <si>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</si>
  <si>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</si>
  <si>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</si>
  <si>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</si>
  <si>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</si>
  <si>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</si>
  <si>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</si>
  <si>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</si>
  <si>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</si>
  <si>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</si>
  <si>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</si>
  <si>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</si>
  <si>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</si>
  <si>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</si>
  <si>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</si>
  <si>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</si>
  <si>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</si>
  <si>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</si>
  <si>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</si>
  <si>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</si>
  <si>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</si>
  <si>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</si>
  <si>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</si>
  <si>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</si>
  <si>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</si>
  <si>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</si>
  <si>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</si>
  <si>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</si>
  <si>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</si>
  <si>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</si>
  <si>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</si>
  <si>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</si>
  <si>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</si>
  <si>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</si>
  <si>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</si>
  <si>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</si>
  <si>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</si>
  <si>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</si>
  <si>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</si>
  <si>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</si>
  <si>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</si>
  <si>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</si>
  <si>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</si>
  <si>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</si>
  <si>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</si>
  <si>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</si>
  <si>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</si>
  <si>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</si>
  <si>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</si>
  <si>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</si>
  <si>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</si>
  <si>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</si>
  <si>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</si>
  <si>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</si>
  <si>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</si>
  <si>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</si>
  <si>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</si>
  <si>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</si>
  <si>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</si>
  <si>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</si>
  <si>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</si>
  <si>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</si>
  <si>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</si>
  <si>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</si>
  <si>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</si>
  <si>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</si>
  <si>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</si>
  <si>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</si>
  <si>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</si>
  <si>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</si>
  <si>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</si>
  <si>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</si>
  <si>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</si>
  <si>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</si>
  <si>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</si>
  <si>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</si>
  <si>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</si>
  <si>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</si>
  <si>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</si>
  <si>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</si>
  <si>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</si>
  <si>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</si>
  <si>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</si>
  <si>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</si>
  <si>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</si>
  <si>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</si>
  <si>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</si>
  <si>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</si>
  <si>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</si>
  <si>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</si>
  <si>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</si>
  <si>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</si>
  <si>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</si>
  <si>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</si>
  <si>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</si>
  <si>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</si>
  <si>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</si>
  <si>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</si>
  <si>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</si>
  <si>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</si>
  <si>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</si>
  <si>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</si>
  <si>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</si>
  <si>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</si>
  <si>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</si>
  <si>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</si>
  <si>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</si>
  <si>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</si>
  <si>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</si>
  <si>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</si>
  <si>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</si>
  <si>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</si>
  <si>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</si>
  <si>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</si>
  <si>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</si>
  <si>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</si>
  <si>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</si>
  <si>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</si>
  <si>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</si>
  <si>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</si>
  <si>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</si>
  <si>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</si>
  <si>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</si>
  <si>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</si>
  <si>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</si>
  <si>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</si>
  <si>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10000</t>
  </si>
  <si>
    <t>水洗化人口等（平成28年度実績）</t>
    <phoneticPr fontId="3"/>
  </si>
  <si>
    <t>し尿処理の状況（平成28年度実績）</t>
    <phoneticPr fontId="3"/>
  </si>
  <si>
    <t>10201</t>
  </si>
  <si>
    <t>前橋市</t>
  </si>
  <si>
    <t>○</t>
  </si>
  <si>
    <t>101201</t>
    <phoneticPr fontId="3"/>
  </si>
  <si>
    <t>10202</t>
  </si>
  <si>
    <t>高崎市</t>
  </si>
  <si>
    <t>101202</t>
    <phoneticPr fontId="3"/>
  </si>
  <si>
    <t>10203</t>
  </si>
  <si>
    <t>桐生市</t>
  </si>
  <si>
    <t>101203</t>
    <phoneticPr fontId="3"/>
  </si>
  <si>
    <t>10204</t>
  </si>
  <si>
    <t>伊勢崎市</t>
  </si>
  <si>
    <t>101204</t>
    <phoneticPr fontId="3"/>
  </si>
  <si>
    <t>10205</t>
  </si>
  <si>
    <t>太田市</t>
  </si>
  <si>
    <t>101205</t>
    <phoneticPr fontId="3"/>
  </si>
  <si>
    <t>10206</t>
  </si>
  <si>
    <t>沼田市</t>
  </si>
  <si>
    <t>101206</t>
    <phoneticPr fontId="3"/>
  </si>
  <si>
    <t>10207</t>
  </si>
  <si>
    <t>館林市</t>
  </si>
  <si>
    <t>101207</t>
    <phoneticPr fontId="3"/>
  </si>
  <si>
    <t>10208</t>
  </si>
  <si>
    <t>渋川市</t>
  </si>
  <si>
    <t>101208</t>
    <phoneticPr fontId="3"/>
  </si>
  <si>
    <t>10209</t>
  </si>
  <si>
    <t>藤岡市</t>
  </si>
  <si>
    <t>101209</t>
    <phoneticPr fontId="3"/>
  </si>
  <si>
    <t>10210</t>
  </si>
  <si>
    <t>富岡市</t>
  </si>
  <si>
    <t>101210</t>
    <phoneticPr fontId="3"/>
  </si>
  <si>
    <t>10211</t>
  </si>
  <si>
    <t>安中市</t>
  </si>
  <si>
    <t>101211</t>
    <phoneticPr fontId="3"/>
  </si>
  <si>
    <t>10212</t>
  </si>
  <si>
    <t>みどり市</t>
  </si>
  <si>
    <t>101212</t>
    <phoneticPr fontId="3"/>
  </si>
  <si>
    <t>10344</t>
  </si>
  <si>
    <t>榛東村</t>
  </si>
  <si>
    <t>101344</t>
    <phoneticPr fontId="3"/>
  </si>
  <si>
    <t>10345</t>
  </si>
  <si>
    <t>吉岡町</t>
  </si>
  <si>
    <t>101345</t>
    <phoneticPr fontId="3"/>
  </si>
  <si>
    <t>10366</t>
  </si>
  <si>
    <t>上野村</t>
  </si>
  <si>
    <t>101366</t>
    <phoneticPr fontId="3"/>
  </si>
  <si>
    <t>10367</t>
  </si>
  <si>
    <t>神流町</t>
  </si>
  <si>
    <t>101367</t>
    <phoneticPr fontId="3"/>
  </si>
  <si>
    <t>10382</t>
  </si>
  <si>
    <t>下仁田町</t>
  </si>
  <si>
    <t>101382</t>
    <phoneticPr fontId="3"/>
  </si>
  <si>
    <t>10383</t>
  </si>
  <si>
    <t>南牧村</t>
  </si>
  <si>
    <t>101383</t>
    <phoneticPr fontId="3"/>
  </si>
  <si>
    <t>10384</t>
  </si>
  <si>
    <t>甘楽町</t>
  </si>
  <si>
    <t>101384</t>
    <phoneticPr fontId="3"/>
  </si>
  <si>
    <t>10421</t>
  </si>
  <si>
    <t>中之条町</t>
  </si>
  <si>
    <t>101421</t>
    <phoneticPr fontId="3"/>
  </si>
  <si>
    <t>10424</t>
  </si>
  <si>
    <t>長野原町</t>
  </si>
  <si>
    <t>101424</t>
    <phoneticPr fontId="3"/>
  </si>
  <si>
    <t>10425</t>
  </si>
  <si>
    <t>嬬恋村</t>
  </si>
  <si>
    <t>101425</t>
    <phoneticPr fontId="3"/>
  </si>
  <si>
    <t>10426</t>
  </si>
  <si>
    <t>草津町</t>
  </si>
  <si>
    <t>101426</t>
    <phoneticPr fontId="3"/>
  </si>
  <si>
    <t>10428</t>
  </si>
  <si>
    <t>高山村</t>
  </si>
  <si>
    <t>101428</t>
    <phoneticPr fontId="3"/>
  </si>
  <si>
    <t>10429</t>
  </si>
  <si>
    <t>東吾妻町</t>
  </si>
  <si>
    <t>101429</t>
    <phoneticPr fontId="3"/>
  </si>
  <si>
    <t>10443</t>
  </si>
  <si>
    <t>片品村</t>
  </si>
  <si>
    <t>101443</t>
    <phoneticPr fontId="3"/>
  </si>
  <si>
    <t>10444</t>
  </si>
  <si>
    <t>川場村</t>
  </si>
  <si>
    <t>101444</t>
    <phoneticPr fontId="3"/>
  </si>
  <si>
    <t>10448</t>
  </si>
  <si>
    <t>昭和村</t>
  </si>
  <si>
    <t>101448</t>
    <phoneticPr fontId="3"/>
  </si>
  <si>
    <t>10449</t>
  </si>
  <si>
    <t>みなかみ町</t>
  </si>
  <si>
    <t>101449</t>
    <phoneticPr fontId="3"/>
  </si>
  <si>
    <t>10464</t>
  </si>
  <si>
    <t>玉村町</t>
  </si>
  <si>
    <t>101464</t>
    <phoneticPr fontId="3"/>
  </si>
  <si>
    <t>10521</t>
  </si>
  <si>
    <t>板倉町</t>
  </si>
  <si>
    <t>101521</t>
    <phoneticPr fontId="3"/>
  </si>
  <si>
    <t>10522</t>
  </si>
  <si>
    <t>明和町</t>
  </si>
  <si>
    <t>101522</t>
    <phoneticPr fontId="3"/>
  </si>
  <si>
    <t>10523</t>
  </si>
  <si>
    <t>千代田町</t>
  </si>
  <si>
    <t>101523</t>
    <phoneticPr fontId="3"/>
  </si>
  <si>
    <t>10524</t>
  </si>
  <si>
    <t>大泉町</t>
  </si>
  <si>
    <t>101524</t>
    <phoneticPr fontId="3"/>
  </si>
  <si>
    <t>10525</t>
  </si>
  <si>
    <t>邑楽町</t>
  </si>
  <si>
    <t>101525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</si>
</sst>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44</v>
      </c>
      <c r="B7" s="116" t="s">
        <v>251</v>
      </c>
      <c r="C7" s="109" t="s">
        <v>200</v>
      </c>
      <c r="D7" s="110">
        <f>+SUM(E7,+I7)</f>
        <v>2000130</v>
      </c>
      <c r="E7" s="110">
        <f>+SUM(G7,+H7)</f>
        <v>118509</v>
      </c>
      <c r="F7" s="111">
        <f>IF(D7&gt;0,E7/D7*100,"-")</f>
        <v>5.9250648707833991</v>
      </c>
      <c r="G7" s="108">
        <f>SUM(G$8:G$1000)</f>
        <v>118466</v>
      </c>
      <c r="H7" s="108">
        <f>SUM(H$8:H$1000)</f>
        <v>43</v>
      </c>
      <c r="I7" s="110">
        <f>+SUM(K7,+M7,+O7)</f>
        <v>1881621</v>
      </c>
      <c r="J7" s="111">
        <f>IF(D7&gt;0,I7/D7*100,"-")</f>
        <v>94.074935129216598</v>
      </c>
      <c r="K7" s="108">
        <f>SUM(K$8:K$1000)</f>
        <v>957618</v>
      </c>
      <c r="L7" s="111">
        <f>IF(D7&gt;0,K7/D7*100,"-")</f>
        <v>47.877787943783659</v>
      </c>
      <c r="M7" s="108">
        <f>SUM(M$8:M$1000)</f>
        <v>24594</v>
      </c>
      <c r="N7" s="111">
        <f>IF(D7&gt;0,M7/D7*100,"-")</f>
        <v>1.2296200746951449</v>
      </c>
      <c r="O7" s="108">
        <f>SUM(O$8:O$1000)</f>
        <v>899409</v>
      </c>
      <c r="P7" s="108">
        <f>SUM(P$8:P$1000)</f>
        <v>447848</v>
      </c>
      <c r="Q7" s="111">
        <f>IF(D7&gt;0,O7/D7*100,"-")</f>
        <v>44.967527110737805</v>
      </c>
      <c r="R7" s="108">
        <f>SUM(R$8:R$1000)</f>
        <v>47564</v>
      </c>
      <c r="S7" s="112">
        <f t="shared" ref="S7:Z7" si="0">COUNTIF(S$8:S$1000,"○")</f>
        <v>21</v>
      </c>
      <c r="T7" s="112">
        <f t="shared" si="0"/>
        <v>1</v>
      </c>
      <c r="U7" s="112">
        <f t="shared" si="0"/>
        <v>0</v>
      </c>
      <c r="V7" s="112">
        <f t="shared" si="0"/>
        <v>13</v>
      </c>
      <c r="W7" s="112">
        <f t="shared" si="0"/>
        <v>12</v>
      </c>
      <c r="X7" s="112">
        <f t="shared" si="0"/>
        <v>1</v>
      </c>
      <c r="Y7" s="112">
        <f t="shared" si="0"/>
        <v>3</v>
      </c>
      <c r="Z7" s="112">
        <f t="shared" si="0"/>
        <v>19</v>
      </c>
      <c r="AA7" s="188"/>
      <c r="AB7" s="188"/>
    </row>
    <row r="8" spans="1:28" s="105" customFormat="1" ht="13.5" customHeight="1">
      <c r="A8" s="101" t="s">
        <v>44</v>
      </c>
      <c r="B8" s="102" t="s">
        <v>254</v>
      </c>
      <c r="C8" s="101" t="s">
        <v>255</v>
      </c>
      <c r="D8" s="103">
        <f>+SUM(E8,+I8)</f>
        <v>338705</v>
      </c>
      <c r="E8" s="103">
        <f>+SUM(G8,+H8)</f>
        <v>5989</v>
      </c>
      <c r="F8" s="104">
        <f>IF(D8&gt;0,E8/D8*100,"-")</f>
        <v>1.7682053704551157</v>
      </c>
      <c r="G8" s="103">
        <v>5989</v>
      </c>
      <c r="H8" s="103">
        <v>0</v>
      </c>
      <c r="I8" s="103">
        <f>+SUM(K8,+M8,+O8)</f>
        <v>332716</v>
      </c>
      <c r="J8" s="104">
        <f>IF(D8&gt;0,I8/D8*100,"-")</f>
        <v>98.231794629544893</v>
      </c>
      <c r="K8" s="103">
        <v>230577</v>
      </c>
      <c r="L8" s="104">
        <f>IF(D8&gt;0,K8/D8*100,"-")</f>
        <v>68.076054383608152</v>
      </c>
      <c r="M8" s="103">
        <v>3167</v>
      </c>
      <c r="N8" s="104">
        <f>IF(D8&gt;0,M8/D8*100,"-")</f>
        <v>0.93503195996516142</v>
      </c>
      <c r="O8" s="103">
        <v>98972</v>
      </c>
      <c r="P8" s="103">
        <v>59792</v>
      </c>
      <c r="Q8" s="104">
        <f>IF(D8&gt;0,O8/D8*100,"-")</f>
        <v>29.220708285971568</v>
      </c>
      <c r="R8" s="103">
        <v>4868</v>
      </c>
      <c r="S8" s="101" t="s">
        <v>256</v>
      </c>
      <c r="T8" s="101"/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44</v>
      </c>
      <c r="B9" s="102" t="s">
        <v>258</v>
      </c>
      <c r="C9" s="101" t="s">
        <v>259</v>
      </c>
      <c r="D9" s="103">
        <f>+SUM(E9,+I9)</f>
        <v>375528</v>
      </c>
      <c r="E9" s="103">
        <f>+SUM(G9,+H9)</f>
        <v>8885</v>
      </c>
      <c r="F9" s="104">
        <f>IF(D9&gt;0,E9/D9*100,"-")</f>
        <v>2.366002002513794</v>
      </c>
      <c r="G9" s="103">
        <v>8885</v>
      </c>
      <c r="H9" s="103">
        <v>0</v>
      </c>
      <c r="I9" s="103">
        <f>+SUM(K9,+M9,+O9)</f>
        <v>366643</v>
      </c>
      <c r="J9" s="104">
        <f>IF(D9&gt;0,I9/D9*100,"-")</f>
        <v>97.633997997486205</v>
      </c>
      <c r="K9" s="103">
        <v>259629</v>
      </c>
      <c r="L9" s="104">
        <f>IF(D9&gt;0,K9/D9*100,"-")</f>
        <v>69.13705502652266</v>
      </c>
      <c r="M9" s="103">
        <v>0</v>
      </c>
      <c r="N9" s="104">
        <f>IF(D9&gt;0,M9/D9*100,"-")</f>
        <v>0</v>
      </c>
      <c r="O9" s="103">
        <v>107014</v>
      </c>
      <c r="P9" s="103">
        <v>36209</v>
      </c>
      <c r="Q9" s="104">
        <f>IF(D9&gt;0,O9/D9*100,"-")</f>
        <v>28.496942970963552</v>
      </c>
      <c r="R9" s="103">
        <v>4502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44</v>
      </c>
      <c r="B10" s="102" t="s">
        <v>261</v>
      </c>
      <c r="C10" s="101" t="s">
        <v>262</v>
      </c>
      <c r="D10" s="103">
        <f>+SUM(E10,+I10)</f>
        <v>115745</v>
      </c>
      <c r="E10" s="103">
        <f>+SUM(G10,+H10)</f>
        <v>9381</v>
      </c>
      <c r="F10" s="104">
        <f>IF(D10&gt;0,E10/D10*100,"-")</f>
        <v>8.1048857402047609</v>
      </c>
      <c r="G10" s="103">
        <v>9381</v>
      </c>
      <c r="H10" s="103">
        <v>0</v>
      </c>
      <c r="I10" s="103">
        <f>+SUM(K10,+M10,+O10)</f>
        <v>106364</v>
      </c>
      <c r="J10" s="104">
        <f>IF(D10&gt;0,I10/D10*100,"-")</f>
        <v>91.895114259795236</v>
      </c>
      <c r="K10" s="103">
        <v>82882</v>
      </c>
      <c r="L10" s="104">
        <f>IF(D10&gt;0,K10/D10*100,"-")</f>
        <v>71.607412847207215</v>
      </c>
      <c r="M10" s="103">
        <v>271</v>
      </c>
      <c r="N10" s="104">
        <f>IF(D10&gt;0,M10/D10*100,"-")</f>
        <v>0.23413538381787552</v>
      </c>
      <c r="O10" s="103">
        <v>23211</v>
      </c>
      <c r="P10" s="103">
        <v>17641</v>
      </c>
      <c r="Q10" s="104">
        <f>IF(D10&gt;0,O10/D10*100,"-")</f>
        <v>20.053566028770142</v>
      </c>
      <c r="R10" s="103">
        <v>1637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44</v>
      </c>
      <c r="B11" s="102" t="s">
        <v>264</v>
      </c>
      <c r="C11" s="101" t="s">
        <v>265</v>
      </c>
      <c r="D11" s="103">
        <f>+SUM(E11,+I11)</f>
        <v>211983</v>
      </c>
      <c r="E11" s="103">
        <f>+SUM(G11,+H11)</f>
        <v>18794</v>
      </c>
      <c r="F11" s="104">
        <f>IF(D11&gt;0,E11/D11*100,"-")</f>
        <v>8.8658052768382376</v>
      </c>
      <c r="G11" s="103">
        <v>18794</v>
      </c>
      <c r="H11" s="103">
        <v>0</v>
      </c>
      <c r="I11" s="103">
        <f>+SUM(K11,+M11,+O11)</f>
        <v>193189</v>
      </c>
      <c r="J11" s="104">
        <f>IF(D11&gt;0,I11/D11*100,"-")</f>
        <v>91.13419472316177</v>
      </c>
      <c r="K11" s="103">
        <v>71289</v>
      </c>
      <c r="L11" s="104">
        <f>IF(D11&gt;0,K11/D11*100,"-")</f>
        <v>33.62958350433761</v>
      </c>
      <c r="M11" s="103">
        <v>0</v>
      </c>
      <c r="N11" s="104">
        <f>IF(D11&gt;0,M11/D11*100,"-")</f>
        <v>0</v>
      </c>
      <c r="O11" s="103">
        <v>121900</v>
      </c>
      <c r="P11" s="103">
        <v>53046</v>
      </c>
      <c r="Q11" s="104">
        <f>IF(D11&gt;0,O11/D11*100,"-")</f>
        <v>57.504611218824152</v>
      </c>
      <c r="R11" s="103">
        <v>10995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44</v>
      </c>
      <c r="B12" s="102" t="s">
        <v>267</v>
      </c>
      <c r="C12" s="101" t="s">
        <v>268</v>
      </c>
      <c r="D12" s="103">
        <f>+SUM(E12,+I12)</f>
        <v>223540</v>
      </c>
      <c r="E12" s="103">
        <f>+SUM(G12,+H12)</f>
        <v>18587</v>
      </c>
      <c r="F12" s="104">
        <f>IF(D12&gt;0,E12/D12*100,"-")</f>
        <v>8.3148429811219469</v>
      </c>
      <c r="G12" s="103">
        <v>18587</v>
      </c>
      <c r="H12" s="103">
        <v>0</v>
      </c>
      <c r="I12" s="103">
        <f>+SUM(K12,+M12,+O12)</f>
        <v>204953</v>
      </c>
      <c r="J12" s="104">
        <f>IF(D12&gt;0,I12/D12*100,"-")</f>
        <v>91.685157018878044</v>
      </c>
      <c r="K12" s="103">
        <v>74250</v>
      </c>
      <c r="L12" s="104">
        <f>IF(D12&gt;0,K12/D12*100,"-")</f>
        <v>33.215531895857566</v>
      </c>
      <c r="M12" s="103">
        <v>14123</v>
      </c>
      <c r="N12" s="104">
        <f>IF(D12&gt;0,M12/D12*100,"-")</f>
        <v>6.3178849422922063</v>
      </c>
      <c r="O12" s="103">
        <v>116580</v>
      </c>
      <c r="P12" s="103">
        <v>65513</v>
      </c>
      <c r="Q12" s="104">
        <f>IF(D12&gt;0,O12/D12*100,"-")</f>
        <v>52.151740180728282</v>
      </c>
      <c r="R12" s="103">
        <v>9349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44</v>
      </c>
      <c r="B13" s="102" t="s">
        <v>270</v>
      </c>
      <c r="C13" s="101" t="s">
        <v>271</v>
      </c>
      <c r="D13" s="103">
        <f>+SUM(E13,+I13)</f>
        <v>49873</v>
      </c>
      <c r="E13" s="103">
        <f>+SUM(G13,+H13)</f>
        <v>4796</v>
      </c>
      <c r="F13" s="104">
        <f>IF(D13&gt;0,E13/D13*100,"-")</f>
        <v>9.6164257213321829</v>
      </c>
      <c r="G13" s="103">
        <v>4796</v>
      </c>
      <c r="H13" s="103">
        <v>0</v>
      </c>
      <c r="I13" s="103">
        <f>+SUM(K13,+M13,+O13)</f>
        <v>45077</v>
      </c>
      <c r="J13" s="104">
        <f>IF(D13&gt;0,I13/D13*100,"-")</f>
        <v>90.383574278667808</v>
      </c>
      <c r="K13" s="103">
        <v>23954</v>
      </c>
      <c r="L13" s="104">
        <f>IF(D13&gt;0,K13/D13*100,"-")</f>
        <v>48.029996190323423</v>
      </c>
      <c r="M13" s="103">
        <v>0</v>
      </c>
      <c r="N13" s="104">
        <f>IF(D13&gt;0,M13/D13*100,"-")</f>
        <v>0</v>
      </c>
      <c r="O13" s="103">
        <v>21123</v>
      </c>
      <c r="P13" s="103">
        <v>12363</v>
      </c>
      <c r="Q13" s="104">
        <f>IF(D13&gt;0,O13/D13*100,"-")</f>
        <v>42.353578088344399</v>
      </c>
      <c r="R13" s="103">
        <v>553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44</v>
      </c>
      <c r="B14" s="102" t="s">
        <v>273</v>
      </c>
      <c r="C14" s="101" t="s">
        <v>274</v>
      </c>
      <c r="D14" s="103">
        <f>+SUM(E14,+I14)</f>
        <v>77399</v>
      </c>
      <c r="E14" s="103">
        <f>+SUM(G14,+H14)</f>
        <v>4526</v>
      </c>
      <c r="F14" s="104">
        <f>IF(D14&gt;0,E14/D14*100,"-")</f>
        <v>5.8476207702941903</v>
      </c>
      <c r="G14" s="103">
        <v>4526</v>
      </c>
      <c r="H14" s="103">
        <v>0</v>
      </c>
      <c r="I14" s="103">
        <f>+SUM(K14,+M14,+O14)</f>
        <v>72873</v>
      </c>
      <c r="J14" s="104">
        <f>IF(D14&gt;0,I14/D14*100,"-")</f>
        <v>94.152379229705801</v>
      </c>
      <c r="K14" s="103">
        <v>32880</v>
      </c>
      <c r="L14" s="104">
        <f>IF(D14&gt;0,K14/D14*100,"-")</f>
        <v>42.481169007351518</v>
      </c>
      <c r="M14" s="103">
        <v>2887</v>
      </c>
      <c r="N14" s="104">
        <f>IF(D14&gt;0,M14/D14*100,"-")</f>
        <v>3.7300223517099704</v>
      </c>
      <c r="O14" s="103">
        <v>37106</v>
      </c>
      <c r="P14" s="103">
        <v>0</v>
      </c>
      <c r="Q14" s="104">
        <f>IF(D14&gt;0,O14/D14*100,"-")</f>
        <v>47.941187870644328</v>
      </c>
      <c r="R14" s="103">
        <v>1927</v>
      </c>
      <c r="S14" s="101" t="s">
        <v>256</v>
      </c>
      <c r="T14" s="101"/>
      <c r="U14" s="101"/>
      <c r="V14" s="101"/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44</v>
      </c>
      <c r="B15" s="102" t="s">
        <v>276</v>
      </c>
      <c r="C15" s="101" t="s">
        <v>277</v>
      </c>
      <c r="D15" s="103">
        <f>+SUM(E15,+I15)</f>
        <v>80254</v>
      </c>
      <c r="E15" s="103">
        <f>+SUM(G15,+H15)</f>
        <v>11312</v>
      </c>
      <c r="F15" s="104">
        <f>IF(D15&gt;0,E15/D15*100,"-")</f>
        <v>14.095247588905227</v>
      </c>
      <c r="G15" s="103">
        <v>11312</v>
      </c>
      <c r="H15" s="103">
        <v>0</v>
      </c>
      <c r="I15" s="103">
        <f>+SUM(K15,+M15,+O15)</f>
        <v>68942</v>
      </c>
      <c r="J15" s="104">
        <f>IF(D15&gt;0,I15/D15*100,"-")</f>
        <v>85.904752411094776</v>
      </c>
      <c r="K15" s="103">
        <v>26485</v>
      </c>
      <c r="L15" s="104">
        <f>IF(D15&gt;0,K15/D15*100,"-")</f>
        <v>33.001470331696865</v>
      </c>
      <c r="M15" s="103">
        <v>1318</v>
      </c>
      <c r="N15" s="104">
        <f>IF(D15&gt;0,M15/D15*100,"-")</f>
        <v>1.6422857427667157</v>
      </c>
      <c r="O15" s="103">
        <v>41139</v>
      </c>
      <c r="P15" s="103">
        <v>26980</v>
      </c>
      <c r="Q15" s="104">
        <f>IF(D15&gt;0,O15/D15*100,"-")</f>
        <v>51.260996336631194</v>
      </c>
      <c r="R15" s="103">
        <v>650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44</v>
      </c>
      <c r="B16" s="102" t="s">
        <v>279</v>
      </c>
      <c r="C16" s="101" t="s">
        <v>280</v>
      </c>
      <c r="D16" s="103">
        <f>+SUM(E16,+I16)</f>
        <v>66859</v>
      </c>
      <c r="E16" s="103">
        <f>+SUM(G16,+H16)</f>
        <v>5216</v>
      </c>
      <c r="F16" s="104">
        <f>IF(D16&gt;0,E16/D16*100,"-")</f>
        <v>7.801492693579025</v>
      </c>
      <c r="G16" s="103">
        <v>5216</v>
      </c>
      <c r="H16" s="103">
        <v>0</v>
      </c>
      <c r="I16" s="103">
        <f>+SUM(K16,+M16,+O16)</f>
        <v>61643</v>
      </c>
      <c r="J16" s="104">
        <f>IF(D16&gt;0,I16/D16*100,"-")</f>
        <v>92.198507306420979</v>
      </c>
      <c r="K16" s="103">
        <v>15668</v>
      </c>
      <c r="L16" s="104">
        <f>IF(D16&gt;0,K16/D16*100,"-")</f>
        <v>23.434391779715522</v>
      </c>
      <c r="M16" s="103">
        <v>0</v>
      </c>
      <c r="N16" s="104">
        <f>IF(D16&gt;0,M16/D16*100,"-")</f>
        <v>0</v>
      </c>
      <c r="O16" s="103">
        <v>45975</v>
      </c>
      <c r="P16" s="103">
        <v>25336</v>
      </c>
      <c r="Q16" s="104">
        <f>IF(D16&gt;0,O16/D16*100,"-")</f>
        <v>68.764115526705453</v>
      </c>
      <c r="R16" s="103">
        <v>648</v>
      </c>
      <c r="S16" s="101" t="s">
        <v>256</v>
      </c>
      <c r="T16" s="101"/>
      <c r="U16" s="101"/>
      <c r="V16" s="101"/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44</v>
      </c>
      <c r="B17" s="102" t="s">
        <v>282</v>
      </c>
      <c r="C17" s="101" t="s">
        <v>283</v>
      </c>
      <c r="D17" s="103">
        <f>+SUM(E17,+I17)</f>
        <v>49938</v>
      </c>
      <c r="E17" s="103">
        <f>+SUM(G17,+H17)</f>
        <v>2992</v>
      </c>
      <c r="F17" s="104">
        <f>IF(D17&gt;0,E17/D17*100,"-")</f>
        <v>5.9914293724218037</v>
      </c>
      <c r="G17" s="103">
        <v>2985</v>
      </c>
      <c r="H17" s="103">
        <v>7</v>
      </c>
      <c r="I17" s="103">
        <f>+SUM(K17,+M17,+O17)</f>
        <v>46946</v>
      </c>
      <c r="J17" s="104">
        <f>IF(D17&gt;0,I17/D17*100,"-")</f>
        <v>94.008570627578194</v>
      </c>
      <c r="K17" s="103">
        <v>8769</v>
      </c>
      <c r="L17" s="104">
        <f>IF(D17&gt;0,K17/D17*100,"-")</f>
        <v>17.559774119908685</v>
      </c>
      <c r="M17" s="103">
        <v>895</v>
      </c>
      <c r="N17" s="104">
        <f>IF(D17&gt;0,M17/D17*100,"-")</f>
        <v>1.7922223557210941</v>
      </c>
      <c r="O17" s="103">
        <v>37282</v>
      </c>
      <c r="P17" s="103">
        <v>16667</v>
      </c>
      <c r="Q17" s="104">
        <f>IF(D17&gt;0,O17/D17*100,"-")</f>
        <v>74.656574151948419</v>
      </c>
      <c r="R17" s="103">
        <v>499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44</v>
      </c>
      <c r="B18" s="102" t="s">
        <v>285</v>
      </c>
      <c r="C18" s="101" t="s">
        <v>286</v>
      </c>
      <c r="D18" s="103">
        <f>+SUM(E18,+I18)</f>
        <v>59761</v>
      </c>
      <c r="E18" s="103">
        <f>+SUM(G18,+H18)</f>
        <v>2657</v>
      </c>
      <c r="F18" s="104">
        <f>IF(D18&gt;0,E18/D18*100,"-")</f>
        <v>4.4460434062348355</v>
      </c>
      <c r="G18" s="103">
        <v>2657</v>
      </c>
      <c r="H18" s="103">
        <v>0</v>
      </c>
      <c r="I18" s="103">
        <f>+SUM(K18,+M18,+O18)</f>
        <v>57104</v>
      </c>
      <c r="J18" s="104">
        <f>IF(D18&gt;0,I18/D18*100,"-")</f>
        <v>95.553956593765164</v>
      </c>
      <c r="K18" s="103">
        <v>20596</v>
      </c>
      <c r="L18" s="104">
        <f>IF(D18&gt;0,K18/D18*100,"-")</f>
        <v>34.463948059771418</v>
      </c>
      <c r="M18" s="103">
        <v>0</v>
      </c>
      <c r="N18" s="104">
        <f>IF(D18&gt;0,M18/D18*100,"-")</f>
        <v>0</v>
      </c>
      <c r="O18" s="103">
        <v>36508</v>
      </c>
      <c r="P18" s="103">
        <v>14880</v>
      </c>
      <c r="Q18" s="104">
        <f>IF(D18&gt;0,O18/D18*100,"-")</f>
        <v>61.090008533993746</v>
      </c>
      <c r="R18" s="103">
        <v>223</v>
      </c>
      <c r="S18" s="101"/>
      <c r="T18" s="101"/>
      <c r="U18" s="101"/>
      <c r="V18" s="101" t="s">
        <v>256</v>
      </c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>
      <c r="A19" s="101" t="s">
        <v>44</v>
      </c>
      <c r="B19" s="102" t="s">
        <v>288</v>
      </c>
      <c r="C19" s="101" t="s">
        <v>289</v>
      </c>
      <c r="D19" s="103">
        <f>+SUM(E19,+I19)</f>
        <v>51654</v>
      </c>
      <c r="E19" s="103">
        <f>+SUM(G19,+H19)</f>
        <v>2807</v>
      </c>
      <c r="F19" s="104">
        <f>IF(D19&gt;0,E19/D19*100,"-")</f>
        <v>5.434235489991095</v>
      </c>
      <c r="G19" s="103">
        <v>2807</v>
      </c>
      <c r="H19" s="103">
        <v>0</v>
      </c>
      <c r="I19" s="103">
        <f>+SUM(K19,+M19,+O19)</f>
        <v>48847</v>
      </c>
      <c r="J19" s="104">
        <f>IF(D19&gt;0,I19/D19*100,"-")</f>
        <v>94.565764510008904</v>
      </c>
      <c r="K19" s="103">
        <v>12697</v>
      </c>
      <c r="L19" s="104">
        <f>IF(D19&gt;0,K19/D19*100,"-")</f>
        <v>24.580864986254696</v>
      </c>
      <c r="M19" s="103">
        <v>0</v>
      </c>
      <c r="N19" s="104">
        <f>IF(D19&gt;0,M19/D19*100,"-")</f>
        <v>0</v>
      </c>
      <c r="O19" s="103">
        <v>36150</v>
      </c>
      <c r="P19" s="103">
        <v>17111</v>
      </c>
      <c r="Q19" s="104">
        <f>IF(D19&gt;0,O19/D19*100,"-")</f>
        <v>69.984899523754208</v>
      </c>
      <c r="R19" s="103">
        <v>612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44</v>
      </c>
      <c r="B20" s="102" t="s">
        <v>291</v>
      </c>
      <c r="C20" s="101" t="s">
        <v>292</v>
      </c>
      <c r="D20" s="103">
        <f>+SUM(E20,+I20)</f>
        <v>14625</v>
      </c>
      <c r="E20" s="103">
        <f>+SUM(G20,+H20)</f>
        <v>296</v>
      </c>
      <c r="F20" s="104">
        <f>IF(D20&gt;0,E20/D20*100,"-")</f>
        <v>2.0239316239316238</v>
      </c>
      <c r="G20" s="103">
        <v>296</v>
      </c>
      <c r="H20" s="103">
        <v>0</v>
      </c>
      <c r="I20" s="103">
        <f>+SUM(K20,+M20,+O20)</f>
        <v>14329</v>
      </c>
      <c r="J20" s="104">
        <f>IF(D20&gt;0,I20/D20*100,"-")</f>
        <v>97.976068376068383</v>
      </c>
      <c r="K20" s="103">
        <v>4362</v>
      </c>
      <c r="L20" s="104">
        <f>IF(D20&gt;0,K20/D20*100,"-")</f>
        <v>29.825641025641026</v>
      </c>
      <c r="M20" s="103">
        <v>0</v>
      </c>
      <c r="N20" s="104">
        <f>IF(D20&gt;0,M20/D20*100,"-")</f>
        <v>0</v>
      </c>
      <c r="O20" s="103">
        <v>9967</v>
      </c>
      <c r="P20" s="103">
        <v>6860</v>
      </c>
      <c r="Q20" s="104">
        <f>IF(D20&gt;0,O20/D20*100,"-")</f>
        <v>68.15042735042735</v>
      </c>
      <c r="R20" s="103">
        <v>160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44</v>
      </c>
      <c r="B21" s="102" t="s">
        <v>294</v>
      </c>
      <c r="C21" s="101" t="s">
        <v>295</v>
      </c>
      <c r="D21" s="103">
        <f>+SUM(E21,+I21)</f>
        <v>20916</v>
      </c>
      <c r="E21" s="103">
        <f>+SUM(G21,+H21)</f>
        <v>145</v>
      </c>
      <c r="F21" s="104">
        <f>IF(D21&gt;0,E21/D21*100,"-")</f>
        <v>0.69324918722509088</v>
      </c>
      <c r="G21" s="103">
        <v>145</v>
      </c>
      <c r="H21" s="103">
        <v>0</v>
      </c>
      <c r="I21" s="103">
        <f>+SUM(K21,+M21,+O21)</f>
        <v>20771</v>
      </c>
      <c r="J21" s="104">
        <f>IF(D21&gt;0,I21/D21*100,"-")</f>
        <v>99.306750812774908</v>
      </c>
      <c r="K21" s="103">
        <v>9760</v>
      </c>
      <c r="L21" s="104">
        <f>IF(D21&gt;0,K21/D21*100,"-")</f>
        <v>46.662841843564735</v>
      </c>
      <c r="M21" s="103">
        <v>0</v>
      </c>
      <c r="N21" s="104">
        <f>IF(D21&gt;0,M21/D21*100,"-")</f>
        <v>0</v>
      </c>
      <c r="O21" s="103">
        <v>11011</v>
      </c>
      <c r="P21" s="103">
        <v>5906</v>
      </c>
      <c r="Q21" s="104">
        <f>IF(D21&gt;0,O21/D21*100,"-")</f>
        <v>52.643908969210173</v>
      </c>
      <c r="R21" s="103">
        <v>127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44</v>
      </c>
      <c r="B22" s="102" t="s">
        <v>297</v>
      </c>
      <c r="C22" s="101" t="s">
        <v>298</v>
      </c>
      <c r="D22" s="103">
        <f>+SUM(E22,+I22)</f>
        <v>1234</v>
      </c>
      <c r="E22" s="103">
        <f>+SUM(G22,+H22)</f>
        <v>44</v>
      </c>
      <c r="F22" s="104">
        <f>IF(D22&gt;0,E22/D22*100,"-")</f>
        <v>3.5656401944894651</v>
      </c>
      <c r="G22" s="103">
        <v>44</v>
      </c>
      <c r="H22" s="103">
        <v>0</v>
      </c>
      <c r="I22" s="103">
        <f>+SUM(K22,+M22,+O22)</f>
        <v>1190</v>
      </c>
      <c r="J22" s="104">
        <f>IF(D22&gt;0,I22/D22*100,"-")</f>
        <v>96.434359805510539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1190</v>
      </c>
      <c r="P22" s="103">
        <v>1190</v>
      </c>
      <c r="Q22" s="104">
        <f>IF(D22&gt;0,O22/D22*100,"-")</f>
        <v>96.434359805510539</v>
      </c>
      <c r="R22" s="103">
        <v>13</v>
      </c>
      <c r="S22" s="101" t="s">
        <v>256</v>
      </c>
      <c r="T22" s="101"/>
      <c r="U22" s="101"/>
      <c r="V22" s="101"/>
      <c r="W22" s="101"/>
      <c r="X22" s="101"/>
      <c r="Y22" s="101" t="s">
        <v>256</v>
      </c>
      <c r="Z22" s="101"/>
      <c r="AA22" s="189" t="s">
        <v>299</v>
      </c>
      <c r="AB22" s="190"/>
    </row>
    <row r="23" spans="1:28" s="105" customFormat="1" ht="13.5" customHeight="1">
      <c r="A23" s="101" t="s">
        <v>44</v>
      </c>
      <c r="B23" s="102" t="s">
        <v>300</v>
      </c>
      <c r="C23" s="101" t="s">
        <v>301</v>
      </c>
      <c r="D23" s="103">
        <f>+SUM(E23,+I23)</f>
        <v>2037</v>
      </c>
      <c r="E23" s="103">
        <f>+SUM(G23,+H23)</f>
        <v>396</v>
      </c>
      <c r="F23" s="104">
        <f>IF(D23&gt;0,E23/D23*100,"-")</f>
        <v>19.44035346097202</v>
      </c>
      <c r="G23" s="103">
        <v>396</v>
      </c>
      <c r="H23" s="103">
        <v>0</v>
      </c>
      <c r="I23" s="103">
        <f>+SUM(K23,+M23,+O23)</f>
        <v>1641</v>
      </c>
      <c r="J23" s="104">
        <f>IF(D23&gt;0,I23/D23*100,"-")</f>
        <v>80.55964653902798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1641</v>
      </c>
      <c r="P23" s="103">
        <v>956</v>
      </c>
      <c r="Q23" s="104">
        <f>IF(D23&gt;0,O23/D23*100,"-")</f>
        <v>80.55964653902798</v>
      </c>
      <c r="R23" s="103">
        <v>6</v>
      </c>
      <c r="S23" s="101"/>
      <c r="T23" s="101"/>
      <c r="U23" s="101"/>
      <c r="V23" s="101" t="s">
        <v>256</v>
      </c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44</v>
      </c>
      <c r="B24" s="102" t="s">
        <v>303</v>
      </c>
      <c r="C24" s="101" t="s">
        <v>304</v>
      </c>
      <c r="D24" s="103">
        <f>+SUM(E24,+I24)</f>
        <v>7935</v>
      </c>
      <c r="E24" s="103">
        <f>+SUM(G24,+H24)</f>
        <v>1802</v>
      </c>
      <c r="F24" s="104">
        <f>IF(D24&gt;0,E24/D24*100,"-")</f>
        <v>22.709514807813484</v>
      </c>
      <c r="G24" s="103">
        <v>1766</v>
      </c>
      <c r="H24" s="103">
        <v>36</v>
      </c>
      <c r="I24" s="103">
        <f>+SUM(K24,+M24,+O24)</f>
        <v>6133</v>
      </c>
      <c r="J24" s="104">
        <f>IF(D24&gt;0,I24/D24*100,"-")</f>
        <v>77.290485192186523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6133</v>
      </c>
      <c r="P24" s="103">
        <v>1943</v>
      </c>
      <c r="Q24" s="104">
        <f>IF(D24&gt;0,O24/D24*100,"-")</f>
        <v>77.290485192186523</v>
      </c>
      <c r="R24" s="103">
        <v>31</v>
      </c>
      <c r="S24" s="101" t="s">
        <v>256</v>
      </c>
      <c r="T24" s="101"/>
      <c r="U24" s="101"/>
      <c r="V24" s="101"/>
      <c r="W24" s="101"/>
      <c r="X24" s="101"/>
      <c r="Y24" s="101" t="s">
        <v>256</v>
      </c>
      <c r="Z24" s="101"/>
      <c r="AA24" s="189" t="s">
        <v>305</v>
      </c>
      <c r="AB24" s="190"/>
    </row>
    <row r="25" spans="1:28" s="105" customFormat="1" ht="13.5" customHeight="1">
      <c r="A25" s="101" t="s">
        <v>44</v>
      </c>
      <c r="B25" s="102" t="s">
        <v>306</v>
      </c>
      <c r="C25" s="101" t="s">
        <v>307</v>
      </c>
      <c r="D25" s="103">
        <f>+SUM(E25,+I25)</f>
        <v>2054</v>
      </c>
      <c r="E25" s="103">
        <f>+SUM(G25,+H25)</f>
        <v>738</v>
      </c>
      <c r="F25" s="104">
        <f>IF(D25&gt;0,E25/D25*100,"-")</f>
        <v>35.929892891918207</v>
      </c>
      <c r="G25" s="103">
        <v>738</v>
      </c>
      <c r="H25" s="103">
        <v>0</v>
      </c>
      <c r="I25" s="103">
        <f>+SUM(K25,+M25,+O25)</f>
        <v>1316</v>
      </c>
      <c r="J25" s="104">
        <f>IF(D25&gt;0,I25/D25*100,"-")</f>
        <v>64.070107108081785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1316</v>
      </c>
      <c r="P25" s="103">
        <v>1307</v>
      </c>
      <c r="Q25" s="104">
        <f>IF(D25&gt;0,O25/D25*100,"-")</f>
        <v>64.070107108081785</v>
      </c>
      <c r="R25" s="103">
        <v>4</v>
      </c>
      <c r="S25" s="101" t="s">
        <v>256</v>
      </c>
      <c r="T25" s="101"/>
      <c r="U25" s="101"/>
      <c r="V25" s="101"/>
      <c r="W25" s="101"/>
      <c r="X25" s="101"/>
      <c r="Y25" s="101" t="s">
        <v>256</v>
      </c>
      <c r="Z25" s="101"/>
      <c r="AA25" s="189" t="s">
        <v>308</v>
      </c>
      <c r="AB25" s="190"/>
    </row>
    <row r="26" spans="1:28" s="105" customFormat="1" ht="13.5" customHeight="1">
      <c r="A26" s="101" t="s">
        <v>44</v>
      </c>
      <c r="B26" s="102" t="s">
        <v>309</v>
      </c>
      <c r="C26" s="101" t="s">
        <v>310</v>
      </c>
      <c r="D26" s="103">
        <f>+SUM(E26,+I26)</f>
        <v>13424</v>
      </c>
      <c r="E26" s="103">
        <f>+SUM(G26,+H26)</f>
        <v>770</v>
      </c>
      <c r="F26" s="104">
        <f>IF(D26&gt;0,E26/D26*100,"-")</f>
        <v>5.7359952324195467</v>
      </c>
      <c r="G26" s="103">
        <v>770</v>
      </c>
      <c r="H26" s="103">
        <v>0</v>
      </c>
      <c r="I26" s="103">
        <f>+SUM(K26,+M26,+O26)</f>
        <v>12654</v>
      </c>
      <c r="J26" s="104">
        <f>IF(D26&gt;0,I26/D26*100,"-")</f>
        <v>94.26400476758046</v>
      </c>
      <c r="K26" s="103">
        <v>6403</v>
      </c>
      <c r="L26" s="104">
        <f>IF(D26&gt;0,K26/D26*100,"-")</f>
        <v>47.698152562574492</v>
      </c>
      <c r="M26" s="103">
        <v>0</v>
      </c>
      <c r="N26" s="104">
        <f>IF(D26&gt;0,M26/D26*100,"-")</f>
        <v>0</v>
      </c>
      <c r="O26" s="103">
        <v>6251</v>
      </c>
      <c r="P26" s="103">
        <v>3878</v>
      </c>
      <c r="Q26" s="104">
        <f>IF(D26&gt;0,O26/D26*100,"-")</f>
        <v>46.56585220500596</v>
      </c>
      <c r="R26" s="103">
        <v>86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44</v>
      </c>
      <c r="B27" s="102" t="s">
        <v>312</v>
      </c>
      <c r="C27" s="101" t="s">
        <v>313</v>
      </c>
      <c r="D27" s="103">
        <f>+SUM(E27,+I27)</f>
        <v>16869</v>
      </c>
      <c r="E27" s="103">
        <f>+SUM(G27,+H27)</f>
        <v>1175</v>
      </c>
      <c r="F27" s="104">
        <f>IF(D27&gt;0,E27/D27*100,"-")</f>
        <v>6.9654395636967221</v>
      </c>
      <c r="G27" s="103">
        <v>1175</v>
      </c>
      <c r="H27" s="103">
        <v>0</v>
      </c>
      <c r="I27" s="103">
        <f>+SUM(K27,+M27,+O27)</f>
        <v>15694</v>
      </c>
      <c r="J27" s="104">
        <f>IF(D27&gt;0,I27/D27*100,"-")</f>
        <v>93.034560436303281</v>
      </c>
      <c r="K27" s="103">
        <v>8102</v>
      </c>
      <c r="L27" s="104">
        <f>IF(D27&gt;0,K27/D27*100,"-")</f>
        <v>48.028928804315605</v>
      </c>
      <c r="M27" s="103">
        <v>0</v>
      </c>
      <c r="N27" s="104">
        <f>IF(D27&gt;0,M27/D27*100,"-")</f>
        <v>0</v>
      </c>
      <c r="O27" s="103">
        <v>7592</v>
      </c>
      <c r="P27" s="103">
        <v>5731</v>
      </c>
      <c r="Q27" s="104">
        <f>IF(D27&gt;0,O27/D27*100,"-")</f>
        <v>45.005631631987669</v>
      </c>
      <c r="R27" s="103">
        <v>160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44</v>
      </c>
      <c r="B28" s="102" t="s">
        <v>315</v>
      </c>
      <c r="C28" s="101" t="s">
        <v>316</v>
      </c>
      <c r="D28" s="103">
        <f>+SUM(E28,+I28)</f>
        <v>5819</v>
      </c>
      <c r="E28" s="103">
        <f>+SUM(G28,+H28)</f>
        <v>704</v>
      </c>
      <c r="F28" s="104">
        <f>IF(D28&gt;0,E28/D28*100,"-")</f>
        <v>12.098298676748582</v>
      </c>
      <c r="G28" s="103">
        <v>704</v>
      </c>
      <c r="H28" s="103">
        <v>0</v>
      </c>
      <c r="I28" s="103">
        <f>+SUM(K28,+M28,+O28)</f>
        <v>5115</v>
      </c>
      <c r="J28" s="104">
        <f>IF(D28&gt;0,I28/D28*100,"-")</f>
        <v>87.901701323251416</v>
      </c>
      <c r="K28" s="103">
        <v>1592</v>
      </c>
      <c r="L28" s="104">
        <f>IF(D28&gt;0,K28/D28*100,"-")</f>
        <v>27.358652689465547</v>
      </c>
      <c r="M28" s="103">
        <v>0</v>
      </c>
      <c r="N28" s="104">
        <f>IF(D28&gt;0,M28/D28*100,"-")</f>
        <v>0</v>
      </c>
      <c r="O28" s="103">
        <v>3523</v>
      </c>
      <c r="P28" s="103">
        <v>1604</v>
      </c>
      <c r="Q28" s="104">
        <f>IF(D28&gt;0,O28/D28*100,"-")</f>
        <v>60.54304863378588</v>
      </c>
      <c r="R28" s="103">
        <v>75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44</v>
      </c>
      <c r="B29" s="102" t="s">
        <v>318</v>
      </c>
      <c r="C29" s="101" t="s">
        <v>319</v>
      </c>
      <c r="D29" s="103">
        <f>+SUM(E29,+I29)</f>
        <v>10042</v>
      </c>
      <c r="E29" s="103">
        <f>+SUM(G29,+H29)</f>
        <v>1112</v>
      </c>
      <c r="F29" s="104">
        <f>IF(D29&gt;0,E29/D29*100,"-")</f>
        <v>11.073491336387175</v>
      </c>
      <c r="G29" s="103">
        <v>1112</v>
      </c>
      <c r="H29" s="103">
        <v>0</v>
      </c>
      <c r="I29" s="103">
        <f>+SUM(K29,+M29,+O29)</f>
        <v>8930</v>
      </c>
      <c r="J29" s="104">
        <f>IF(D29&gt;0,I29/D29*100,"-")</f>
        <v>88.926508663612822</v>
      </c>
      <c r="K29" s="103">
        <v>3568</v>
      </c>
      <c r="L29" s="104">
        <f>IF(D29&gt;0,K29/D29*100,"-")</f>
        <v>35.530770762796251</v>
      </c>
      <c r="M29" s="103">
        <v>0</v>
      </c>
      <c r="N29" s="104">
        <f>IF(D29&gt;0,M29/D29*100,"-")</f>
        <v>0</v>
      </c>
      <c r="O29" s="103">
        <v>5362</v>
      </c>
      <c r="P29" s="103">
        <v>4045</v>
      </c>
      <c r="Q29" s="104">
        <f>IF(D29&gt;0,O29/D29*100,"-")</f>
        <v>53.395737900816577</v>
      </c>
      <c r="R29" s="103">
        <v>322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44</v>
      </c>
      <c r="B30" s="102" t="s">
        <v>321</v>
      </c>
      <c r="C30" s="101" t="s">
        <v>322</v>
      </c>
      <c r="D30" s="103">
        <f>+SUM(E30,+I30)</f>
        <v>6619</v>
      </c>
      <c r="E30" s="103">
        <f>+SUM(G30,+H30)</f>
        <v>58</v>
      </c>
      <c r="F30" s="104">
        <f>IF(D30&gt;0,E30/D30*100,"-")</f>
        <v>0.87626529687263932</v>
      </c>
      <c r="G30" s="103">
        <v>58</v>
      </c>
      <c r="H30" s="103">
        <v>0</v>
      </c>
      <c r="I30" s="103">
        <f>+SUM(K30,+M30,+O30)</f>
        <v>6561</v>
      </c>
      <c r="J30" s="104">
        <f>IF(D30&gt;0,I30/D30*100,"-")</f>
        <v>99.123734703127369</v>
      </c>
      <c r="K30" s="103">
        <v>4810</v>
      </c>
      <c r="L30" s="104">
        <f>IF(D30&gt;0,K30/D30*100,"-")</f>
        <v>72.669587550989576</v>
      </c>
      <c r="M30" s="103">
        <v>0</v>
      </c>
      <c r="N30" s="104">
        <f>IF(D30&gt;0,M30/D30*100,"-")</f>
        <v>0</v>
      </c>
      <c r="O30" s="103">
        <v>1751</v>
      </c>
      <c r="P30" s="103">
        <v>933</v>
      </c>
      <c r="Q30" s="104">
        <f>IF(D30&gt;0,O30/D30*100,"-")</f>
        <v>26.454147152137786</v>
      </c>
      <c r="R30" s="103">
        <v>193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44</v>
      </c>
      <c r="B31" s="102" t="s">
        <v>324</v>
      </c>
      <c r="C31" s="101" t="s">
        <v>325</v>
      </c>
      <c r="D31" s="103">
        <f>+SUM(E31,+I31)</f>
        <v>3743</v>
      </c>
      <c r="E31" s="103">
        <f>+SUM(G31,+H31)</f>
        <v>175</v>
      </c>
      <c r="F31" s="104">
        <f>IF(D31&gt;0,E31/D31*100,"-")</f>
        <v>4.675394068928667</v>
      </c>
      <c r="G31" s="103">
        <v>175</v>
      </c>
      <c r="H31" s="103">
        <v>0</v>
      </c>
      <c r="I31" s="103">
        <f>+SUM(K31,+M31,+O31)</f>
        <v>3568</v>
      </c>
      <c r="J31" s="104">
        <f>IF(D31&gt;0,I31/D31*100,"-")</f>
        <v>95.324605931071332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3568</v>
      </c>
      <c r="P31" s="103">
        <v>3268</v>
      </c>
      <c r="Q31" s="104">
        <f>IF(D31&gt;0,O31/D31*100,"-")</f>
        <v>95.324605931071332</v>
      </c>
      <c r="R31" s="103">
        <v>32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44</v>
      </c>
      <c r="B32" s="102" t="s">
        <v>327</v>
      </c>
      <c r="C32" s="101" t="s">
        <v>328</v>
      </c>
      <c r="D32" s="103">
        <f>+SUM(E32,+I32)</f>
        <v>14595</v>
      </c>
      <c r="E32" s="103">
        <f>+SUM(G32,+H32)</f>
        <v>2349</v>
      </c>
      <c r="F32" s="104">
        <f>IF(D32&gt;0,E32/D32*100,"-")</f>
        <v>16.094552929085303</v>
      </c>
      <c r="G32" s="103">
        <v>2349</v>
      </c>
      <c r="H32" s="103">
        <v>0</v>
      </c>
      <c r="I32" s="103">
        <f>+SUM(K32,+M32,+O32)</f>
        <v>12246</v>
      </c>
      <c r="J32" s="104">
        <f>IF(D32&gt;0,I32/D32*100,"-")</f>
        <v>83.90544707091469</v>
      </c>
      <c r="K32" s="103">
        <v>2129</v>
      </c>
      <c r="L32" s="104">
        <f>IF(D32&gt;0,K32/D32*100,"-")</f>
        <v>14.587187392942788</v>
      </c>
      <c r="M32" s="103">
        <v>0</v>
      </c>
      <c r="N32" s="104">
        <f>IF(D32&gt;0,M32/D32*100,"-")</f>
        <v>0</v>
      </c>
      <c r="O32" s="103">
        <v>10117</v>
      </c>
      <c r="P32" s="103">
        <v>7348</v>
      </c>
      <c r="Q32" s="104">
        <f>IF(D32&gt;0,O32/D32*100,"-")</f>
        <v>69.318259677971909</v>
      </c>
      <c r="R32" s="103">
        <v>202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44</v>
      </c>
      <c r="B33" s="102" t="s">
        <v>330</v>
      </c>
      <c r="C33" s="101" t="s">
        <v>331</v>
      </c>
      <c r="D33" s="103">
        <f>+SUM(E33,+I33)</f>
        <v>4647</v>
      </c>
      <c r="E33" s="103">
        <f>+SUM(G33,+H33)</f>
        <v>80</v>
      </c>
      <c r="F33" s="104">
        <f>IF(D33&gt;0,E33/D33*100,"-")</f>
        <v>1.7215407789972024</v>
      </c>
      <c r="G33" s="103">
        <v>80</v>
      </c>
      <c r="H33" s="103">
        <v>0</v>
      </c>
      <c r="I33" s="103">
        <f>+SUM(K33,+M33,+O33)</f>
        <v>4567</v>
      </c>
      <c r="J33" s="104">
        <f>IF(D33&gt;0,I33/D33*100,"-")</f>
        <v>98.278459221002805</v>
      </c>
      <c r="K33" s="103">
        <v>930</v>
      </c>
      <c r="L33" s="104">
        <f>IF(D33&gt;0,K33/D33*100,"-")</f>
        <v>20.012911555842479</v>
      </c>
      <c r="M33" s="103">
        <v>0</v>
      </c>
      <c r="N33" s="104">
        <f>IF(D33&gt;0,M33/D33*100,"-")</f>
        <v>0</v>
      </c>
      <c r="O33" s="103">
        <v>3637</v>
      </c>
      <c r="P33" s="103">
        <v>3185</v>
      </c>
      <c r="Q33" s="104">
        <f>IF(D33&gt;0,O33/D33*100,"-")</f>
        <v>78.265547665160312</v>
      </c>
      <c r="R33" s="103">
        <v>15</v>
      </c>
      <c r="S33" s="101"/>
      <c r="T33" s="101" t="s">
        <v>256</v>
      </c>
      <c r="U33" s="101"/>
      <c r="V33" s="101"/>
      <c r="W33" s="101"/>
      <c r="X33" s="101" t="s">
        <v>256</v>
      </c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44</v>
      </c>
      <c r="B34" s="102" t="s">
        <v>333</v>
      </c>
      <c r="C34" s="101" t="s">
        <v>334</v>
      </c>
      <c r="D34" s="103">
        <f>+SUM(E34,+I34)</f>
        <v>3377</v>
      </c>
      <c r="E34" s="103">
        <f>+SUM(G34,+H34)</f>
        <v>311</v>
      </c>
      <c r="F34" s="104">
        <f>IF(D34&gt;0,E34/D34*100,"-")</f>
        <v>9.2093574178264728</v>
      </c>
      <c r="G34" s="103">
        <v>311</v>
      </c>
      <c r="H34" s="103">
        <v>0</v>
      </c>
      <c r="I34" s="103">
        <f>+SUM(K34,+M34,+O34)</f>
        <v>3066</v>
      </c>
      <c r="J34" s="104">
        <f>IF(D34&gt;0,I34/D34*100,"-")</f>
        <v>90.790642582173533</v>
      </c>
      <c r="K34" s="103">
        <v>2448</v>
      </c>
      <c r="L34" s="104">
        <f>IF(D34&gt;0,K34/D34*100,"-")</f>
        <v>72.490376073437972</v>
      </c>
      <c r="M34" s="103">
        <v>0</v>
      </c>
      <c r="N34" s="104">
        <f>IF(D34&gt;0,M34/D34*100,"-")</f>
        <v>0</v>
      </c>
      <c r="O34" s="103">
        <v>618</v>
      </c>
      <c r="P34" s="103">
        <v>270</v>
      </c>
      <c r="Q34" s="104">
        <f>IF(D34&gt;0,O34/D34*100,"-")</f>
        <v>18.300266508735564</v>
      </c>
      <c r="R34" s="103">
        <v>8</v>
      </c>
      <c r="S34" s="101"/>
      <c r="T34" s="101"/>
      <c r="U34" s="101"/>
      <c r="V34" s="101" t="s">
        <v>256</v>
      </c>
      <c r="W34" s="101"/>
      <c r="X34" s="101"/>
      <c r="Y34" s="101"/>
      <c r="Z34" s="101" t="s">
        <v>256</v>
      </c>
      <c r="AA34" s="189" t="s">
        <v>335</v>
      </c>
      <c r="AB34" s="190"/>
    </row>
    <row r="35" spans="1:28" s="105" customFormat="1" ht="13.5" customHeight="1">
      <c r="A35" s="101" t="s">
        <v>44</v>
      </c>
      <c r="B35" s="102" t="s">
        <v>336</v>
      </c>
      <c r="C35" s="101" t="s">
        <v>337</v>
      </c>
      <c r="D35" s="103">
        <f>+SUM(E35,+I35)</f>
        <v>7616</v>
      </c>
      <c r="E35" s="103">
        <f>+SUM(G35,+H35)</f>
        <v>1189</v>
      </c>
      <c r="F35" s="104">
        <f>IF(D35&gt;0,E35/D35*100,"-")</f>
        <v>15.61186974789916</v>
      </c>
      <c r="G35" s="103">
        <v>1189</v>
      </c>
      <c r="H35" s="103">
        <v>0</v>
      </c>
      <c r="I35" s="103">
        <f>+SUM(K35,+M35,+O35)</f>
        <v>6427</v>
      </c>
      <c r="J35" s="104">
        <f>IF(D35&gt;0,I35/D35*100,"-")</f>
        <v>84.388130252100851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6427</v>
      </c>
      <c r="P35" s="103">
        <v>5864</v>
      </c>
      <c r="Q35" s="104">
        <f>IF(D35&gt;0,O35/D35*100,"-")</f>
        <v>84.388130252100851</v>
      </c>
      <c r="R35" s="103">
        <v>392</v>
      </c>
      <c r="S35" s="101"/>
      <c r="T35" s="101"/>
      <c r="U35" s="101"/>
      <c r="V35" s="101" t="s">
        <v>256</v>
      </c>
      <c r="W35" s="101"/>
      <c r="X35" s="101"/>
      <c r="Y35" s="101"/>
      <c r="Z35" s="101" t="s">
        <v>256</v>
      </c>
      <c r="AA35" s="189" t="s">
        <v>338</v>
      </c>
      <c r="AB35" s="190"/>
    </row>
    <row r="36" spans="1:28" s="105" customFormat="1" ht="13.5" customHeight="1">
      <c r="A36" s="101" t="s">
        <v>44</v>
      </c>
      <c r="B36" s="102" t="s">
        <v>339</v>
      </c>
      <c r="C36" s="101" t="s">
        <v>340</v>
      </c>
      <c r="D36" s="103">
        <f>+SUM(E36,+I36)</f>
        <v>19954</v>
      </c>
      <c r="E36" s="103">
        <f>+SUM(G36,+H36)</f>
        <v>2309</v>
      </c>
      <c r="F36" s="104">
        <f>IF(D36&gt;0,E36/D36*100,"-")</f>
        <v>11.571614713841836</v>
      </c>
      <c r="G36" s="103">
        <v>2309</v>
      </c>
      <c r="H36" s="103">
        <v>0</v>
      </c>
      <c r="I36" s="103">
        <f>+SUM(K36,+M36,+O36)</f>
        <v>17645</v>
      </c>
      <c r="J36" s="104">
        <f>IF(D36&gt;0,I36/D36*100,"-")</f>
        <v>88.428385286158161</v>
      </c>
      <c r="K36" s="103">
        <v>8009</v>
      </c>
      <c r="L36" s="104">
        <f>IF(D36&gt;0,K36/D36*100,"-")</f>
        <v>40.137315826400723</v>
      </c>
      <c r="M36" s="103">
        <v>0</v>
      </c>
      <c r="N36" s="104">
        <f>IF(D36&gt;0,M36/D36*100,"-")</f>
        <v>0</v>
      </c>
      <c r="O36" s="103">
        <v>9636</v>
      </c>
      <c r="P36" s="103">
        <v>3854</v>
      </c>
      <c r="Q36" s="104">
        <f>IF(D36&gt;0,O36/D36*100,"-")</f>
        <v>48.291069459757438</v>
      </c>
      <c r="R36" s="103">
        <v>252</v>
      </c>
      <c r="S36" s="101"/>
      <c r="T36" s="101"/>
      <c r="U36" s="101"/>
      <c r="V36" s="101" t="s">
        <v>256</v>
      </c>
      <c r="W36" s="101"/>
      <c r="X36" s="101"/>
      <c r="Y36" s="101"/>
      <c r="Z36" s="101" t="s">
        <v>256</v>
      </c>
      <c r="AA36" s="189" t="s">
        <v>341</v>
      </c>
      <c r="AB36" s="190"/>
    </row>
    <row r="37" spans="1:28" s="105" customFormat="1" ht="13.5" customHeight="1">
      <c r="A37" s="101" t="s">
        <v>44</v>
      </c>
      <c r="B37" s="102" t="s">
        <v>342</v>
      </c>
      <c r="C37" s="101" t="s">
        <v>343</v>
      </c>
      <c r="D37" s="103">
        <f>+SUM(E37,+I37)</f>
        <v>36874</v>
      </c>
      <c r="E37" s="103">
        <f>+SUM(G37,+H37)</f>
        <v>206</v>
      </c>
      <c r="F37" s="104">
        <f>IF(D37&gt;0,E37/D37*100,"-")</f>
        <v>0.55865921787709494</v>
      </c>
      <c r="G37" s="103">
        <v>206</v>
      </c>
      <c r="H37" s="103">
        <v>0</v>
      </c>
      <c r="I37" s="103">
        <f>+SUM(K37,+M37,+O37)</f>
        <v>36668</v>
      </c>
      <c r="J37" s="104">
        <f>IF(D37&gt;0,I37/D37*100,"-")</f>
        <v>99.441340782122893</v>
      </c>
      <c r="K37" s="103">
        <v>25164</v>
      </c>
      <c r="L37" s="104">
        <f>IF(D37&gt;0,K37/D37*100,"-")</f>
        <v>68.243206595433094</v>
      </c>
      <c r="M37" s="103">
        <v>0</v>
      </c>
      <c r="N37" s="104">
        <f>IF(D37&gt;0,M37/D37*100,"-")</f>
        <v>0</v>
      </c>
      <c r="O37" s="103">
        <v>11504</v>
      </c>
      <c r="P37" s="103">
        <v>2849</v>
      </c>
      <c r="Q37" s="104">
        <f>IF(D37&gt;0,O37/D37*100,"-")</f>
        <v>31.198134186689806</v>
      </c>
      <c r="R37" s="103">
        <v>779</v>
      </c>
      <c r="S37" s="101"/>
      <c r="T37" s="101"/>
      <c r="U37" s="101"/>
      <c r="V37" s="101" t="s">
        <v>256</v>
      </c>
      <c r="W37" s="101"/>
      <c r="X37" s="101"/>
      <c r="Y37" s="101"/>
      <c r="Z37" s="101" t="s">
        <v>256</v>
      </c>
      <c r="AA37" s="189" t="s">
        <v>344</v>
      </c>
      <c r="AB37" s="190"/>
    </row>
    <row r="38" spans="1:28" s="105" customFormat="1" ht="13.5" customHeight="1">
      <c r="A38" s="101" t="s">
        <v>44</v>
      </c>
      <c r="B38" s="102" t="s">
        <v>345</v>
      </c>
      <c r="C38" s="101" t="s">
        <v>346</v>
      </c>
      <c r="D38" s="103">
        <f>+SUM(E38,+I38)</f>
        <v>15063</v>
      </c>
      <c r="E38" s="103">
        <f>+SUM(G38,+H38)</f>
        <v>810</v>
      </c>
      <c r="F38" s="104">
        <f>IF(D38&gt;0,E38/D38*100,"-")</f>
        <v>5.3774148575980885</v>
      </c>
      <c r="G38" s="103">
        <v>810</v>
      </c>
      <c r="H38" s="103">
        <v>0</v>
      </c>
      <c r="I38" s="103">
        <f>+SUM(K38,+M38,+O38)</f>
        <v>14253</v>
      </c>
      <c r="J38" s="104">
        <f>IF(D38&gt;0,I38/D38*100,"-")</f>
        <v>94.622585142401917</v>
      </c>
      <c r="K38" s="103">
        <v>2343</v>
      </c>
      <c r="L38" s="104">
        <f>IF(D38&gt;0,K38/D38*100,"-")</f>
        <v>15.554670384385579</v>
      </c>
      <c r="M38" s="103">
        <v>0</v>
      </c>
      <c r="N38" s="104">
        <f>IF(D38&gt;0,M38/D38*100,"-")</f>
        <v>0</v>
      </c>
      <c r="O38" s="103">
        <v>11910</v>
      </c>
      <c r="P38" s="103">
        <v>9317</v>
      </c>
      <c r="Q38" s="104">
        <f>IF(D38&gt;0,O38/D38*100,"-")</f>
        <v>79.067914758016329</v>
      </c>
      <c r="R38" s="103">
        <v>197</v>
      </c>
      <c r="S38" s="101" t="s">
        <v>256</v>
      </c>
      <c r="T38" s="101"/>
      <c r="U38" s="101"/>
      <c r="V38" s="101"/>
      <c r="W38" s="101"/>
      <c r="X38" s="101"/>
      <c r="Y38" s="101"/>
      <c r="Z38" s="101" t="s">
        <v>256</v>
      </c>
      <c r="AA38" s="189" t="s">
        <v>347</v>
      </c>
      <c r="AB38" s="190"/>
    </row>
    <row r="39" spans="1:28" s="105" customFormat="1" ht="13.5" customHeight="1">
      <c r="A39" s="101" t="s">
        <v>44</v>
      </c>
      <c r="B39" s="102" t="s">
        <v>348</v>
      </c>
      <c r="C39" s="101" t="s">
        <v>349</v>
      </c>
      <c r="D39" s="103">
        <f>+SUM(E39,+I39)</f>
        <v>11455</v>
      </c>
      <c r="E39" s="103">
        <f>+SUM(G39,+H39)</f>
        <v>318</v>
      </c>
      <c r="F39" s="104">
        <f>IF(D39&gt;0,E39/D39*100,"-")</f>
        <v>2.7760803142732429</v>
      </c>
      <c r="G39" s="103">
        <v>318</v>
      </c>
      <c r="H39" s="103">
        <v>0</v>
      </c>
      <c r="I39" s="103">
        <f>+SUM(K39,+M39,+O39)</f>
        <v>11137</v>
      </c>
      <c r="J39" s="104">
        <f>IF(D39&gt;0,I39/D39*100,"-")</f>
        <v>97.223919685726756</v>
      </c>
      <c r="K39" s="103">
        <v>4281</v>
      </c>
      <c r="L39" s="104">
        <f>IF(D39&gt;0,K39/D39*100,"-")</f>
        <v>37.372326494980356</v>
      </c>
      <c r="M39" s="103">
        <v>0</v>
      </c>
      <c r="N39" s="104">
        <f>IF(D39&gt;0,M39/D39*100,"-")</f>
        <v>0</v>
      </c>
      <c r="O39" s="103">
        <v>6856</v>
      </c>
      <c r="P39" s="103">
        <v>3164</v>
      </c>
      <c r="Q39" s="104">
        <f>IF(D39&gt;0,O39/D39*100,"-")</f>
        <v>59.851593190746399</v>
      </c>
      <c r="R39" s="103">
        <v>205</v>
      </c>
      <c r="S39" s="101" t="s">
        <v>256</v>
      </c>
      <c r="T39" s="101"/>
      <c r="U39" s="101"/>
      <c r="V39" s="101"/>
      <c r="W39" s="101"/>
      <c r="X39" s="101"/>
      <c r="Y39" s="101"/>
      <c r="Z39" s="101" t="s">
        <v>256</v>
      </c>
      <c r="AA39" s="189" t="s">
        <v>350</v>
      </c>
      <c r="AB39" s="190"/>
    </row>
    <row r="40" spans="1:28" s="105" customFormat="1" ht="13.5" customHeight="1">
      <c r="A40" s="101" t="s">
        <v>44</v>
      </c>
      <c r="B40" s="102" t="s">
        <v>351</v>
      </c>
      <c r="C40" s="101" t="s">
        <v>352</v>
      </c>
      <c r="D40" s="103">
        <f>+SUM(E40,+I40)</f>
        <v>11627</v>
      </c>
      <c r="E40" s="103">
        <f>+SUM(G40,+H40)</f>
        <v>1546</v>
      </c>
      <c r="F40" s="104">
        <f>IF(D40&gt;0,E40/D40*100,"-")</f>
        <v>13.29663713769674</v>
      </c>
      <c r="G40" s="103">
        <v>1546</v>
      </c>
      <c r="H40" s="103">
        <v>0</v>
      </c>
      <c r="I40" s="103">
        <f>+SUM(K40,+M40,+O40)</f>
        <v>10081</v>
      </c>
      <c r="J40" s="104">
        <f>IF(D40&gt;0,I40/D40*100,"-")</f>
        <v>86.703362862303251</v>
      </c>
      <c r="K40" s="103">
        <v>1598</v>
      </c>
      <c r="L40" s="104">
        <f>IF(D40&gt;0,K40/D40*100,"-")</f>
        <v>13.743872022017717</v>
      </c>
      <c r="M40" s="103">
        <v>509</v>
      </c>
      <c r="N40" s="104">
        <f>IF(D40&gt;0,M40/D40*100,"-")</f>
        <v>4.3777414638341794</v>
      </c>
      <c r="O40" s="103">
        <v>7974</v>
      </c>
      <c r="P40" s="103">
        <v>3828</v>
      </c>
      <c r="Q40" s="104">
        <f>IF(D40&gt;0,O40/D40*100,"-")</f>
        <v>68.581749376451356</v>
      </c>
      <c r="R40" s="103">
        <v>308</v>
      </c>
      <c r="S40" s="101" t="s">
        <v>256</v>
      </c>
      <c r="T40" s="101"/>
      <c r="U40" s="101"/>
      <c r="V40" s="101"/>
      <c r="W40" s="101"/>
      <c r="X40" s="101"/>
      <c r="Y40" s="101"/>
      <c r="Z40" s="101" t="s">
        <v>256</v>
      </c>
      <c r="AA40" s="189" t="s">
        <v>353</v>
      </c>
      <c r="AB40" s="190"/>
    </row>
    <row r="41" spans="1:28" s="105" customFormat="1" ht="13.5" customHeight="1">
      <c r="A41" s="101" t="s">
        <v>44</v>
      </c>
      <c r="B41" s="102" t="s">
        <v>354</v>
      </c>
      <c r="C41" s="101" t="s">
        <v>355</v>
      </c>
      <c r="D41" s="103">
        <f>+SUM(E41,+I41)</f>
        <v>41462</v>
      </c>
      <c r="E41" s="103">
        <f>+SUM(G41,+H41)</f>
        <v>3649</v>
      </c>
      <c r="F41" s="104">
        <f>IF(D41&gt;0,E41/D41*100,"-")</f>
        <v>8.8008296753653941</v>
      </c>
      <c r="G41" s="103">
        <v>3649</v>
      </c>
      <c r="H41" s="103">
        <v>0</v>
      </c>
      <c r="I41" s="103">
        <f>+SUM(K41,+M41,+O41)</f>
        <v>37813</v>
      </c>
      <c r="J41" s="104">
        <f>IF(D41&gt;0,I41/D41*100,"-")</f>
        <v>91.199170324634608</v>
      </c>
      <c r="K41" s="103">
        <v>7089</v>
      </c>
      <c r="L41" s="104">
        <f>IF(D41&gt;0,K41/D41*100,"-")</f>
        <v>17.097583329313586</v>
      </c>
      <c r="M41" s="103">
        <v>0</v>
      </c>
      <c r="N41" s="104">
        <f>IF(D41&gt;0,M41/D41*100,"-")</f>
        <v>0</v>
      </c>
      <c r="O41" s="103">
        <v>30724</v>
      </c>
      <c r="P41" s="103">
        <v>17153</v>
      </c>
      <c r="Q41" s="104">
        <f>IF(D41&gt;0,O41/D41*100,"-")</f>
        <v>74.101586995321014</v>
      </c>
      <c r="R41" s="103">
        <v>7015</v>
      </c>
      <c r="S41" s="101"/>
      <c r="T41" s="101"/>
      <c r="U41" s="101"/>
      <c r="V41" s="101" t="s">
        <v>256</v>
      </c>
      <c r="W41" s="101"/>
      <c r="X41" s="101"/>
      <c r="Y41" s="101"/>
      <c r="Z41" s="101" t="s">
        <v>256</v>
      </c>
      <c r="AA41" s="189" t="s">
        <v>356</v>
      </c>
      <c r="AB41" s="190"/>
    </row>
    <row r="42" spans="1:28" s="105" customFormat="1" ht="13.5" customHeight="1">
      <c r="A42" s="101" t="s">
        <v>44</v>
      </c>
      <c r="B42" s="102" t="s">
        <v>357</v>
      </c>
      <c r="C42" s="101" t="s">
        <v>358</v>
      </c>
      <c r="D42" s="103">
        <f>+SUM(E42,+I42)</f>
        <v>26904</v>
      </c>
      <c r="E42" s="103">
        <f>+SUM(G42,+H42)</f>
        <v>2385</v>
      </c>
      <c r="F42" s="104">
        <f>IF(D42&gt;0,E42/D42*100,"-")</f>
        <v>8.8648528099910795</v>
      </c>
      <c r="G42" s="103">
        <v>2385</v>
      </c>
      <c r="H42" s="103">
        <v>0</v>
      </c>
      <c r="I42" s="103">
        <f>+SUM(K42,+M42,+O42)</f>
        <v>24519</v>
      </c>
      <c r="J42" s="104">
        <f>IF(D42&gt;0,I42/D42*100,"-")</f>
        <v>91.135147190008922</v>
      </c>
      <c r="K42" s="103">
        <v>5354</v>
      </c>
      <c r="L42" s="104">
        <f>IF(D42&gt;0,K42/D42*100,"-")</f>
        <v>19.900386559619388</v>
      </c>
      <c r="M42" s="103">
        <v>1424</v>
      </c>
      <c r="N42" s="104">
        <f>IF(D42&gt;0,M42/D42*100,"-")</f>
        <v>5.2928932500743384</v>
      </c>
      <c r="O42" s="103">
        <v>17741</v>
      </c>
      <c r="P42" s="103">
        <v>7857</v>
      </c>
      <c r="Q42" s="104">
        <f>IF(D42&gt;0,O42/D42*100,"-")</f>
        <v>65.941867380315202</v>
      </c>
      <c r="R42" s="103">
        <v>519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89" t="s">
        <v>359</v>
      </c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42">
    <sortCondition ref="A8:A42"/>
    <sortCondition ref="B8:B42"/>
    <sortCondition ref="C8:C42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群馬県</v>
      </c>
      <c r="B7" s="107" t="str">
        <f>水洗化人口等!B7</f>
        <v>10000</v>
      </c>
      <c r="C7" s="106" t="s">
        <v>200</v>
      </c>
      <c r="D7" s="108">
        <f>SUM(E7,+H7,+K7)</f>
        <v>478799</v>
      </c>
      <c r="E7" s="108">
        <f>SUM(F7:G7)</f>
        <v>755</v>
      </c>
      <c r="F7" s="108">
        <f>SUM(F$8:F$1000)</f>
        <v>188</v>
      </c>
      <c r="G7" s="108">
        <f>SUM(G$8:G$1000)</f>
        <v>567</v>
      </c>
      <c r="H7" s="108">
        <f>SUM(I7:J7)</f>
        <v>22233</v>
      </c>
      <c r="I7" s="108">
        <f>SUM(I$8:I$1000)</f>
        <v>6011</v>
      </c>
      <c r="J7" s="108">
        <f>SUM(J$8:J$1000)</f>
        <v>16222</v>
      </c>
      <c r="K7" s="108">
        <f>SUM(L7:M7)</f>
        <v>455811</v>
      </c>
      <c r="L7" s="108">
        <f>SUM(L$8:L$1000)</f>
        <v>63482</v>
      </c>
      <c r="M7" s="108">
        <f>SUM(M$8:M$1000)</f>
        <v>392329</v>
      </c>
      <c r="N7" s="108">
        <f>SUM(O7,+V7,+AC7)</f>
        <v>478827</v>
      </c>
      <c r="O7" s="108">
        <f>SUM(P7:U7)</f>
        <v>69681</v>
      </c>
      <c r="P7" s="108">
        <f t="shared" ref="P7:U7" si="0">SUM(P$8:P$1000)</f>
        <v>69681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409118</v>
      </c>
      <c r="W7" s="108">
        <f t="shared" ref="W7:AB7" si="1">SUM(W$8:W$1000)</f>
        <v>396327</v>
      </c>
      <c r="X7" s="108">
        <f t="shared" si="1"/>
        <v>6036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6755</v>
      </c>
      <c r="AC7" s="108">
        <f>SUM(AD7:AE7)</f>
        <v>28</v>
      </c>
      <c r="AD7" s="108">
        <f>SUM(AD$8:AD$1000)</f>
        <v>28</v>
      </c>
      <c r="AE7" s="108">
        <f>SUM(AE$8:AE$1000)</f>
        <v>0</v>
      </c>
      <c r="AF7" s="108">
        <f>SUM(AG7:AI7)</f>
        <v>4740</v>
      </c>
      <c r="AG7" s="108">
        <f>SUM(AG$8:AG$1000)</f>
        <v>4740</v>
      </c>
      <c r="AH7" s="108">
        <f>SUM(AH$8:AH$1000)</f>
        <v>0</v>
      </c>
      <c r="AI7" s="108">
        <f>SUM(AI$8:AI$1000)</f>
        <v>0</v>
      </c>
      <c r="AJ7" s="108">
        <f>SUM(AK7:AS7)</f>
        <v>5421</v>
      </c>
      <c r="AK7" s="108">
        <f t="shared" ref="AK7:AS7" si="2">SUM(AK$8:AK$1000)</f>
        <v>1198</v>
      </c>
      <c r="AL7" s="108">
        <f t="shared" si="2"/>
        <v>0</v>
      </c>
      <c r="AM7" s="108">
        <f t="shared" si="2"/>
        <v>1990</v>
      </c>
      <c r="AN7" s="108">
        <f t="shared" si="2"/>
        <v>267</v>
      </c>
      <c r="AO7" s="108">
        <f t="shared" si="2"/>
        <v>0</v>
      </c>
      <c r="AP7" s="108">
        <f t="shared" si="2"/>
        <v>0</v>
      </c>
      <c r="AQ7" s="108">
        <f t="shared" si="2"/>
        <v>9</v>
      </c>
      <c r="AR7" s="108">
        <f t="shared" si="2"/>
        <v>149</v>
      </c>
      <c r="AS7" s="108">
        <f t="shared" si="2"/>
        <v>1808</v>
      </c>
      <c r="AT7" s="108">
        <f>SUM(AU7:AY7)</f>
        <v>653</v>
      </c>
      <c r="AU7" s="108">
        <f>SUM(AU$8:AU$1000)</f>
        <v>517</v>
      </c>
      <c r="AV7" s="108">
        <f>SUM(AV$8:AV$1000)</f>
        <v>0</v>
      </c>
      <c r="AW7" s="108">
        <f>SUM(AW$8:AW$1000)</f>
        <v>136</v>
      </c>
      <c r="AX7" s="108">
        <f>SUM(AX$8:AX$1000)</f>
        <v>0</v>
      </c>
      <c r="AY7" s="108">
        <f>SUM(AY$8:AY$1000)</f>
        <v>0</v>
      </c>
      <c r="AZ7" s="108">
        <f>SUM(BA7:BC7)</f>
        <v>1723</v>
      </c>
      <c r="BA7" s="108">
        <f>SUM(BA$8:BA$1000)</f>
        <v>1215</v>
      </c>
      <c r="BB7" s="108">
        <f>SUM(BB$8:BB$1000)</f>
        <v>508</v>
      </c>
      <c r="BC7" s="108">
        <f>SUM(BC$8:BC$1000)</f>
        <v>0</v>
      </c>
    </row>
    <row r="8" spans="1:55" s="105" customFormat="1" ht="13.5" customHeight="1">
      <c r="A8" s="115" t="s">
        <v>44</v>
      </c>
      <c r="B8" s="113" t="s">
        <v>254</v>
      </c>
      <c r="C8" s="101" t="s">
        <v>255</v>
      </c>
      <c r="D8" s="103">
        <f>SUM(E8,+H8,+K8)</f>
        <v>34420</v>
      </c>
      <c r="E8" s="103">
        <f>SUM(F8:G8)</f>
        <v>82</v>
      </c>
      <c r="F8" s="103">
        <v>82</v>
      </c>
      <c r="G8" s="103">
        <v>0</v>
      </c>
      <c r="H8" s="103">
        <f>SUM(I8:J8)</f>
        <v>169</v>
      </c>
      <c r="I8" s="103">
        <v>0</v>
      </c>
      <c r="J8" s="103">
        <v>169</v>
      </c>
      <c r="K8" s="103">
        <f>SUM(L8:M8)</f>
        <v>34169</v>
      </c>
      <c r="L8" s="103">
        <v>4398</v>
      </c>
      <c r="M8" s="103">
        <v>29771</v>
      </c>
      <c r="N8" s="103">
        <f>SUM(O8,+V8,+AC8)</f>
        <v>34420</v>
      </c>
      <c r="O8" s="103">
        <f>SUM(P8:U8)</f>
        <v>4480</v>
      </c>
      <c r="P8" s="103">
        <v>4480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29940</v>
      </c>
      <c r="W8" s="103">
        <v>29940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1549</v>
      </c>
      <c r="AG8" s="103">
        <v>1549</v>
      </c>
      <c r="AH8" s="103">
        <v>0</v>
      </c>
      <c r="AI8" s="103">
        <v>0</v>
      </c>
      <c r="AJ8" s="103">
        <f>SUM(AK8:AS8)</f>
        <v>1549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1549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44</v>
      </c>
      <c r="B9" s="113" t="s">
        <v>258</v>
      </c>
      <c r="C9" s="101" t="s">
        <v>259</v>
      </c>
      <c r="D9" s="103">
        <f>SUM(E9,+H9,+K9)</f>
        <v>58378</v>
      </c>
      <c r="E9" s="103">
        <f>SUM(F9:G9)</f>
        <v>0</v>
      </c>
      <c r="F9" s="103">
        <v>0</v>
      </c>
      <c r="G9" s="103">
        <v>0</v>
      </c>
      <c r="H9" s="103">
        <f>SUM(I9:J9)</f>
        <v>1635</v>
      </c>
      <c r="I9" s="103">
        <v>1635</v>
      </c>
      <c r="J9" s="103">
        <v>0</v>
      </c>
      <c r="K9" s="103">
        <f>SUM(L9:M9)</f>
        <v>56743</v>
      </c>
      <c r="L9" s="103">
        <v>2396</v>
      </c>
      <c r="M9" s="103">
        <v>54347</v>
      </c>
      <c r="N9" s="103">
        <f>SUM(O9,+V9,+AC9)</f>
        <v>58378</v>
      </c>
      <c r="O9" s="103">
        <f>SUM(P9:U9)</f>
        <v>4031</v>
      </c>
      <c r="P9" s="103">
        <v>4031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54347</v>
      </c>
      <c r="W9" s="103">
        <v>54347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161</v>
      </c>
      <c r="AG9" s="103">
        <v>161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161</v>
      </c>
      <c r="AU9" s="103">
        <v>161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44</v>
      </c>
      <c r="B10" s="113" t="s">
        <v>261</v>
      </c>
      <c r="C10" s="101" t="s">
        <v>262</v>
      </c>
      <c r="D10" s="103">
        <f>SUM(E10,+H10,+K10)</f>
        <v>15945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15945</v>
      </c>
      <c r="L10" s="103">
        <v>11416</v>
      </c>
      <c r="M10" s="103">
        <v>4529</v>
      </c>
      <c r="N10" s="103">
        <f>SUM(O10,+V10,+AC10)</f>
        <v>15945</v>
      </c>
      <c r="O10" s="103">
        <f>SUM(P10:U10)</f>
        <v>11416</v>
      </c>
      <c r="P10" s="103">
        <v>11416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4529</v>
      </c>
      <c r="W10" s="103">
        <v>4529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35</v>
      </c>
      <c r="AG10" s="103">
        <v>35</v>
      </c>
      <c r="AH10" s="103">
        <v>0</v>
      </c>
      <c r="AI10" s="103">
        <v>0</v>
      </c>
      <c r="AJ10" s="103">
        <f>SUM(AK10:AS10)</f>
        <v>231</v>
      </c>
      <c r="AK10" s="103">
        <v>231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35</v>
      </c>
      <c r="AU10" s="103">
        <v>35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44</v>
      </c>
      <c r="B11" s="113" t="s">
        <v>264</v>
      </c>
      <c r="C11" s="101" t="s">
        <v>265</v>
      </c>
      <c r="D11" s="103">
        <f>SUM(E11,+H11,+K11)</f>
        <v>59705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59705</v>
      </c>
      <c r="L11" s="103">
        <v>9095</v>
      </c>
      <c r="M11" s="103">
        <v>50610</v>
      </c>
      <c r="N11" s="103">
        <f>SUM(O11,+V11,+AC11)</f>
        <v>59705</v>
      </c>
      <c r="O11" s="103">
        <f>SUM(P11:U11)</f>
        <v>9095</v>
      </c>
      <c r="P11" s="103">
        <v>9095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50610</v>
      </c>
      <c r="W11" s="103">
        <v>50610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142</v>
      </c>
      <c r="AG11" s="103">
        <v>142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142</v>
      </c>
      <c r="AU11" s="103">
        <v>142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44</v>
      </c>
      <c r="B12" s="113" t="s">
        <v>267</v>
      </c>
      <c r="C12" s="101" t="s">
        <v>268</v>
      </c>
      <c r="D12" s="103">
        <f>SUM(E12,+H12,+K12)</f>
        <v>65206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65206</v>
      </c>
      <c r="L12" s="103">
        <v>7513</v>
      </c>
      <c r="M12" s="103">
        <v>57693</v>
      </c>
      <c r="N12" s="103">
        <f>SUM(O12,+V12,+AC12)</f>
        <v>65206</v>
      </c>
      <c r="O12" s="103">
        <f>SUM(P12:U12)</f>
        <v>7513</v>
      </c>
      <c r="P12" s="103">
        <v>7513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57693</v>
      </c>
      <c r="W12" s="103">
        <v>57693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146</v>
      </c>
      <c r="AG12" s="103">
        <v>146</v>
      </c>
      <c r="AH12" s="103">
        <v>0</v>
      </c>
      <c r="AI12" s="103">
        <v>0</v>
      </c>
      <c r="AJ12" s="103">
        <f>SUM(AK12:AS12)</f>
        <v>146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146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44</v>
      </c>
      <c r="B13" s="113" t="s">
        <v>270</v>
      </c>
      <c r="C13" s="101" t="s">
        <v>271</v>
      </c>
      <c r="D13" s="103">
        <f>SUM(E13,+H13,+K13)</f>
        <v>12138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12138</v>
      </c>
      <c r="L13" s="103">
        <v>2451</v>
      </c>
      <c r="M13" s="103">
        <v>9687</v>
      </c>
      <c r="N13" s="103">
        <f>SUM(O13,+V13,+AC13)</f>
        <v>12138</v>
      </c>
      <c r="O13" s="103">
        <f>SUM(P13:U13)</f>
        <v>2451</v>
      </c>
      <c r="P13" s="103">
        <v>2451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9687</v>
      </c>
      <c r="W13" s="103">
        <v>9687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28</v>
      </c>
      <c r="AG13" s="103">
        <v>28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28</v>
      </c>
      <c r="AU13" s="103">
        <v>28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44</v>
      </c>
      <c r="B14" s="113" t="s">
        <v>273</v>
      </c>
      <c r="C14" s="101" t="s">
        <v>274</v>
      </c>
      <c r="D14" s="103">
        <f>SUM(E14,+H14,+K14)</f>
        <v>14869</v>
      </c>
      <c r="E14" s="103">
        <f>SUM(F14:G14)</f>
        <v>0</v>
      </c>
      <c r="F14" s="103">
        <v>0</v>
      </c>
      <c r="G14" s="103">
        <v>0</v>
      </c>
      <c r="H14" s="103">
        <f>SUM(I14:J14)</f>
        <v>1715</v>
      </c>
      <c r="I14" s="103">
        <v>1715</v>
      </c>
      <c r="J14" s="103">
        <v>0</v>
      </c>
      <c r="K14" s="103">
        <f>SUM(L14:M14)</f>
        <v>13154</v>
      </c>
      <c r="L14" s="103">
        <v>0</v>
      </c>
      <c r="M14" s="103">
        <v>13154</v>
      </c>
      <c r="N14" s="103">
        <f>SUM(O14,+V14,+AC14)</f>
        <v>14869</v>
      </c>
      <c r="O14" s="103">
        <f>SUM(P14:U14)</f>
        <v>1715</v>
      </c>
      <c r="P14" s="103">
        <v>1715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13154</v>
      </c>
      <c r="W14" s="103">
        <v>13154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56</v>
      </c>
      <c r="AG14" s="103">
        <v>56</v>
      </c>
      <c r="AH14" s="103">
        <v>0</v>
      </c>
      <c r="AI14" s="103">
        <v>0</v>
      </c>
      <c r="AJ14" s="103">
        <f>SUM(AK14:AS14)</f>
        <v>56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56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44</v>
      </c>
      <c r="B15" s="113" t="s">
        <v>276</v>
      </c>
      <c r="C15" s="101" t="s">
        <v>277</v>
      </c>
      <c r="D15" s="103">
        <f>SUM(E15,+H15,+K15)</f>
        <v>28605</v>
      </c>
      <c r="E15" s="103">
        <f>SUM(F15:G15)</f>
        <v>0</v>
      </c>
      <c r="F15" s="103">
        <v>0</v>
      </c>
      <c r="G15" s="103">
        <v>0</v>
      </c>
      <c r="H15" s="103">
        <f>SUM(I15:J15)</f>
        <v>13342</v>
      </c>
      <c r="I15" s="103">
        <v>0</v>
      </c>
      <c r="J15" s="103">
        <v>13342</v>
      </c>
      <c r="K15" s="103">
        <f>SUM(L15:M15)</f>
        <v>15263</v>
      </c>
      <c r="L15" s="103">
        <v>1873</v>
      </c>
      <c r="M15" s="103">
        <v>13390</v>
      </c>
      <c r="N15" s="103">
        <f>SUM(O15,+V15,+AC15)</f>
        <v>28605</v>
      </c>
      <c r="O15" s="103">
        <f>SUM(P15:U15)</f>
        <v>1873</v>
      </c>
      <c r="P15" s="103">
        <v>1873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26732</v>
      </c>
      <c r="W15" s="103">
        <v>13941</v>
      </c>
      <c r="X15" s="103">
        <v>6036</v>
      </c>
      <c r="Y15" s="103">
        <v>0</v>
      </c>
      <c r="Z15" s="103">
        <v>0</v>
      </c>
      <c r="AA15" s="103">
        <v>0</v>
      </c>
      <c r="AB15" s="103">
        <v>6755</v>
      </c>
      <c r="AC15" s="103">
        <f>SUM(AD15:AE15)</f>
        <v>0</v>
      </c>
      <c r="AD15" s="103">
        <v>0</v>
      </c>
      <c r="AE15" s="103">
        <v>0</v>
      </c>
      <c r="AF15" s="103">
        <f>SUM(AG15:AI15)</f>
        <v>34</v>
      </c>
      <c r="AG15" s="103">
        <v>34</v>
      </c>
      <c r="AH15" s="103">
        <v>0</v>
      </c>
      <c r="AI15" s="103">
        <v>0</v>
      </c>
      <c r="AJ15" s="103">
        <f>SUM(AK15:AS15)</f>
        <v>34</v>
      </c>
      <c r="AK15" s="103">
        <v>0</v>
      </c>
      <c r="AL15" s="103">
        <v>0</v>
      </c>
      <c r="AM15" s="103">
        <v>34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508</v>
      </c>
      <c r="BA15" s="103">
        <v>0</v>
      </c>
      <c r="BB15" s="103">
        <v>508</v>
      </c>
      <c r="BC15" s="103">
        <v>0</v>
      </c>
    </row>
    <row r="16" spans="1:55" s="105" customFormat="1" ht="13.5" customHeight="1">
      <c r="A16" s="115" t="s">
        <v>44</v>
      </c>
      <c r="B16" s="113" t="s">
        <v>279</v>
      </c>
      <c r="C16" s="101" t="s">
        <v>280</v>
      </c>
      <c r="D16" s="103">
        <f>SUM(E16,+H16,+K16)</f>
        <v>22834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22834</v>
      </c>
      <c r="L16" s="103">
        <v>1740</v>
      </c>
      <c r="M16" s="103">
        <v>21094</v>
      </c>
      <c r="N16" s="103">
        <f>SUM(O16,+V16,+AC16)</f>
        <v>22834</v>
      </c>
      <c r="O16" s="103">
        <f>SUM(P16:U16)</f>
        <v>1740</v>
      </c>
      <c r="P16" s="103">
        <v>1740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21094</v>
      </c>
      <c r="W16" s="103">
        <v>21094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89</v>
      </c>
      <c r="AG16" s="103">
        <v>89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89</v>
      </c>
      <c r="AU16" s="103">
        <v>89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44</v>
      </c>
      <c r="B17" s="113" t="s">
        <v>282</v>
      </c>
      <c r="C17" s="101" t="s">
        <v>283</v>
      </c>
      <c r="D17" s="103">
        <f>SUM(E17,+H17,+K17)</f>
        <v>19512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19512</v>
      </c>
      <c r="L17" s="103">
        <v>2224</v>
      </c>
      <c r="M17" s="103">
        <v>17288</v>
      </c>
      <c r="N17" s="103">
        <f>SUM(O17,+V17,+AC17)</f>
        <v>19517</v>
      </c>
      <c r="O17" s="103">
        <f>SUM(P17:U17)</f>
        <v>2224</v>
      </c>
      <c r="P17" s="103">
        <v>2224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17288</v>
      </c>
      <c r="W17" s="103">
        <v>17288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5</v>
      </c>
      <c r="AD17" s="103">
        <v>5</v>
      </c>
      <c r="AE17" s="103">
        <v>0</v>
      </c>
      <c r="AF17" s="103">
        <f>SUM(AG17:AI17)</f>
        <v>33</v>
      </c>
      <c r="AG17" s="103">
        <v>33</v>
      </c>
      <c r="AH17" s="103">
        <v>0</v>
      </c>
      <c r="AI17" s="103">
        <v>0</v>
      </c>
      <c r="AJ17" s="103">
        <f>SUM(AK17:AS17)</f>
        <v>711</v>
      </c>
      <c r="AK17" s="103">
        <v>707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4</v>
      </c>
      <c r="AR17" s="103">
        <v>0</v>
      </c>
      <c r="AS17" s="103">
        <v>0</v>
      </c>
      <c r="AT17" s="103">
        <f>SUM(AU17:AY17)</f>
        <v>29</v>
      </c>
      <c r="AU17" s="103">
        <v>29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44</v>
      </c>
      <c r="B18" s="113" t="s">
        <v>285</v>
      </c>
      <c r="C18" s="101" t="s">
        <v>286</v>
      </c>
      <c r="D18" s="103">
        <f>SUM(E18,+H18,+K18)</f>
        <v>29765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29765</v>
      </c>
      <c r="L18" s="103">
        <v>3323</v>
      </c>
      <c r="M18" s="103">
        <v>26442</v>
      </c>
      <c r="N18" s="103">
        <f>SUM(O18,+V18,+AC18)</f>
        <v>29765</v>
      </c>
      <c r="O18" s="103">
        <f>SUM(P18:U18)</f>
        <v>3323</v>
      </c>
      <c r="P18" s="103">
        <v>3323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26442</v>
      </c>
      <c r="W18" s="103">
        <v>26442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1424</v>
      </c>
      <c r="AG18" s="103">
        <v>1424</v>
      </c>
      <c r="AH18" s="103">
        <v>0</v>
      </c>
      <c r="AI18" s="103">
        <v>0</v>
      </c>
      <c r="AJ18" s="103">
        <f>SUM(AK18:AS18)</f>
        <v>1424</v>
      </c>
      <c r="AK18" s="103">
        <v>0</v>
      </c>
      <c r="AL18" s="103">
        <v>0</v>
      </c>
      <c r="AM18" s="103">
        <v>1424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136</v>
      </c>
      <c r="AU18" s="103">
        <v>0</v>
      </c>
      <c r="AV18" s="103">
        <v>0</v>
      </c>
      <c r="AW18" s="103">
        <v>136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44</v>
      </c>
      <c r="B19" s="113" t="s">
        <v>288</v>
      </c>
      <c r="C19" s="101" t="s">
        <v>289</v>
      </c>
      <c r="D19" s="103">
        <f>SUM(E19,+H19,+K19)</f>
        <v>23896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23896</v>
      </c>
      <c r="L19" s="103">
        <v>7219</v>
      </c>
      <c r="M19" s="103">
        <v>16677</v>
      </c>
      <c r="N19" s="103">
        <f>SUM(O19,+V19,+AC19)</f>
        <v>23896</v>
      </c>
      <c r="O19" s="103">
        <f>SUM(P19:U19)</f>
        <v>7219</v>
      </c>
      <c r="P19" s="103">
        <v>7219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16677</v>
      </c>
      <c r="W19" s="103">
        <v>16677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44</v>
      </c>
      <c r="B20" s="113" t="s">
        <v>291</v>
      </c>
      <c r="C20" s="101" t="s">
        <v>292</v>
      </c>
      <c r="D20" s="103">
        <f>SUM(E20,+H20,+K20)</f>
        <v>2278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2278</v>
      </c>
      <c r="L20" s="103">
        <v>188</v>
      </c>
      <c r="M20" s="103">
        <v>2090</v>
      </c>
      <c r="N20" s="103">
        <f>SUM(O20,+V20,+AC20)</f>
        <v>2278</v>
      </c>
      <c r="O20" s="103">
        <f>SUM(P20:U20)</f>
        <v>188</v>
      </c>
      <c r="P20" s="103">
        <v>188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2090</v>
      </c>
      <c r="W20" s="103">
        <v>2090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5</v>
      </c>
      <c r="AG20" s="103">
        <v>5</v>
      </c>
      <c r="AH20" s="103">
        <v>0</v>
      </c>
      <c r="AI20" s="103">
        <v>0</v>
      </c>
      <c r="AJ20" s="103">
        <f>SUM(AK20:AS20)</f>
        <v>5</v>
      </c>
      <c r="AK20" s="103">
        <v>0</v>
      </c>
      <c r="AL20" s="103">
        <v>0</v>
      </c>
      <c r="AM20" s="103">
        <v>5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44</v>
      </c>
      <c r="B21" s="113" t="s">
        <v>294</v>
      </c>
      <c r="C21" s="101" t="s">
        <v>295</v>
      </c>
      <c r="D21" s="103">
        <f>SUM(E21,+H21,+K21)</f>
        <v>3457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3457</v>
      </c>
      <c r="L21" s="103">
        <v>181</v>
      </c>
      <c r="M21" s="103">
        <v>3276</v>
      </c>
      <c r="N21" s="103">
        <f>SUM(O21,+V21,+AC21)</f>
        <v>3457</v>
      </c>
      <c r="O21" s="103">
        <f>SUM(P21:U21)</f>
        <v>181</v>
      </c>
      <c r="P21" s="103">
        <v>181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3276</v>
      </c>
      <c r="W21" s="103">
        <v>3276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8</v>
      </c>
      <c r="AG21" s="103">
        <v>8</v>
      </c>
      <c r="AH21" s="103">
        <v>0</v>
      </c>
      <c r="AI21" s="103">
        <v>0</v>
      </c>
      <c r="AJ21" s="103">
        <f>SUM(AK21:AS21)</f>
        <v>8</v>
      </c>
      <c r="AK21" s="103">
        <v>0</v>
      </c>
      <c r="AL21" s="103">
        <v>0</v>
      </c>
      <c r="AM21" s="103">
        <v>8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44</v>
      </c>
      <c r="B22" s="113" t="s">
        <v>297</v>
      </c>
      <c r="C22" s="101" t="s">
        <v>298</v>
      </c>
      <c r="D22" s="103">
        <f>SUM(E22,+H22,+K22)</f>
        <v>673</v>
      </c>
      <c r="E22" s="103">
        <f>SUM(F22:G22)</f>
        <v>673</v>
      </c>
      <c r="F22" s="103">
        <v>106</v>
      </c>
      <c r="G22" s="103">
        <v>567</v>
      </c>
      <c r="H22" s="103">
        <f>SUM(I22:J22)</f>
        <v>0</v>
      </c>
      <c r="I22" s="103">
        <v>0</v>
      </c>
      <c r="J22" s="103">
        <v>0</v>
      </c>
      <c r="K22" s="103">
        <f>SUM(L22:M22)</f>
        <v>0</v>
      </c>
      <c r="L22" s="103">
        <v>0</v>
      </c>
      <c r="M22" s="103">
        <v>0</v>
      </c>
      <c r="N22" s="103">
        <f>SUM(O22,+V22,+AC22)</f>
        <v>673</v>
      </c>
      <c r="O22" s="103">
        <f>SUM(P22:U22)</f>
        <v>106</v>
      </c>
      <c r="P22" s="103">
        <v>106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567</v>
      </c>
      <c r="W22" s="103">
        <v>567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3</v>
      </c>
      <c r="AG22" s="103">
        <v>3</v>
      </c>
      <c r="AH22" s="103">
        <v>0</v>
      </c>
      <c r="AI22" s="103">
        <v>0</v>
      </c>
      <c r="AJ22" s="103">
        <f>SUM(AK22:AS22)</f>
        <v>3</v>
      </c>
      <c r="AK22" s="103">
        <v>0</v>
      </c>
      <c r="AL22" s="103">
        <v>0</v>
      </c>
      <c r="AM22" s="103">
        <v>1</v>
      </c>
      <c r="AN22" s="103">
        <v>2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866</v>
      </c>
      <c r="BA22" s="103">
        <v>866</v>
      </c>
      <c r="BB22" s="103">
        <v>0</v>
      </c>
      <c r="BC22" s="103">
        <v>0</v>
      </c>
    </row>
    <row r="23" spans="1:55" s="105" customFormat="1" ht="13.5" customHeight="1">
      <c r="A23" s="115" t="s">
        <v>44</v>
      </c>
      <c r="B23" s="113" t="s">
        <v>300</v>
      </c>
      <c r="C23" s="101" t="s">
        <v>301</v>
      </c>
      <c r="D23" s="103">
        <f>SUM(E23,+H23,+K23)</f>
        <v>1327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1327</v>
      </c>
      <c r="L23" s="103">
        <v>189</v>
      </c>
      <c r="M23" s="103">
        <v>1138</v>
      </c>
      <c r="N23" s="103">
        <f>SUM(O23,+V23,+AC23)</f>
        <v>1327</v>
      </c>
      <c r="O23" s="103">
        <f>SUM(P23:U23)</f>
        <v>189</v>
      </c>
      <c r="P23" s="103">
        <v>189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1138</v>
      </c>
      <c r="W23" s="103">
        <v>1138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5</v>
      </c>
      <c r="AG23" s="103">
        <v>5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5</v>
      </c>
      <c r="AU23" s="103">
        <v>5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44</v>
      </c>
      <c r="B24" s="113" t="s">
        <v>303</v>
      </c>
      <c r="C24" s="101" t="s">
        <v>304</v>
      </c>
      <c r="D24" s="103">
        <f>SUM(E24,+H24,+K24)</f>
        <v>6569</v>
      </c>
      <c r="E24" s="103">
        <f>SUM(F24:G24)</f>
        <v>0</v>
      </c>
      <c r="F24" s="103">
        <v>0</v>
      </c>
      <c r="G24" s="103">
        <v>0</v>
      </c>
      <c r="H24" s="103">
        <f>SUM(I24:J24)</f>
        <v>1100</v>
      </c>
      <c r="I24" s="103">
        <v>1100</v>
      </c>
      <c r="J24" s="103">
        <v>0</v>
      </c>
      <c r="K24" s="103">
        <f>SUM(L24:M24)</f>
        <v>5469</v>
      </c>
      <c r="L24" s="103">
        <v>0</v>
      </c>
      <c r="M24" s="103">
        <v>5469</v>
      </c>
      <c r="N24" s="103">
        <f>SUM(O24,+V24,+AC24)</f>
        <v>6592</v>
      </c>
      <c r="O24" s="103">
        <f>SUM(P24:U24)</f>
        <v>1100</v>
      </c>
      <c r="P24" s="103">
        <v>1100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5469</v>
      </c>
      <c r="W24" s="103">
        <v>5469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23</v>
      </c>
      <c r="AD24" s="103">
        <v>23</v>
      </c>
      <c r="AE24" s="103">
        <v>0</v>
      </c>
      <c r="AF24" s="103">
        <f>SUM(AG24:AI24)</f>
        <v>10</v>
      </c>
      <c r="AG24" s="103">
        <v>10</v>
      </c>
      <c r="AH24" s="103">
        <v>0</v>
      </c>
      <c r="AI24" s="103">
        <v>0</v>
      </c>
      <c r="AJ24" s="103">
        <f>SUM(AK24:AS24)</f>
        <v>10</v>
      </c>
      <c r="AK24" s="103">
        <v>10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10</v>
      </c>
      <c r="AU24" s="103">
        <v>10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44</v>
      </c>
      <c r="B25" s="113" t="s">
        <v>306</v>
      </c>
      <c r="C25" s="101" t="s">
        <v>307</v>
      </c>
      <c r="D25" s="103">
        <f>SUM(E25,+H25,+K25)</f>
        <v>1765</v>
      </c>
      <c r="E25" s="103">
        <f>SUM(F25:G25)</f>
        <v>0</v>
      </c>
      <c r="F25" s="103">
        <v>0</v>
      </c>
      <c r="G25" s="103">
        <v>0</v>
      </c>
      <c r="H25" s="103">
        <f>SUM(I25:J25)</f>
        <v>482</v>
      </c>
      <c r="I25" s="103">
        <v>482</v>
      </c>
      <c r="J25" s="103">
        <v>0</v>
      </c>
      <c r="K25" s="103">
        <f>SUM(L25:M25)</f>
        <v>1283</v>
      </c>
      <c r="L25" s="103">
        <v>0</v>
      </c>
      <c r="M25" s="103">
        <v>1283</v>
      </c>
      <c r="N25" s="103">
        <f>SUM(O25,+V25,+AC25)</f>
        <v>1765</v>
      </c>
      <c r="O25" s="103">
        <f>SUM(P25:U25)</f>
        <v>482</v>
      </c>
      <c r="P25" s="103">
        <v>482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1283</v>
      </c>
      <c r="W25" s="103">
        <v>1283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3</v>
      </c>
      <c r="AG25" s="103">
        <v>3</v>
      </c>
      <c r="AH25" s="103">
        <v>0</v>
      </c>
      <c r="AI25" s="103">
        <v>0</v>
      </c>
      <c r="AJ25" s="103">
        <f>SUM(AK25:AS25)</f>
        <v>3</v>
      </c>
      <c r="AK25" s="103">
        <v>3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3</v>
      </c>
      <c r="AU25" s="103">
        <v>3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44</v>
      </c>
      <c r="B26" s="113" t="s">
        <v>309</v>
      </c>
      <c r="C26" s="101" t="s">
        <v>310</v>
      </c>
      <c r="D26" s="103">
        <f>SUM(E26,+H26,+K26)</f>
        <v>2760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2760</v>
      </c>
      <c r="L26" s="103">
        <v>447</v>
      </c>
      <c r="M26" s="103">
        <v>2313</v>
      </c>
      <c r="N26" s="103">
        <f>SUM(O26,+V26,+AC26)</f>
        <v>2760</v>
      </c>
      <c r="O26" s="103">
        <f>SUM(P26:U26)</f>
        <v>447</v>
      </c>
      <c r="P26" s="103">
        <v>447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2313</v>
      </c>
      <c r="W26" s="103">
        <v>2313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8</v>
      </c>
      <c r="AG26" s="103">
        <v>8</v>
      </c>
      <c r="AH26" s="103">
        <v>0</v>
      </c>
      <c r="AI26" s="103">
        <v>0</v>
      </c>
      <c r="AJ26" s="103">
        <f>SUM(AK26:AS26)</f>
        <v>245</v>
      </c>
      <c r="AK26" s="103">
        <v>240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5</v>
      </c>
      <c r="AR26" s="103">
        <v>0</v>
      </c>
      <c r="AS26" s="103">
        <v>0</v>
      </c>
      <c r="AT26" s="103">
        <f>SUM(AU26:AY26)</f>
        <v>3</v>
      </c>
      <c r="AU26" s="103">
        <v>3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44</v>
      </c>
      <c r="B27" s="113" t="s">
        <v>312</v>
      </c>
      <c r="C27" s="101" t="s">
        <v>313</v>
      </c>
      <c r="D27" s="103">
        <f>SUM(E27,+H27,+K27)</f>
        <v>3221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3221</v>
      </c>
      <c r="L27" s="103">
        <v>717</v>
      </c>
      <c r="M27" s="103">
        <v>2504</v>
      </c>
      <c r="N27" s="103">
        <f>SUM(O27,+V27,+AC27)</f>
        <v>3221</v>
      </c>
      <c r="O27" s="103">
        <f>SUM(P27:U27)</f>
        <v>717</v>
      </c>
      <c r="P27" s="103">
        <v>717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2504</v>
      </c>
      <c r="W27" s="103">
        <v>2504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137</v>
      </c>
      <c r="AG27" s="103">
        <v>137</v>
      </c>
      <c r="AH27" s="103">
        <v>0</v>
      </c>
      <c r="AI27" s="103">
        <v>0</v>
      </c>
      <c r="AJ27" s="103">
        <f>SUM(AK27:AS27)</f>
        <v>137</v>
      </c>
      <c r="AK27" s="103">
        <v>0</v>
      </c>
      <c r="AL27" s="103">
        <v>0</v>
      </c>
      <c r="AM27" s="103">
        <v>137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44</v>
      </c>
      <c r="B28" s="113" t="s">
        <v>315</v>
      </c>
      <c r="C28" s="101" t="s">
        <v>316</v>
      </c>
      <c r="D28" s="103">
        <f>SUM(E28,+H28,+K28)</f>
        <v>3488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3488</v>
      </c>
      <c r="L28" s="103">
        <v>503</v>
      </c>
      <c r="M28" s="103">
        <v>2985</v>
      </c>
      <c r="N28" s="103">
        <f>SUM(O28,+V28,+AC28)</f>
        <v>3488</v>
      </c>
      <c r="O28" s="103">
        <f>SUM(P28:U28)</f>
        <v>503</v>
      </c>
      <c r="P28" s="103">
        <v>503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2985</v>
      </c>
      <c r="W28" s="103">
        <v>2985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6</v>
      </c>
      <c r="AG28" s="103">
        <v>6</v>
      </c>
      <c r="AH28" s="103">
        <v>0</v>
      </c>
      <c r="AI28" s="103">
        <v>0</v>
      </c>
      <c r="AJ28" s="103">
        <f>SUM(AK28:AS28)</f>
        <v>6</v>
      </c>
      <c r="AK28" s="103">
        <v>0</v>
      </c>
      <c r="AL28" s="103">
        <v>0</v>
      </c>
      <c r="AM28" s="103">
        <v>1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5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29</v>
      </c>
      <c r="BA28" s="103">
        <v>29</v>
      </c>
      <c r="BB28" s="103">
        <v>0</v>
      </c>
      <c r="BC28" s="103">
        <v>0</v>
      </c>
    </row>
    <row r="29" spans="1:55" s="105" customFormat="1" ht="13.5" customHeight="1">
      <c r="A29" s="115" t="s">
        <v>44</v>
      </c>
      <c r="B29" s="113" t="s">
        <v>318</v>
      </c>
      <c r="C29" s="101" t="s">
        <v>319</v>
      </c>
      <c r="D29" s="103">
        <f>SUM(E29,+H29,+K29)</f>
        <v>5020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5020</v>
      </c>
      <c r="L29" s="103">
        <v>764</v>
      </c>
      <c r="M29" s="103">
        <v>4256</v>
      </c>
      <c r="N29" s="103">
        <f>SUM(O29,+V29,+AC29)</f>
        <v>5020</v>
      </c>
      <c r="O29" s="103">
        <f>SUM(P29:U29)</f>
        <v>764</v>
      </c>
      <c r="P29" s="103">
        <v>764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4256</v>
      </c>
      <c r="W29" s="103">
        <v>4256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9</v>
      </c>
      <c r="AG29" s="103">
        <v>9</v>
      </c>
      <c r="AH29" s="103">
        <v>0</v>
      </c>
      <c r="AI29" s="103">
        <v>0</v>
      </c>
      <c r="AJ29" s="103">
        <f>SUM(AK29:AS29)</f>
        <v>9</v>
      </c>
      <c r="AK29" s="103">
        <v>0</v>
      </c>
      <c r="AL29" s="103">
        <v>0</v>
      </c>
      <c r="AM29" s="103">
        <v>2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7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42</v>
      </c>
      <c r="BA29" s="103">
        <v>42</v>
      </c>
      <c r="BB29" s="103">
        <v>0</v>
      </c>
      <c r="BC29" s="103">
        <v>0</v>
      </c>
    </row>
    <row r="30" spans="1:55" s="105" customFormat="1" ht="13.5" customHeight="1">
      <c r="A30" s="115" t="s">
        <v>44</v>
      </c>
      <c r="B30" s="113" t="s">
        <v>321</v>
      </c>
      <c r="C30" s="101" t="s">
        <v>322</v>
      </c>
      <c r="D30" s="103">
        <f>SUM(E30,+H30,+K30)</f>
        <v>1660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1660</v>
      </c>
      <c r="L30" s="103">
        <v>71</v>
      </c>
      <c r="M30" s="103">
        <v>1589</v>
      </c>
      <c r="N30" s="103">
        <f>SUM(O30,+V30,+AC30)</f>
        <v>1660</v>
      </c>
      <c r="O30" s="103">
        <f>SUM(P30:U30)</f>
        <v>71</v>
      </c>
      <c r="P30" s="103">
        <v>71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1589</v>
      </c>
      <c r="W30" s="103">
        <v>1589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</v>
      </c>
      <c r="AG30" s="103">
        <v>3</v>
      </c>
      <c r="AH30" s="103">
        <v>0</v>
      </c>
      <c r="AI30" s="103">
        <v>0</v>
      </c>
      <c r="AJ30" s="103">
        <f>SUM(AK30:AS30)</f>
        <v>3</v>
      </c>
      <c r="AK30" s="103">
        <v>0</v>
      </c>
      <c r="AL30" s="103">
        <v>0</v>
      </c>
      <c r="AM30" s="103">
        <v>1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2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13</v>
      </c>
      <c r="BA30" s="103">
        <v>13</v>
      </c>
      <c r="BB30" s="103">
        <v>0</v>
      </c>
      <c r="BC30" s="103">
        <v>0</v>
      </c>
    </row>
    <row r="31" spans="1:55" s="105" customFormat="1" ht="13.5" customHeight="1">
      <c r="A31" s="115" t="s">
        <v>44</v>
      </c>
      <c r="B31" s="113" t="s">
        <v>324</v>
      </c>
      <c r="C31" s="101" t="s">
        <v>325</v>
      </c>
      <c r="D31" s="103">
        <f>SUM(E31,+H31,+K31)</f>
        <v>1417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1417</v>
      </c>
      <c r="L31" s="103">
        <v>207</v>
      </c>
      <c r="M31" s="103">
        <v>1210</v>
      </c>
      <c r="N31" s="103">
        <f>SUM(O31,+V31,+AC31)</f>
        <v>1417</v>
      </c>
      <c r="O31" s="103">
        <f>SUM(P31:U31)</f>
        <v>207</v>
      </c>
      <c r="P31" s="103">
        <v>207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1210</v>
      </c>
      <c r="W31" s="103">
        <v>1210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61</v>
      </c>
      <c r="AG31" s="103">
        <v>61</v>
      </c>
      <c r="AH31" s="103">
        <v>0</v>
      </c>
      <c r="AI31" s="103">
        <v>0</v>
      </c>
      <c r="AJ31" s="103">
        <f>SUM(AK31:AS31)</f>
        <v>61</v>
      </c>
      <c r="AK31" s="103">
        <v>0</v>
      </c>
      <c r="AL31" s="103">
        <v>0</v>
      </c>
      <c r="AM31" s="103">
        <v>61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44</v>
      </c>
      <c r="B32" s="113" t="s">
        <v>327</v>
      </c>
      <c r="C32" s="101" t="s">
        <v>328</v>
      </c>
      <c r="D32" s="103">
        <f>SUM(E32,+H32,+K32)</f>
        <v>7050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7050</v>
      </c>
      <c r="L32" s="103">
        <v>1581</v>
      </c>
      <c r="M32" s="103">
        <v>5469</v>
      </c>
      <c r="N32" s="103">
        <f>SUM(O32,+V32,+AC32)</f>
        <v>7050</v>
      </c>
      <c r="O32" s="103">
        <f>SUM(P32:U32)</f>
        <v>1581</v>
      </c>
      <c r="P32" s="103">
        <v>1581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5469</v>
      </c>
      <c r="W32" s="103">
        <v>5469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302</v>
      </c>
      <c r="AG32" s="103">
        <v>302</v>
      </c>
      <c r="AH32" s="103">
        <v>0</v>
      </c>
      <c r="AI32" s="103">
        <v>0</v>
      </c>
      <c r="AJ32" s="103">
        <f>SUM(AK32:AS32)</f>
        <v>302</v>
      </c>
      <c r="AK32" s="103">
        <v>0</v>
      </c>
      <c r="AL32" s="103">
        <v>0</v>
      </c>
      <c r="AM32" s="103">
        <v>302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44</v>
      </c>
      <c r="B33" s="113" t="s">
        <v>330</v>
      </c>
      <c r="C33" s="101" t="s">
        <v>331</v>
      </c>
      <c r="D33" s="103">
        <f>SUM(E33,+H33,+K33)</f>
        <v>3125</v>
      </c>
      <c r="E33" s="103">
        <f>SUM(F33:G33)</f>
        <v>0</v>
      </c>
      <c r="F33" s="103">
        <v>0</v>
      </c>
      <c r="G33" s="103">
        <v>0</v>
      </c>
      <c r="H33" s="103">
        <f>SUM(I33:J33)</f>
        <v>3125</v>
      </c>
      <c r="I33" s="103">
        <v>414</v>
      </c>
      <c r="J33" s="103">
        <v>2711</v>
      </c>
      <c r="K33" s="103">
        <f>SUM(L33:M33)</f>
        <v>0</v>
      </c>
      <c r="L33" s="103">
        <v>0</v>
      </c>
      <c r="M33" s="103">
        <v>0</v>
      </c>
      <c r="N33" s="103">
        <f>SUM(O33,+V33,+AC33)</f>
        <v>3125</v>
      </c>
      <c r="O33" s="103">
        <f>SUM(P33:U33)</f>
        <v>414</v>
      </c>
      <c r="P33" s="103">
        <v>414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2711</v>
      </c>
      <c r="W33" s="103">
        <v>2711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7</v>
      </c>
      <c r="AG33" s="103">
        <v>7</v>
      </c>
      <c r="AH33" s="103">
        <v>0</v>
      </c>
      <c r="AI33" s="103">
        <v>0</v>
      </c>
      <c r="AJ33" s="103">
        <f>SUM(AK33:AS33)</f>
        <v>7</v>
      </c>
      <c r="AK33" s="103">
        <v>7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7</v>
      </c>
      <c r="AU33" s="103">
        <v>7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44</v>
      </c>
      <c r="B34" s="113" t="s">
        <v>333</v>
      </c>
      <c r="C34" s="101" t="s">
        <v>334</v>
      </c>
      <c r="D34" s="103">
        <f>SUM(E34,+H34,+K34)</f>
        <v>640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640</v>
      </c>
      <c r="L34" s="103">
        <v>147</v>
      </c>
      <c r="M34" s="103">
        <v>493</v>
      </c>
      <c r="N34" s="103">
        <f>SUM(O34,+V34,+AC34)</f>
        <v>640</v>
      </c>
      <c r="O34" s="103">
        <f>SUM(P34:U34)</f>
        <v>147</v>
      </c>
      <c r="P34" s="103">
        <v>147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493</v>
      </c>
      <c r="W34" s="103">
        <v>493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</v>
      </c>
      <c r="AG34" s="103">
        <v>2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2</v>
      </c>
      <c r="AU34" s="103">
        <v>2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44</v>
      </c>
      <c r="B35" s="113" t="s">
        <v>336</v>
      </c>
      <c r="C35" s="101" t="s">
        <v>337</v>
      </c>
      <c r="D35" s="103">
        <f>SUM(E35,+H35,+K35)</f>
        <v>1473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1473</v>
      </c>
      <c r="L35" s="103">
        <v>383</v>
      </c>
      <c r="M35" s="103">
        <v>1090</v>
      </c>
      <c r="N35" s="103">
        <f>SUM(O35,+V35,+AC35)</f>
        <v>1473</v>
      </c>
      <c r="O35" s="103">
        <f>SUM(P35:U35)</f>
        <v>383</v>
      </c>
      <c r="P35" s="103">
        <v>383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1090</v>
      </c>
      <c r="W35" s="103">
        <v>1090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3</v>
      </c>
      <c r="AG35" s="103">
        <v>3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3</v>
      </c>
      <c r="AU35" s="103">
        <v>3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44</v>
      </c>
      <c r="B36" s="113" t="s">
        <v>339</v>
      </c>
      <c r="C36" s="101" t="s">
        <v>340</v>
      </c>
      <c r="D36" s="103">
        <f>SUM(E36,+H36,+K36)</f>
        <v>6278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6278</v>
      </c>
      <c r="L36" s="103">
        <v>829</v>
      </c>
      <c r="M36" s="103">
        <v>5449</v>
      </c>
      <c r="N36" s="103">
        <f>SUM(O36,+V36,+AC36)</f>
        <v>6278</v>
      </c>
      <c r="O36" s="103">
        <f>SUM(P36:U36)</f>
        <v>829</v>
      </c>
      <c r="P36" s="103">
        <v>829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5449</v>
      </c>
      <c r="W36" s="103">
        <v>5449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320</v>
      </c>
      <c r="AG36" s="103">
        <v>320</v>
      </c>
      <c r="AH36" s="103">
        <v>0</v>
      </c>
      <c r="AI36" s="103">
        <v>0</v>
      </c>
      <c r="AJ36" s="103">
        <f>SUM(AK36:AS36)</f>
        <v>320</v>
      </c>
      <c r="AK36" s="103">
        <v>0</v>
      </c>
      <c r="AL36" s="103">
        <v>0</v>
      </c>
      <c r="AM36" s="103">
        <v>14</v>
      </c>
      <c r="AN36" s="103">
        <v>265</v>
      </c>
      <c r="AO36" s="103">
        <v>0</v>
      </c>
      <c r="AP36" s="103">
        <v>0</v>
      </c>
      <c r="AQ36" s="103">
        <v>0</v>
      </c>
      <c r="AR36" s="103">
        <v>41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265</v>
      </c>
      <c r="BA36" s="103">
        <v>265</v>
      </c>
      <c r="BB36" s="103">
        <v>0</v>
      </c>
      <c r="BC36" s="103">
        <v>0</v>
      </c>
    </row>
    <row r="37" spans="1:55" s="105" customFormat="1" ht="13.5" customHeight="1">
      <c r="A37" s="115" t="s">
        <v>44</v>
      </c>
      <c r="B37" s="113" t="s">
        <v>342</v>
      </c>
      <c r="C37" s="101" t="s">
        <v>343</v>
      </c>
      <c r="D37" s="103">
        <f>SUM(E37,+H37,+K37)</f>
        <v>3733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3733</v>
      </c>
      <c r="L37" s="103">
        <v>406</v>
      </c>
      <c r="M37" s="103">
        <v>3327</v>
      </c>
      <c r="N37" s="103">
        <f>SUM(O37,+V37,+AC37)</f>
        <v>3733</v>
      </c>
      <c r="O37" s="103">
        <f>SUM(P37:U37)</f>
        <v>406</v>
      </c>
      <c r="P37" s="103">
        <v>406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3327</v>
      </c>
      <c r="W37" s="103">
        <v>3327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44</v>
      </c>
      <c r="B38" s="113" t="s">
        <v>345</v>
      </c>
      <c r="C38" s="101" t="s">
        <v>346</v>
      </c>
      <c r="D38" s="103">
        <f>SUM(E38,+H38,+K38)</f>
        <v>4604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4604</v>
      </c>
      <c r="L38" s="103">
        <v>465</v>
      </c>
      <c r="M38" s="103">
        <v>4139</v>
      </c>
      <c r="N38" s="103">
        <f>SUM(O38,+V38,+AC38)</f>
        <v>4604</v>
      </c>
      <c r="O38" s="103">
        <f>SUM(P38:U38)</f>
        <v>465</v>
      </c>
      <c r="P38" s="103">
        <v>465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4139</v>
      </c>
      <c r="W38" s="103">
        <v>4139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17</v>
      </c>
      <c r="AG38" s="103">
        <v>17</v>
      </c>
      <c r="AH38" s="103">
        <v>0</v>
      </c>
      <c r="AI38" s="103">
        <v>0</v>
      </c>
      <c r="AJ38" s="103">
        <f>SUM(AK38:AS38)</f>
        <v>17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17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44</v>
      </c>
      <c r="B39" s="113" t="s">
        <v>348</v>
      </c>
      <c r="C39" s="101" t="s">
        <v>349</v>
      </c>
      <c r="D39" s="103">
        <f>SUM(E39,+H39,+K39)</f>
        <v>2628</v>
      </c>
      <c r="E39" s="103">
        <f>SUM(F39:G39)</f>
        <v>0</v>
      </c>
      <c r="F39" s="103">
        <v>0</v>
      </c>
      <c r="G39" s="103">
        <v>0</v>
      </c>
      <c r="H39" s="103">
        <f>SUM(I39:J39)</f>
        <v>208</v>
      </c>
      <c r="I39" s="103">
        <v>208</v>
      </c>
      <c r="J39" s="103">
        <v>0</v>
      </c>
      <c r="K39" s="103">
        <f>SUM(L39:M39)</f>
        <v>2420</v>
      </c>
      <c r="L39" s="103">
        <v>0</v>
      </c>
      <c r="M39" s="103">
        <v>2420</v>
      </c>
      <c r="N39" s="103">
        <f>SUM(O39,+V39,+AC39)</f>
        <v>2628</v>
      </c>
      <c r="O39" s="103">
        <f>SUM(P39:U39)</f>
        <v>208</v>
      </c>
      <c r="P39" s="103">
        <v>208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2420</v>
      </c>
      <c r="W39" s="103">
        <v>2420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10</v>
      </c>
      <c r="AG39" s="103">
        <v>10</v>
      </c>
      <c r="AH39" s="103">
        <v>0</v>
      </c>
      <c r="AI39" s="103">
        <v>0</v>
      </c>
      <c r="AJ39" s="103">
        <f>SUM(AK39:AS39)</f>
        <v>10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10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44</v>
      </c>
      <c r="B40" s="113" t="s">
        <v>351</v>
      </c>
      <c r="C40" s="101" t="s">
        <v>352</v>
      </c>
      <c r="D40" s="103">
        <f>SUM(E40,+H40,+K40)</f>
        <v>4197</v>
      </c>
      <c r="E40" s="103">
        <f>SUM(F40:G40)</f>
        <v>0</v>
      </c>
      <c r="F40" s="103">
        <v>0</v>
      </c>
      <c r="G40" s="103">
        <v>0</v>
      </c>
      <c r="H40" s="103">
        <f>SUM(I40:J40)</f>
        <v>457</v>
      </c>
      <c r="I40" s="103">
        <v>457</v>
      </c>
      <c r="J40" s="103">
        <v>0</v>
      </c>
      <c r="K40" s="103">
        <f>SUM(L40:M40)</f>
        <v>3740</v>
      </c>
      <c r="L40" s="103">
        <v>0</v>
      </c>
      <c r="M40" s="103">
        <v>3740</v>
      </c>
      <c r="N40" s="103">
        <f>SUM(O40,+V40,+AC40)</f>
        <v>4197</v>
      </c>
      <c r="O40" s="103">
        <f>SUM(P40:U40)</f>
        <v>457</v>
      </c>
      <c r="P40" s="103">
        <v>457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3740</v>
      </c>
      <c r="W40" s="103">
        <v>3740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16</v>
      </c>
      <c r="AG40" s="103">
        <v>16</v>
      </c>
      <c r="AH40" s="103">
        <v>0</v>
      </c>
      <c r="AI40" s="103">
        <v>0</v>
      </c>
      <c r="AJ40" s="103">
        <f>SUM(AK40:AS40)</f>
        <v>16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16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44</v>
      </c>
      <c r="B41" s="113" t="s">
        <v>354</v>
      </c>
      <c r="C41" s="101" t="s">
        <v>355</v>
      </c>
      <c r="D41" s="103">
        <f>SUM(E41,+H41,+K41)</f>
        <v>15913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15913</v>
      </c>
      <c r="L41" s="103">
        <v>1109</v>
      </c>
      <c r="M41" s="103">
        <v>14804</v>
      </c>
      <c r="N41" s="103">
        <f>SUM(O41,+V41,+AC41)</f>
        <v>15913</v>
      </c>
      <c r="O41" s="103">
        <f>SUM(P41:U41)</f>
        <v>1109</v>
      </c>
      <c r="P41" s="103">
        <v>1109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14804</v>
      </c>
      <c r="W41" s="103">
        <v>14804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55</v>
      </c>
      <c r="AG41" s="103">
        <v>55</v>
      </c>
      <c r="AH41" s="103">
        <v>0</v>
      </c>
      <c r="AI41" s="103">
        <v>0</v>
      </c>
      <c r="AJ41" s="103">
        <f>SUM(AK41:AS41)</f>
        <v>55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55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44</v>
      </c>
      <c r="B42" s="113" t="s">
        <v>357</v>
      </c>
      <c r="C42" s="101" t="s">
        <v>358</v>
      </c>
      <c r="D42" s="103">
        <f>SUM(E42,+H42,+K42)</f>
        <v>10250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10250</v>
      </c>
      <c r="L42" s="103">
        <v>1647</v>
      </c>
      <c r="M42" s="103">
        <v>8603</v>
      </c>
      <c r="N42" s="103">
        <f>SUM(O42,+V42,+AC42)</f>
        <v>10250</v>
      </c>
      <c r="O42" s="103">
        <f>SUM(P42:U42)</f>
        <v>1647</v>
      </c>
      <c r="P42" s="103">
        <v>1647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8603</v>
      </c>
      <c r="W42" s="103">
        <v>8603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53</v>
      </c>
      <c r="AG42" s="103">
        <v>53</v>
      </c>
      <c r="AH42" s="103">
        <v>0</v>
      </c>
      <c r="AI42" s="103">
        <v>0</v>
      </c>
      <c r="AJ42" s="103">
        <f>SUM(AK42:AS42)</f>
        <v>53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53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42">
    <sortCondition ref="A8:A42"/>
    <sortCondition ref="B8:B42"/>
    <sortCondition ref="C8:C4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10000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10201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10202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10203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10204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10205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10206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10207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10208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10209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10210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10211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10212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10344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10345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10366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10367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10382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10383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10384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10421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10424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10425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10426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10428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10429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10443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10444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10448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10449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10464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10521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10522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10523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10524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10525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2018-03-01T23:51:37Z</dcterms:modified>
</cp:coreProperties>
</file>