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環境省廃棄物実態調査集約結果（09栃木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水洗化人口等!$A$6:$AA$31</definedName>
    <definedName name="_xlnm.Print_Area" localSheetId="2">し尿集計結果!$A$1:$M$36</definedName>
    <definedName name="_xlnm.Print_Area" localSheetId="1">し尿処理状況!$2:$32</definedName>
    <definedName name="_xlnm.Print_Area" localSheetId="0">水洗化人口等!$2:$32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62913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J32" i="1" l="1"/>
  <c r="J30" i="1"/>
  <c r="J28" i="1"/>
  <c r="J26" i="1"/>
  <c r="J24" i="1"/>
  <c r="J22" i="1"/>
  <c r="J20" i="1"/>
  <c r="J18" i="1"/>
  <c r="J16" i="1"/>
  <c r="J14" i="1"/>
  <c r="J12" i="1"/>
  <c r="J10" i="1"/>
  <c r="J8" i="1"/>
  <c r="L31" i="1"/>
  <c r="L29" i="1"/>
  <c r="L27" i="1"/>
  <c r="L25" i="1"/>
  <c r="L23" i="1"/>
  <c r="L21" i="1"/>
  <c r="L19" i="1"/>
  <c r="L17" i="1"/>
  <c r="L15" i="1"/>
  <c r="L13" i="1"/>
  <c r="L11" i="1"/>
  <c r="L9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31" i="1"/>
  <c r="Q29" i="1"/>
  <c r="Q27" i="1"/>
  <c r="Q25" i="1"/>
  <c r="Q23" i="1"/>
  <c r="Q21" i="1"/>
  <c r="Q19" i="1"/>
  <c r="Q17" i="1"/>
  <c r="Q15" i="1"/>
  <c r="Q13" i="1"/>
  <c r="Q11" i="1"/>
  <c r="Q9" i="1"/>
  <c r="J31" i="1"/>
  <c r="J29" i="1"/>
  <c r="J27" i="1"/>
  <c r="J25" i="1"/>
  <c r="J23" i="1"/>
  <c r="J21" i="1"/>
  <c r="J19" i="1"/>
  <c r="J17" i="1"/>
  <c r="J15" i="1"/>
  <c r="J13" i="1"/>
  <c r="J11" i="1"/>
  <c r="J9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31" i="1"/>
  <c r="N29" i="1"/>
  <c r="N27" i="1"/>
  <c r="N25" i="1"/>
  <c r="N23" i="1"/>
  <c r="N21" i="1"/>
  <c r="N19" i="1"/>
  <c r="N17" i="1"/>
  <c r="N15" i="1"/>
  <c r="N13" i="1"/>
  <c r="N11" i="1"/>
  <c r="N9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AB2" i="4" l="1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T7" i="2" l="1"/>
  <c r="AF7" i="2"/>
  <c r="AC7" i="2"/>
  <c r="I7" i="1"/>
  <c r="E7" i="1"/>
  <c r="E7" i="2"/>
  <c r="AZ7" i="2"/>
  <c r="H7" i="2"/>
  <c r="O7" i="2"/>
  <c r="AD2" i="4"/>
  <c r="AD15" i="4" s="1"/>
  <c r="H8" i="4" s="1"/>
  <c r="AG2" i="4"/>
  <c r="K7" i="2"/>
  <c r="V7" i="2"/>
  <c r="N7" i="2" s="1"/>
  <c r="AJ7" i="2"/>
  <c r="D7" i="1" l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N7" i="1"/>
  <c r="F7" i="1"/>
  <c r="L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<sst xmlns="http://schemas.openxmlformats.org/spreadsheetml/2006/main" count="709" uniqueCount="330">
  <si>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</si>
  <si>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</si>
  <si>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</si>
  <si>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</si>
  <si>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</si>
  <si>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</si>
  <si>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</si>
  <si>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</si>
  <si>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</si>
  <si>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</si>
  <si>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</si>
  <si>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</si>
  <si>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</si>
  <si>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</si>
  <si>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</si>
  <si>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</si>
  <si>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</si>
  <si>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</si>
  <si>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</si>
  <si>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</si>
  <si>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</si>
  <si>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</si>
  <si>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</si>
  <si>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</si>
  <si>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</si>
  <si>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</si>
  <si>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</si>
  <si>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</si>
  <si>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</si>
  <si>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</si>
  <si>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</si>
  <si>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</si>
  <si>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</si>
  <si>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</si>
  <si>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</si>
  <si>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</si>
  <si>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</si>
  <si>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</si>
  <si>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</si>
  <si>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</si>
  <si>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</si>
  <si>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</si>
  <si>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</si>
  <si>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</si>
  <si>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</si>
  <si>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</si>
  <si>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</si>
  <si>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</si>
  <si>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</si>
  <si>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</si>
  <si>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</si>
  <si>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</si>
  <si>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</si>
  <si>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</si>
  <si>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</si>
  <si>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</si>
  <si>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</si>
  <si>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</si>
  <si>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</si>
  <si>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</si>
  <si>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</si>
  <si>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</si>
  <si>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</si>
  <si>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</si>
  <si>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</si>
  <si>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</si>
  <si>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</si>
  <si>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</si>
  <si>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</si>
  <si>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</si>
  <si>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</si>
  <si>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</si>
  <si>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</si>
  <si>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</si>
  <si>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</si>
  <si>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</si>
  <si>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</si>
  <si>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</si>
  <si>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</si>
  <si>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</si>
  <si>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</si>
  <si>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</si>
  <si>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</si>
  <si>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</si>
  <si>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</si>
  <si>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</si>
  <si>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</si>
  <si>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</si>
  <si>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</si>
  <si>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</si>
  <si>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</si>
  <si>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</si>
  <si>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</si>
  <si>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</si>
  <si>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</si>
  <si>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</si>
  <si>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</si>
  <si>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</si>
  <si>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</si>
  <si>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</si>
  <si>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</si>
  <si>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</si>
  <si>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</si>
  <si>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</si>
  <si>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</si>
  <si>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</si>
  <si>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</si>
  <si>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</si>
  <si>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</si>
  <si>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</si>
  <si>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</si>
  <si>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</si>
  <si>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</si>
  <si>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</si>
  <si>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</si>
  <si>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</si>
  <si>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</si>
  <si>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</si>
  <si>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</si>
  <si>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</si>
  <si>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</si>
  <si>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</si>
  <si>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</si>
  <si>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</si>
  <si>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</si>
  <si>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</si>
  <si>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</si>
  <si>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</si>
  <si>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</si>
  <si>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</si>
  <si>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</si>
  <si>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</si>
  <si>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</si>
  <si>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</si>
  <si>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</si>
  <si>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</si>
  <si>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</si>
  <si>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</si>
  <si>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</si>
  <si>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</si>
  <si>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</si>
  <si>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</si>
  <si>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</si>
  <si>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</si>
  <si>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</si>
  <si>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</si>
  <si>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</si>
  <si>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</si>
  <si>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</si>
  <si>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</si>
  <si>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</si>
  <si>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</si>
  <si>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</si>
  <si>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</si>
  <si>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</si>
  <si>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</si>
  <si>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</si>
  <si>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</si>
  <si>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</si>
  <si>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</si>
  <si>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</si>
  <si>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</si>
  <si>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</si>
  <si>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</si>
  <si>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</si>
  <si>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</si>
  <si>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</si>
  <si>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</si>
  <si>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</si>
  <si>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</si>
  <si>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</si>
  <si>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</si>
  <si>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</si>
  <si>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</si>
  <si>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</si>
  <si>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</si>
  <si>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</si>
  <si>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</si>
  <si>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</si>
  <si>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</si>
  <si>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</si>
  <si>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</si>
  <si>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</si>
  <si>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</si>
  <si>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</si>
  <si>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</si>
  <si>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</si>
  <si>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</si>
  <si>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</si>
  <si>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</si>
  <si>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</si>
  <si>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</si>
  <si>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</si>
  <si>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</si>
  <si>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</si>
  <si>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</si>
  <si>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</si>
  <si>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</si>
  <si>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</si>
  <si>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</si>
  <si>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</si>
  <si>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</si>
  <si>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</si>
  <si>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</si>
  <si>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</si>
  <si>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</si>
  <si>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</si>
  <si>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</si>
  <si>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</si>
  <si>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</si>
  <si>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</si>
  <si>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</si>
  <si>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</si>
  <si>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</si>
  <si>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</si>
  <si>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</si>
  <si>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</si>
  <si>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</si>
  <si>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</si>
  <si>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</si>
  <si>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</si>
  <si>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</si>
  <si>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</si>
  <si>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</si>
  <si>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</si>
  <si>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</si>
  <si>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</si>
  <si>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</si>
  <si>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</si>
  <si>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</si>
  <si>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</si>
  <si>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</si>
  <si>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</si>
  <si>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</si>
  <si>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</si>
  <si>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</si>
  <si>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</si>
  <si>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</si>
  <si>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</si>
  <si>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</si>
  <si>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</si>
  <si>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</si>
  <si>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</si>
  <si>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</si>
  <si>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</si>
  <si>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</si>
  <si>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</si>
  <si>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</si>
  <si>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</si>
  <si>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</si>
  <si>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</si>
  <si>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09000</t>
  </si>
  <si>
    <t>水洗化人口等（平成28年度実績）</t>
    <phoneticPr fontId="3"/>
  </si>
  <si>
    <t>し尿処理の状況（平成28年度実績）</t>
    <phoneticPr fontId="3"/>
  </si>
  <si>
    <t>09201</t>
  </si>
  <si>
    <t>宇都宮市</t>
  </si>
  <si>
    <t>○</t>
  </si>
  <si>
    <t>091201</t>
    <phoneticPr fontId="3"/>
  </si>
  <si>
    <t>09202</t>
  </si>
  <si>
    <t>足利市</t>
  </si>
  <si>
    <t>091202</t>
    <phoneticPr fontId="3"/>
  </si>
  <si>
    <t>09203</t>
  </si>
  <si>
    <t>栃木市</t>
  </si>
  <si>
    <t>091203</t>
    <phoneticPr fontId="3"/>
  </si>
  <si>
    <t>09204</t>
  </si>
  <si>
    <t>佐野市</t>
  </si>
  <si>
    <t>091204</t>
    <phoneticPr fontId="3"/>
  </si>
  <si>
    <t>09205</t>
  </si>
  <si>
    <t>鹿沼市</t>
  </si>
  <si>
    <t>091205</t>
    <phoneticPr fontId="3"/>
  </si>
  <si>
    <t>09206</t>
  </si>
  <si>
    <t>日光市</t>
  </si>
  <si>
    <t>091206</t>
    <phoneticPr fontId="3"/>
  </si>
  <si>
    <t>09208</t>
  </si>
  <si>
    <t>小山市</t>
  </si>
  <si>
    <t>091208</t>
    <phoneticPr fontId="3"/>
  </si>
  <si>
    <t>09209</t>
  </si>
  <si>
    <t>真岡市</t>
  </si>
  <si>
    <t>091209</t>
    <phoneticPr fontId="3"/>
  </si>
  <si>
    <t>09210</t>
  </si>
  <si>
    <t>大田原市</t>
  </si>
  <si>
    <t>091210</t>
    <phoneticPr fontId="3"/>
  </si>
  <si>
    <t>09211</t>
  </si>
  <si>
    <t>矢板市</t>
  </si>
  <si>
    <t>091211</t>
    <phoneticPr fontId="3"/>
  </si>
  <si>
    <t>09213</t>
  </si>
  <si>
    <t>那須塩原市</t>
  </si>
  <si>
    <t>091213</t>
    <phoneticPr fontId="3"/>
  </si>
  <si>
    <t>09214</t>
  </si>
  <si>
    <t>さくら市</t>
  </si>
  <si>
    <t>091214</t>
    <phoneticPr fontId="3"/>
  </si>
  <si>
    <t>09215</t>
  </si>
  <si>
    <t>那須烏山市</t>
  </si>
  <si>
    <t>091215</t>
    <phoneticPr fontId="3"/>
  </si>
  <si>
    <t>09216</t>
  </si>
  <si>
    <t>下野市</t>
  </si>
  <si>
    <t>091216</t>
    <phoneticPr fontId="3"/>
  </si>
  <si>
    <t>09301</t>
  </si>
  <si>
    <t>上三川町</t>
  </si>
  <si>
    <t>091301</t>
    <phoneticPr fontId="3"/>
  </si>
  <si>
    <t>09342</t>
  </si>
  <si>
    <t>益子町</t>
  </si>
  <si>
    <t>091342</t>
    <phoneticPr fontId="3"/>
  </si>
  <si>
    <t>09343</t>
  </si>
  <si>
    <t>茂木町</t>
  </si>
  <si>
    <t>091343</t>
    <phoneticPr fontId="3"/>
  </si>
  <si>
    <t>09344</t>
  </si>
  <si>
    <t>市貝町</t>
  </si>
  <si>
    <t>091344</t>
    <phoneticPr fontId="3"/>
  </si>
  <si>
    <t>09345</t>
  </si>
  <si>
    <t>芳賀町</t>
  </si>
  <si>
    <t>091345</t>
    <phoneticPr fontId="3"/>
  </si>
  <si>
    <t>09361</t>
  </si>
  <si>
    <t>壬生町</t>
  </si>
  <si>
    <t>091361</t>
    <phoneticPr fontId="3"/>
  </si>
  <si>
    <t>09364</t>
  </si>
  <si>
    <t>野木町</t>
  </si>
  <si>
    <t>091364</t>
    <phoneticPr fontId="3"/>
  </si>
  <si>
    <t>09384</t>
  </si>
  <si>
    <t>塩谷町</t>
  </si>
  <si>
    <t>091384</t>
    <phoneticPr fontId="3"/>
  </si>
  <si>
    <t>09386</t>
  </si>
  <si>
    <t>高根沢町</t>
  </si>
  <si>
    <t>091386</t>
    <phoneticPr fontId="3"/>
  </si>
  <si>
    <t>09407</t>
  </si>
  <si>
    <t>那須町</t>
  </si>
  <si>
    <t>091407</t>
    <phoneticPr fontId="3"/>
  </si>
  <si>
    <t>09411</t>
  </si>
  <si>
    <t>那珂川町</t>
  </si>
  <si>
    <t>091411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</si>
</sst>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15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15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15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15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15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15">
      <c r="A7" s="109" t="s">
        <v>45</v>
      </c>
      <c r="B7" s="116" t="s">
        <v>251</v>
      </c>
      <c r="C7" s="109" t="s">
        <v>200</v>
      </c>
      <c r="D7" s="110">
        <f>+SUM(E7,+I7)</f>
        <v>1991573</v>
      </c>
      <c r="E7" s="110">
        <f>+SUM(G7,+H7)</f>
        <v>118046</v>
      </c>
      <c r="F7" s="111">
        <f>IF(D7&gt;0,E7/D7*100,"-")</f>
        <v>5.9272745714066222</v>
      </c>
      <c r="G7" s="108">
        <f>SUM(G$8:G$1000)</f>
        <v>118046</v>
      </c>
      <c r="H7" s="108">
        <f>SUM(H$8:H$1000)</f>
        <v>0</v>
      </c>
      <c r="I7" s="110">
        <f>+SUM(K7,+M7,+O7)</f>
        <v>1873527</v>
      </c>
      <c r="J7" s="111">
        <f>IF(D7&gt;0,I7/D7*100,"-")</f>
        <v>94.072725428593372</v>
      </c>
      <c r="K7" s="108">
        <f>SUM(K$8:K$1000)</f>
        <v>1221893</v>
      </c>
      <c r="L7" s="111">
        <f>IF(D7&gt;0,K7/D7*100,"-")</f>
        <v>61.353161546174803</v>
      </c>
      <c r="M7" s="108">
        <f>SUM(M$8:M$1000)</f>
        <v>993</v>
      </c>
      <c r="N7" s="111">
        <f>IF(D7&gt;0,M7/D7*100,"-")</f>
        <v>4.9860085470128393E-2</v>
      </c>
      <c r="O7" s="108">
        <f>SUM(O$8:O$1000)</f>
        <v>650641</v>
      </c>
      <c r="P7" s="108">
        <f>SUM(P$8:P$1000)</f>
        <v>384709</v>
      </c>
      <c r="Q7" s="111">
        <f>IF(D7&gt;0,O7/D7*100,"-")</f>
        <v>32.66970379694844</v>
      </c>
      <c r="R7" s="108">
        <f>SUM(R$8:R$1000)</f>
        <v>35497</v>
      </c>
      <c r="S7" s="112">
        <f t="shared" ref="S7:Z7" si="0">COUNTIF(S$8:S$1000,"○")</f>
        <v>20</v>
      </c>
      <c r="T7" s="112">
        <f t="shared" si="0"/>
        <v>2</v>
      </c>
      <c r="U7" s="112">
        <f t="shared" si="0"/>
        <v>0</v>
      </c>
      <c r="V7" s="112">
        <f t="shared" si="0"/>
        <v>3</v>
      </c>
      <c r="W7" s="112">
        <f t="shared" si="0"/>
        <v>17</v>
      </c>
      <c r="X7" s="112">
        <f t="shared" si="0"/>
        <v>1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 x14ac:dyDescent="0.15">
      <c r="A8" s="101" t="s">
        <v>45</v>
      </c>
      <c r="B8" s="102" t="s">
        <v>254</v>
      </c>
      <c r="C8" s="101" t="s">
        <v>255</v>
      </c>
      <c r="D8" s="103">
        <f>+SUM(E8,+I8)</f>
        <v>519631</v>
      </c>
      <c r="E8" s="103">
        <f>+SUM(G8,+H8)</f>
        <v>11351</v>
      </c>
      <c r="F8" s="104">
        <f>IF(D8&gt;0,E8/D8*100,"-")</f>
        <v>2.1844347238713624</v>
      </c>
      <c r="G8" s="103">
        <v>11351</v>
      </c>
      <c r="H8" s="103">
        <v>0</v>
      </c>
      <c r="I8" s="103">
        <f>+SUM(K8,+M8,+O8)</f>
        <v>508280</v>
      </c>
      <c r="J8" s="104">
        <f>IF(D8&gt;0,I8/D8*100,"-")</f>
        <v>97.815565276128638</v>
      </c>
      <c r="K8" s="103">
        <v>423201</v>
      </c>
      <c r="L8" s="104">
        <f>IF(D8&gt;0,K8/D8*100,"-")</f>
        <v>81.442600614666944</v>
      </c>
      <c r="M8" s="103">
        <v>0</v>
      </c>
      <c r="N8" s="104">
        <f>IF(D8&gt;0,M8/D8*100,"-")</f>
        <v>0</v>
      </c>
      <c r="O8" s="103">
        <v>85079</v>
      </c>
      <c r="P8" s="103">
        <v>70662</v>
      </c>
      <c r="Q8" s="104">
        <f>IF(D8&gt;0,O8/D8*100,"-")</f>
        <v>16.37296466146169</v>
      </c>
      <c r="R8" s="103">
        <v>8325</v>
      </c>
      <c r="S8" s="101"/>
      <c r="T8" s="101" t="s">
        <v>256</v>
      </c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 x14ac:dyDescent="0.15">
      <c r="A9" s="101" t="s">
        <v>45</v>
      </c>
      <c r="B9" s="102" t="s">
        <v>258</v>
      </c>
      <c r="C9" s="101" t="s">
        <v>259</v>
      </c>
      <c r="D9" s="103">
        <f>+SUM(E9,+I9)</f>
        <v>151513</v>
      </c>
      <c r="E9" s="103">
        <f>+SUM(G9,+H9)</f>
        <v>12328</v>
      </c>
      <c r="F9" s="104">
        <f>IF(D9&gt;0,E9/D9*100,"-")</f>
        <v>8.1365955396566623</v>
      </c>
      <c r="G9" s="103">
        <v>12328</v>
      </c>
      <c r="H9" s="103">
        <v>0</v>
      </c>
      <c r="I9" s="103">
        <f>+SUM(K9,+M9,+O9)</f>
        <v>139185</v>
      </c>
      <c r="J9" s="104">
        <f>IF(D9&gt;0,I9/D9*100,"-")</f>
        <v>91.863404460343332</v>
      </c>
      <c r="K9" s="103">
        <v>88233</v>
      </c>
      <c r="L9" s="104">
        <f>IF(D9&gt;0,K9/D9*100,"-")</f>
        <v>58.234606931418433</v>
      </c>
      <c r="M9" s="103">
        <v>993</v>
      </c>
      <c r="N9" s="104">
        <f>IF(D9&gt;0,M9/D9*100,"-")</f>
        <v>0.65538930652815264</v>
      </c>
      <c r="O9" s="103">
        <v>49959</v>
      </c>
      <c r="P9" s="103">
        <v>17752</v>
      </c>
      <c r="Q9" s="104">
        <f>IF(D9&gt;0,O9/D9*100,"-")</f>
        <v>32.973408222396763</v>
      </c>
      <c r="R9" s="103">
        <v>3850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 x14ac:dyDescent="0.15">
      <c r="A10" s="101" t="s">
        <v>45</v>
      </c>
      <c r="B10" s="102" t="s">
        <v>261</v>
      </c>
      <c r="C10" s="101" t="s">
        <v>262</v>
      </c>
      <c r="D10" s="103">
        <f>+SUM(E10,+I10)</f>
        <v>162977</v>
      </c>
      <c r="E10" s="103">
        <f>+SUM(G10,+H10)</f>
        <v>10000</v>
      </c>
      <c r="F10" s="104">
        <f>IF(D10&gt;0,E10/D10*100,"-")</f>
        <v>6.135835117838714</v>
      </c>
      <c r="G10" s="103">
        <v>10000</v>
      </c>
      <c r="H10" s="103">
        <v>0</v>
      </c>
      <c r="I10" s="103">
        <f>+SUM(K10,+M10,+O10)</f>
        <v>152977</v>
      </c>
      <c r="J10" s="104">
        <f>IF(D10&gt;0,I10/D10*100,"-")</f>
        <v>93.864164882161276</v>
      </c>
      <c r="K10" s="103">
        <v>85815</v>
      </c>
      <c r="L10" s="104">
        <f>IF(D10&gt;0,K10/D10*100,"-")</f>
        <v>52.654669063732918</v>
      </c>
      <c r="M10" s="103">
        <v>0</v>
      </c>
      <c r="N10" s="104">
        <f>IF(D10&gt;0,M10/D10*100,"-")</f>
        <v>0</v>
      </c>
      <c r="O10" s="103">
        <v>67162</v>
      </c>
      <c r="P10" s="103">
        <v>22894</v>
      </c>
      <c r="Q10" s="104">
        <f>IF(D10&gt;0,O10/D10*100,"-")</f>
        <v>41.209495818428366</v>
      </c>
      <c r="R10" s="103">
        <v>3454</v>
      </c>
      <c r="S10" s="101"/>
      <c r="T10" s="101" t="s">
        <v>256</v>
      </c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 x14ac:dyDescent="0.15">
      <c r="A11" s="101" t="s">
        <v>45</v>
      </c>
      <c r="B11" s="102" t="s">
        <v>264</v>
      </c>
      <c r="C11" s="101" t="s">
        <v>265</v>
      </c>
      <c r="D11" s="103">
        <f>+SUM(E11,+I11)</f>
        <v>120547</v>
      </c>
      <c r="E11" s="103">
        <f>+SUM(G11,+H11)</f>
        <v>4299</v>
      </c>
      <c r="F11" s="104">
        <f>IF(D11&gt;0,E11/D11*100,"-")</f>
        <v>3.566243871684903</v>
      </c>
      <c r="G11" s="103">
        <v>4299</v>
      </c>
      <c r="H11" s="103">
        <v>0</v>
      </c>
      <c r="I11" s="103">
        <f>+SUM(K11,+M11,+O11)</f>
        <v>116248</v>
      </c>
      <c r="J11" s="104">
        <f>IF(D11&gt;0,I11/D11*100,"-")</f>
        <v>96.433756128315096</v>
      </c>
      <c r="K11" s="103">
        <v>76513</v>
      </c>
      <c r="L11" s="104">
        <f>IF(D11&gt;0,K11/D11*100,"-")</f>
        <v>63.471509037968602</v>
      </c>
      <c r="M11" s="103">
        <v>0</v>
      </c>
      <c r="N11" s="104">
        <f>IF(D11&gt;0,M11/D11*100,"-")</f>
        <v>0</v>
      </c>
      <c r="O11" s="103">
        <v>39735</v>
      </c>
      <c r="P11" s="103">
        <v>13265</v>
      </c>
      <c r="Q11" s="104">
        <f>IF(D11&gt;0,O11/D11*100,"-")</f>
        <v>32.962247090346501</v>
      </c>
      <c r="R11" s="103">
        <v>2265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 x14ac:dyDescent="0.15">
      <c r="A12" s="101" t="s">
        <v>45</v>
      </c>
      <c r="B12" s="102" t="s">
        <v>267</v>
      </c>
      <c r="C12" s="101" t="s">
        <v>268</v>
      </c>
      <c r="D12" s="103">
        <f>+SUM(E12,+I12)</f>
        <v>99545</v>
      </c>
      <c r="E12" s="103">
        <f>+SUM(G12,+H12)</f>
        <v>3806</v>
      </c>
      <c r="F12" s="104">
        <f>IF(D12&gt;0,E12/D12*100,"-")</f>
        <v>3.8233964538650862</v>
      </c>
      <c r="G12" s="103">
        <v>3806</v>
      </c>
      <c r="H12" s="103">
        <v>0</v>
      </c>
      <c r="I12" s="103">
        <f>+SUM(K12,+M12,+O12)</f>
        <v>95739</v>
      </c>
      <c r="J12" s="104">
        <f>IF(D12&gt;0,I12/D12*100,"-")</f>
        <v>96.176603546134913</v>
      </c>
      <c r="K12" s="103">
        <v>62198</v>
      </c>
      <c r="L12" s="104">
        <f>IF(D12&gt;0,K12/D12*100,"-")</f>
        <v>62.482294439700638</v>
      </c>
      <c r="M12" s="103">
        <v>0</v>
      </c>
      <c r="N12" s="104">
        <f>IF(D12&gt;0,M12/D12*100,"-")</f>
        <v>0</v>
      </c>
      <c r="O12" s="103">
        <v>33541</v>
      </c>
      <c r="P12" s="103">
        <v>22231</v>
      </c>
      <c r="Q12" s="104">
        <f>IF(D12&gt;0,O12/D12*100,"-")</f>
        <v>33.694309106434275</v>
      </c>
      <c r="R12" s="103">
        <v>1088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 x14ac:dyDescent="0.15">
      <c r="A13" s="101" t="s">
        <v>45</v>
      </c>
      <c r="B13" s="102" t="s">
        <v>270</v>
      </c>
      <c r="C13" s="101" t="s">
        <v>271</v>
      </c>
      <c r="D13" s="103">
        <f>+SUM(E13,+I13)</f>
        <v>85268</v>
      </c>
      <c r="E13" s="103">
        <f>+SUM(G13,+H13)</f>
        <v>11064</v>
      </c>
      <c r="F13" s="104">
        <f>IF(D13&gt;0,E13/D13*100,"-")</f>
        <v>12.975559412675331</v>
      </c>
      <c r="G13" s="103">
        <v>11064</v>
      </c>
      <c r="H13" s="103">
        <v>0</v>
      </c>
      <c r="I13" s="103">
        <f>+SUM(K13,+M13,+O13)</f>
        <v>74204</v>
      </c>
      <c r="J13" s="104">
        <f>IF(D13&gt;0,I13/D13*100,"-")</f>
        <v>87.024440587324676</v>
      </c>
      <c r="K13" s="103">
        <v>53294</v>
      </c>
      <c r="L13" s="104">
        <f>IF(D13&gt;0,K13/D13*100,"-")</f>
        <v>62.501759159356382</v>
      </c>
      <c r="M13" s="103">
        <v>0</v>
      </c>
      <c r="N13" s="104">
        <f>IF(D13&gt;0,M13/D13*100,"-")</f>
        <v>0</v>
      </c>
      <c r="O13" s="103">
        <v>20910</v>
      </c>
      <c r="P13" s="103">
        <v>14371</v>
      </c>
      <c r="Q13" s="104">
        <f>IF(D13&gt;0,O13/D13*100,"-")</f>
        <v>24.522681427968287</v>
      </c>
      <c r="R13" s="103">
        <v>710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 x14ac:dyDescent="0.15">
      <c r="A14" s="101" t="s">
        <v>45</v>
      </c>
      <c r="B14" s="102" t="s">
        <v>273</v>
      </c>
      <c r="C14" s="101" t="s">
        <v>274</v>
      </c>
      <c r="D14" s="103">
        <f>+SUM(E14,+I14)</f>
        <v>166775</v>
      </c>
      <c r="E14" s="103">
        <f>+SUM(G14,+H14)</f>
        <v>3881</v>
      </c>
      <c r="F14" s="104">
        <f>IF(D14&gt;0,E14/D14*100,"-")</f>
        <v>2.3270873931944234</v>
      </c>
      <c r="G14" s="103">
        <v>3881</v>
      </c>
      <c r="H14" s="103">
        <v>0</v>
      </c>
      <c r="I14" s="103">
        <f>+SUM(K14,+M14,+O14)</f>
        <v>162894</v>
      </c>
      <c r="J14" s="104">
        <f>IF(D14&gt;0,I14/D14*100,"-")</f>
        <v>97.672912606805568</v>
      </c>
      <c r="K14" s="103">
        <v>105926</v>
      </c>
      <c r="L14" s="104">
        <f>IF(D14&gt;0,K14/D14*100,"-")</f>
        <v>63.514315694798384</v>
      </c>
      <c r="M14" s="103">
        <v>0</v>
      </c>
      <c r="N14" s="104">
        <f>IF(D14&gt;0,M14/D14*100,"-")</f>
        <v>0</v>
      </c>
      <c r="O14" s="103">
        <v>56968</v>
      </c>
      <c r="P14" s="103">
        <v>29798</v>
      </c>
      <c r="Q14" s="104">
        <f>IF(D14&gt;0,O14/D14*100,"-")</f>
        <v>34.158596912007191</v>
      </c>
      <c r="R14" s="103">
        <v>6030</v>
      </c>
      <c r="S14" s="101"/>
      <c r="T14" s="101"/>
      <c r="U14" s="101"/>
      <c r="V14" s="101" t="s">
        <v>256</v>
      </c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 x14ac:dyDescent="0.15">
      <c r="A15" s="101" t="s">
        <v>45</v>
      </c>
      <c r="B15" s="102" t="s">
        <v>276</v>
      </c>
      <c r="C15" s="101" t="s">
        <v>277</v>
      </c>
      <c r="D15" s="103">
        <f>+SUM(E15,+I15)</f>
        <v>81062</v>
      </c>
      <c r="E15" s="103">
        <f>+SUM(G15,+H15)</f>
        <v>2282</v>
      </c>
      <c r="F15" s="104">
        <f>IF(D15&gt;0,E15/D15*100,"-")</f>
        <v>2.8151291603957467</v>
      </c>
      <c r="G15" s="103">
        <v>2282</v>
      </c>
      <c r="H15" s="103">
        <v>0</v>
      </c>
      <c r="I15" s="103">
        <f>+SUM(K15,+M15,+O15)</f>
        <v>78780</v>
      </c>
      <c r="J15" s="104">
        <f>IF(D15&gt;0,I15/D15*100,"-")</f>
        <v>97.184870839604258</v>
      </c>
      <c r="K15" s="103">
        <v>46834</v>
      </c>
      <c r="L15" s="104">
        <f>IF(D15&gt;0,K15/D15*100,"-")</f>
        <v>57.775529841355997</v>
      </c>
      <c r="M15" s="103">
        <v>0</v>
      </c>
      <c r="N15" s="104">
        <f>IF(D15&gt;0,M15/D15*100,"-")</f>
        <v>0</v>
      </c>
      <c r="O15" s="103">
        <v>31946</v>
      </c>
      <c r="P15" s="103">
        <v>18808</v>
      </c>
      <c r="Q15" s="104">
        <f>IF(D15&gt;0,O15/D15*100,"-")</f>
        <v>39.409340998248254</v>
      </c>
      <c r="R15" s="103">
        <v>3126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 x14ac:dyDescent="0.15">
      <c r="A16" s="101" t="s">
        <v>45</v>
      </c>
      <c r="B16" s="102" t="s">
        <v>279</v>
      </c>
      <c r="C16" s="101" t="s">
        <v>280</v>
      </c>
      <c r="D16" s="103">
        <f>+SUM(E16,+I16)</f>
        <v>72581</v>
      </c>
      <c r="E16" s="103">
        <f>+SUM(G16,+H16)</f>
        <v>6327</v>
      </c>
      <c r="F16" s="104">
        <f>IF(D16&gt;0,E16/D16*100,"-")</f>
        <v>8.7171573827861284</v>
      </c>
      <c r="G16" s="103">
        <v>6327</v>
      </c>
      <c r="H16" s="103">
        <v>0</v>
      </c>
      <c r="I16" s="103">
        <f>+SUM(K16,+M16,+O16)</f>
        <v>66254</v>
      </c>
      <c r="J16" s="104">
        <f>IF(D16&gt;0,I16/D16*100,"-")</f>
        <v>91.282842617213873</v>
      </c>
      <c r="K16" s="103">
        <v>39651</v>
      </c>
      <c r="L16" s="104">
        <f>IF(D16&gt;0,K16/D16*100,"-")</f>
        <v>54.629999586668688</v>
      </c>
      <c r="M16" s="103">
        <v>0</v>
      </c>
      <c r="N16" s="104">
        <f>IF(D16&gt;0,M16/D16*100,"-")</f>
        <v>0</v>
      </c>
      <c r="O16" s="103">
        <v>26603</v>
      </c>
      <c r="P16" s="103">
        <v>18781</v>
      </c>
      <c r="Q16" s="104">
        <f>IF(D16&gt;0,O16/D16*100,"-")</f>
        <v>36.652843030545185</v>
      </c>
      <c r="R16" s="103">
        <v>950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 x14ac:dyDescent="0.15">
      <c r="A17" s="101" t="s">
        <v>45</v>
      </c>
      <c r="B17" s="102" t="s">
        <v>282</v>
      </c>
      <c r="C17" s="101" t="s">
        <v>283</v>
      </c>
      <c r="D17" s="103">
        <f>+SUM(E17,+I17)</f>
        <v>33561</v>
      </c>
      <c r="E17" s="103">
        <f>+SUM(G17,+H17)</f>
        <v>4277</v>
      </c>
      <c r="F17" s="104">
        <f>IF(D17&gt;0,E17/D17*100,"-")</f>
        <v>12.743958761657876</v>
      </c>
      <c r="G17" s="103">
        <v>4277</v>
      </c>
      <c r="H17" s="103">
        <v>0</v>
      </c>
      <c r="I17" s="103">
        <f>+SUM(K17,+M17,+O17)</f>
        <v>29284</v>
      </c>
      <c r="J17" s="104">
        <f>IF(D17&gt;0,I17/D17*100,"-")</f>
        <v>87.256041238342121</v>
      </c>
      <c r="K17" s="103">
        <v>12303</v>
      </c>
      <c r="L17" s="104">
        <f>IF(D17&gt;0,K17/D17*100,"-")</f>
        <v>36.658621614373828</v>
      </c>
      <c r="M17" s="103">
        <v>0</v>
      </c>
      <c r="N17" s="104">
        <f>IF(D17&gt;0,M17/D17*100,"-")</f>
        <v>0</v>
      </c>
      <c r="O17" s="103">
        <v>16981</v>
      </c>
      <c r="P17" s="103">
        <v>10065</v>
      </c>
      <c r="Q17" s="104">
        <f>IF(D17&gt;0,O17/D17*100,"-")</f>
        <v>50.5974196239683</v>
      </c>
      <c r="R17" s="103">
        <v>306</v>
      </c>
      <c r="S17" s="101"/>
      <c r="T17" s="101"/>
      <c r="U17" s="101"/>
      <c r="V17" s="101" t="s">
        <v>256</v>
      </c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 x14ac:dyDescent="0.15">
      <c r="A18" s="101" t="s">
        <v>45</v>
      </c>
      <c r="B18" s="102" t="s">
        <v>285</v>
      </c>
      <c r="C18" s="101" t="s">
        <v>286</v>
      </c>
      <c r="D18" s="103">
        <f>+SUM(E18,+I18)</f>
        <v>118162</v>
      </c>
      <c r="E18" s="103">
        <f>+SUM(G18,+H18)</f>
        <v>22438</v>
      </c>
      <c r="F18" s="104">
        <f>IF(D18&gt;0,E18/D18*100,"-")</f>
        <v>18.989184340143193</v>
      </c>
      <c r="G18" s="103">
        <v>22438</v>
      </c>
      <c r="H18" s="103">
        <v>0</v>
      </c>
      <c r="I18" s="103">
        <f>+SUM(K18,+M18,+O18)</f>
        <v>95724</v>
      </c>
      <c r="J18" s="104">
        <f>IF(D18&gt;0,I18/D18*100,"-")</f>
        <v>81.010815659856803</v>
      </c>
      <c r="K18" s="103">
        <v>58629</v>
      </c>
      <c r="L18" s="104">
        <f>IF(D18&gt;0,K18/D18*100,"-")</f>
        <v>49.617474314923584</v>
      </c>
      <c r="M18" s="103">
        <v>0</v>
      </c>
      <c r="N18" s="104">
        <f>IF(D18&gt;0,M18/D18*100,"-")</f>
        <v>0</v>
      </c>
      <c r="O18" s="103">
        <v>37095</v>
      </c>
      <c r="P18" s="103">
        <v>22944</v>
      </c>
      <c r="Q18" s="104">
        <f>IF(D18&gt;0,O18/D18*100,"-")</f>
        <v>31.39334134493323</v>
      </c>
      <c r="R18" s="103">
        <v>1871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 x14ac:dyDescent="0.15">
      <c r="A19" s="101" t="s">
        <v>45</v>
      </c>
      <c r="B19" s="102" t="s">
        <v>288</v>
      </c>
      <c r="C19" s="101" t="s">
        <v>289</v>
      </c>
      <c r="D19" s="103">
        <f>+SUM(E19,+I19)</f>
        <v>44373</v>
      </c>
      <c r="E19" s="103">
        <f>+SUM(G19,+H19)</f>
        <v>3009</v>
      </c>
      <c r="F19" s="104">
        <f>IF(D19&gt;0,E19/D19*100,"-")</f>
        <v>6.7811506997498476</v>
      </c>
      <c r="G19" s="103">
        <v>3009</v>
      </c>
      <c r="H19" s="103">
        <v>0</v>
      </c>
      <c r="I19" s="103">
        <f>+SUM(K19,+M19,+O19)</f>
        <v>41364</v>
      </c>
      <c r="J19" s="104">
        <f>IF(D19&gt;0,I19/D19*100,"-")</f>
        <v>93.218849300250156</v>
      </c>
      <c r="K19" s="103">
        <v>18381</v>
      </c>
      <c r="L19" s="104">
        <f>IF(D19&gt;0,K19/D19*100,"-")</f>
        <v>41.423838820904599</v>
      </c>
      <c r="M19" s="103">
        <v>0</v>
      </c>
      <c r="N19" s="104">
        <f>IF(D19&gt;0,M19/D19*100,"-")</f>
        <v>0</v>
      </c>
      <c r="O19" s="103">
        <v>22983</v>
      </c>
      <c r="P19" s="103">
        <v>13813</v>
      </c>
      <c r="Q19" s="104">
        <f>IF(D19&gt;0,O19/D19*100,"-")</f>
        <v>51.795010479345549</v>
      </c>
      <c r="R19" s="103">
        <v>298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 x14ac:dyDescent="0.15">
      <c r="A20" s="101" t="s">
        <v>45</v>
      </c>
      <c r="B20" s="102" t="s">
        <v>291</v>
      </c>
      <c r="C20" s="101" t="s">
        <v>292</v>
      </c>
      <c r="D20" s="103">
        <f>+SUM(E20,+I20)</f>
        <v>27704</v>
      </c>
      <c r="E20" s="103">
        <f>+SUM(G20,+H20)</f>
        <v>226</v>
      </c>
      <c r="F20" s="104">
        <f>IF(D20&gt;0,E20/D20*100,"-")</f>
        <v>0.81576667629223221</v>
      </c>
      <c r="G20" s="103">
        <v>226</v>
      </c>
      <c r="H20" s="103">
        <v>0</v>
      </c>
      <c r="I20" s="103">
        <f>+SUM(K20,+M20,+O20)</f>
        <v>27478</v>
      </c>
      <c r="J20" s="104">
        <f>IF(D20&gt;0,I20/D20*100,"-")</f>
        <v>99.184233323707772</v>
      </c>
      <c r="K20" s="103">
        <v>4690</v>
      </c>
      <c r="L20" s="104">
        <f>IF(D20&gt;0,K20/D20*100,"-")</f>
        <v>16.928963326595436</v>
      </c>
      <c r="M20" s="103">
        <v>0</v>
      </c>
      <c r="N20" s="104">
        <f>IF(D20&gt;0,M20/D20*100,"-")</f>
        <v>0</v>
      </c>
      <c r="O20" s="103">
        <v>22788</v>
      </c>
      <c r="P20" s="103">
        <v>11743</v>
      </c>
      <c r="Q20" s="104">
        <f>IF(D20&gt;0,O20/D20*100,"-")</f>
        <v>82.255269997112336</v>
      </c>
      <c r="R20" s="103">
        <v>250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 x14ac:dyDescent="0.15">
      <c r="A21" s="101" t="s">
        <v>45</v>
      </c>
      <c r="B21" s="102" t="s">
        <v>294</v>
      </c>
      <c r="C21" s="101" t="s">
        <v>295</v>
      </c>
      <c r="D21" s="103">
        <f>+SUM(E21,+I21)</f>
        <v>60299</v>
      </c>
      <c r="E21" s="103">
        <f>+SUM(G21,+H21)</f>
        <v>13</v>
      </c>
      <c r="F21" s="104">
        <f>IF(D21&gt;0,E21/D21*100,"-")</f>
        <v>2.1559229837974096E-2</v>
      </c>
      <c r="G21" s="103">
        <v>13</v>
      </c>
      <c r="H21" s="103">
        <v>0</v>
      </c>
      <c r="I21" s="103">
        <f>+SUM(K21,+M21,+O21)</f>
        <v>60286</v>
      </c>
      <c r="J21" s="104">
        <f>IF(D21&gt;0,I21/D21*100,"-")</f>
        <v>99.978440770162024</v>
      </c>
      <c r="K21" s="103">
        <v>45820</v>
      </c>
      <c r="L21" s="104">
        <f>IF(D21&gt;0,K21/D21*100,"-")</f>
        <v>75.987993167382541</v>
      </c>
      <c r="M21" s="103">
        <v>0</v>
      </c>
      <c r="N21" s="104">
        <f>IF(D21&gt;0,M21/D21*100,"-")</f>
        <v>0</v>
      </c>
      <c r="O21" s="103">
        <v>14466</v>
      </c>
      <c r="P21" s="103">
        <v>11002</v>
      </c>
      <c r="Q21" s="104">
        <f>IF(D21&gt;0,O21/D21*100,"-")</f>
        <v>23.990447602779483</v>
      </c>
      <c r="R21" s="103">
        <v>584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 x14ac:dyDescent="0.15">
      <c r="A22" s="101" t="s">
        <v>45</v>
      </c>
      <c r="B22" s="102" t="s">
        <v>297</v>
      </c>
      <c r="C22" s="101" t="s">
        <v>298</v>
      </c>
      <c r="D22" s="103">
        <f>+SUM(E22,+I22)</f>
        <v>31395</v>
      </c>
      <c r="E22" s="103">
        <f>+SUM(G22,+H22)</f>
        <v>599</v>
      </c>
      <c r="F22" s="104">
        <f>IF(D22&gt;0,E22/D22*100,"-")</f>
        <v>1.9079471253384297</v>
      </c>
      <c r="G22" s="103">
        <v>599</v>
      </c>
      <c r="H22" s="103">
        <v>0</v>
      </c>
      <c r="I22" s="103">
        <f>+SUM(K22,+M22,+O22)</f>
        <v>30796</v>
      </c>
      <c r="J22" s="104">
        <f>IF(D22&gt;0,I22/D22*100,"-")</f>
        <v>98.092052874661576</v>
      </c>
      <c r="K22" s="103">
        <v>21192</v>
      </c>
      <c r="L22" s="104">
        <f>IF(D22&gt;0,K22/D22*100,"-")</f>
        <v>67.501194457716196</v>
      </c>
      <c r="M22" s="103">
        <v>0</v>
      </c>
      <c r="N22" s="104">
        <f>IF(D22&gt;0,M22/D22*100,"-")</f>
        <v>0</v>
      </c>
      <c r="O22" s="103">
        <v>9604</v>
      </c>
      <c r="P22" s="103">
        <v>5212</v>
      </c>
      <c r="Q22" s="104">
        <f>IF(D22&gt;0,O22/D22*100,"-")</f>
        <v>30.59085841694537</v>
      </c>
      <c r="R22" s="103">
        <v>315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 x14ac:dyDescent="0.15">
      <c r="A23" s="101" t="s">
        <v>45</v>
      </c>
      <c r="B23" s="102" t="s">
        <v>300</v>
      </c>
      <c r="C23" s="101" t="s">
        <v>301</v>
      </c>
      <c r="D23" s="103">
        <f>+SUM(E23,+I23)</f>
        <v>23847</v>
      </c>
      <c r="E23" s="103">
        <f>+SUM(G23,+H23)</f>
        <v>1731</v>
      </c>
      <c r="F23" s="104">
        <f>IF(D23&gt;0,E23/D23*100,"-")</f>
        <v>7.2587746886400808</v>
      </c>
      <c r="G23" s="103">
        <v>1731</v>
      </c>
      <c r="H23" s="103">
        <v>0</v>
      </c>
      <c r="I23" s="103">
        <f>+SUM(K23,+M23,+O23)</f>
        <v>22116</v>
      </c>
      <c r="J23" s="104">
        <f>IF(D23&gt;0,I23/D23*100,"-")</f>
        <v>92.741225311359926</v>
      </c>
      <c r="K23" s="103">
        <v>4377</v>
      </c>
      <c r="L23" s="104">
        <f>IF(D23&gt;0,K23/D23*100,"-")</f>
        <v>18.354510001258021</v>
      </c>
      <c r="M23" s="103">
        <v>0</v>
      </c>
      <c r="N23" s="104">
        <f>IF(D23&gt;0,M23/D23*100,"-")</f>
        <v>0</v>
      </c>
      <c r="O23" s="103">
        <v>17739</v>
      </c>
      <c r="P23" s="103">
        <v>12036</v>
      </c>
      <c r="Q23" s="104">
        <f>IF(D23&gt;0,O23/D23*100,"-")</f>
        <v>74.386715310101906</v>
      </c>
      <c r="R23" s="103">
        <v>195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 x14ac:dyDescent="0.15">
      <c r="A24" s="101" t="s">
        <v>45</v>
      </c>
      <c r="B24" s="102" t="s">
        <v>303</v>
      </c>
      <c r="C24" s="101" t="s">
        <v>304</v>
      </c>
      <c r="D24" s="103">
        <f>+SUM(E24,+I24)</f>
        <v>13693</v>
      </c>
      <c r="E24" s="103">
        <f>+SUM(G24,+H24)</f>
        <v>654</v>
      </c>
      <c r="F24" s="104">
        <f>IF(D24&gt;0,E24/D24*100,"-")</f>
        <v>4.7761630029942301</v>
      </c>
      <c r="G24" s="103">
        <v>654</v>
      </c>
      <c r="H24" s="103">
        <v>0</v>
      </c>
      <c r="I24" s="103">
        <f>+SUM(K24,+M24,+O24)</f>
        <v>13039</v>
      </c>
      <c r="J24" s="104">
        <f>IF(D24&gt;0,I24/D24*100,"-")</f>
        <v>95.223836997005776</v>
      </c>
      <c r="K24" s="103">
        <v>2755</v>
      </c>
      <c r="L24" s="104">
        <f>IF(D24&gt;0,K24/D24*100,"-")</f>
        <v>20.119769225151536</v>
      </c>
      <c r="M24" s="103">
        <v>0</v>
      </c>
      <c r="N24" s="104">
        <f>IF(D24&gt;0,M24/D24*100,"-")</f>
        <v>0</v>
      </c>
      <c r="O24" s="103">
        <v>10284</v>
      </c>
      <c r="P24" s="103">
        <v>6730</v>
      </c>
      <c r="Q24" s="104">
        <f>IF(D24&gt;0,O24/D24*100,"-")</f>
        <v>75.104067771854233</v>
      </c>
      <c r="R24" s="103">
        <v>72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 x14ac:dyDescent="0.15">
      <c r="A25" s="101" t="s">
        <v>45</v>
      </c>
      <c r="B25" s="102" t="s">
        <v>306</v>
      </c>
      <c r="C25" s="101" t="s">
        <v>307</v>
      </c>
      <c r="D25" s="103">
        <f>+SUM(E25,+I25)</f>
        <v>12049</v>
      </c>
      <c r="E25" s="103">
        <f>+SUM(G25,+H25)</f>
        <v>981</v>
      </c>
      <c r="F25" s="104">
        <f>IF(D25&gt;0,E25/D25*100,"-")</f>
        <v>8.141754502448336</v>
      </c>
      <c r="G25" s="103">
        <v>981</v>
      </c>
      <c r="H25" s="103">
        <v>0</v>
      </c>
      <c r="I25" s="103">
        <f>+SUM(K25,+M25,+O25)</f>
        <v>11068</v>
      </c>
      <c r="J25" s="104">
        <f>IF(D25&gt;0,I25/D25*100,"-")</f>
        <v>91.858245497551664</v>
      </c>
      <c r="K25" s="103">
        <v>2012</v>
      </c>
      <c r="L25" s="104">
        <f>IF(D25&gt;0,K25/D25*100,"-")</f>
        <v>16.698481201759481</v>
      </c>
      <c r="M25" s="103">
        <v>0</v>
      </c>
      <c r="N25" s="104">
        <f>IF(D25&gt;0,M25/D25*100,"-")</f>
        <v>0</v>
      </c>
      <c r="O25" s="103">
        <v>9056</v>
      </c>
      <c r="P25" s="103">
        <v>7340</v>
      </c>
      <c r="Q25" s="104">
        <f>IF(D25&gt;0,O25/D25*100,"-")</f>
        <v>75.159764295792186</v>
      </c>
      <c r="R25" s="103">
        <v>154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 x14ac:dyDescent="0.15">
      <c r="A26" s="101" t="s">
        <v>45</v>
      </c>
      <c r="B26" s="102" t="s">
        <v>309</v>
      </c>
      <c r="C26" s="101" t="s">
        <v>310</v>
      </c>
      <c r="D26" s="103">
        <f>+SUM(E26,+I26)</f>
        <v>16157</v>
      </c>
      <c r="E26" s="103">
        <f>+SUM(G26,+H26)</f>
        <v>736</v>
      </c>
      <c r="F26" s="104">
        <f>IF(D26&gt;0,E26/D26*100,"-")</f>
        <v>4.5553011078789378</v>
      </c>
      <c r="G26" s="103">
        <v>736</v>
      </c>
      <c r="H26" s="103">
        <v>0</v>
      </c>
      <c r="I26" s="103">
        <f>+SUM(K26,+M26,+O26)</f>
        <v>15421</v>
      </c>
      <c r="J26" s="104">
        <f>IF(D26&gt;0,I26/D26*100,"-")</f>
        <v>95.444698892121068</v>
      </c>
      <c r="K26" s="103">
        <v>3090</v>
      </c>
      <c r="L26" s="104">
        <f>IF(D26&gt;0,K26/D26*100,"-")</f>
        <v>19.124837531719997</v>
      </c>
      <c r="M26" s="103">
        <v>0</v>
      </c>
      <c r="N26" s="104">
        <f>IF(D26&gt;0,M26/D26*100,"-")</f>
        <v>0</v>
      </c>
      <c r="O26" s="103">
        <v>12331</v>
      </c>
      <c r="P26" s="103">
        <v>11150</v>
      </c>
      <c r="Q26" s="104">
        <f>IF(D26&gt;0,O26/D26*100,"-")</f>
        <v>76.319861360401063</v>
      </c>
      <c r="R26" s="103">
        <v>141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 x14ac:dyDescent="0.15">
      <c r="A27" s="101" t="s">
        <v>45</v>
      </c>
      <c r="B27" s="102" t="s">
        <v>312</v>
      </c>
      <c r="C27" s="101" t="s">
        <v>313</v>
      </c>
      <c r="D27" s="103">
        <f>+SUM(E27,+I27)</f>
        <v>39796</v>
      </c>
      <c r="E27" s="103">
        <f>+SUM(G27,+H27)</f>
        <v>4427</v>
      </c>
      <c r="F27" s="104">
        <f>IF(D27&gt;0,E27/D27*100,"-")</f>
        <v>11.12423359131571</v>
      </c>
      <c r="G27" s="103">
        <v>4427</v>
      </c>
      <c r="H27" s="103">
        <v>0</v>
      </c>
      <c r="I27" s="103">
        <f>+SUM(K27,+M27,+O27)</f>
        <v>35369</v>
      </c>
      <c r="J27" s="104">
        <f>IF(D27&gt;0,I27/D27*100,"-")</f>
        <v>88.875766408684285</v>
      </c>
      <c r="K27" s="103">
        <v>26875</v>
      </c>
      <c r="L27" s="104">
        <f>IF(D27&gt;0,K27/D27*100,"-")</f>
        <v>67.531912755050755</v>
      </c>
      <c r="M27" s="103">
        <v>0</v>
      </c>
      <c r="N27" s="104">
        <f>IF(D27&gt;0,M27/D27*100,"-")</f>
        <v>0</v>
      </c>
      <c r="O27" s="103">
        <v>8494</v>
      </c>
      <c r="P27" s="103">
        <v>5279</v>
      </c>
      <c r="Q27" s="104">
        <f>IF(D27&gt;0,O27/D27*100,"-")</f>
        <v>21.343853653633531</v>
      </c>
      <c r="R27" s="103">
        <v>474</v>
      </c>
      <c r="S27" s="101" t="s">
        <v>256</v>
      </c>
      <c r="T27" s="101"/>
      <c r="U27" s="101"/>
      <c r="V27" s="101"/>
      <c r="W27" s="101"/>
      <c r="X27" s="101"/>
      <c r="Y27" s="101"/>
      <c r="Z27" s="101" t="s">
        <v>256</v>
      </c>
      <c r="AA27" s="189" t="s">
        <v>314</v>
      </c>
      <c r="AB27" s="190"/>
    </row>
    <row r="28" spans="1:28" s="105" customFormat="1" ht="13.5" customHeight="1" x14ac:dyDescent="0.15">
      <c r="A28" s="101" t="s">
        <v>45</v>
      </c>
      <c r="B28" s="102" t="s">
        <v>315</v>
      </c>
      <c r="C28" s="101" t="s">
        <v>316</v>
      </c>
      <c r="D28" s="103">
        <f>+SUM(E28,+I28)</f>
        <v>25718</v>
      </c>
      <c r="E28" s="103">
        <f>+SUM(G28,+H28)</f>
        <v>593</v>
      </c>
      <c r="F28" s="104">
        <f>IF(D28&gt;0,E28/D28*100,"-")</f>
        <v>2.3057780542810482</v>
      </c>
      <c r="G28" s="103">
        <v>593</v>
      </c>
      <c r="H28" s="103">
        <v>0</v>
      </c>
      <c r="I28" s="103">
        <f>+SUM(K28,+M28,+O28)</f>
        <v>25125</v>
      </c>
      <c r="J28" s="104">
        <f>IF(D28&gt;0,I28/D28*100,"-")</f>
        <v>97.694221945718951</v>
      </c>
      <c r="K28" s="103">
        <v>18628</v>
      </c>
      <c r="L28" s="104">
        <f>IF(D28&gt;0,K28/D28*100,"-")</f>
        <v>72.431759856909565</v>
      </c>
      <c r="M28" s="103">
        <v>0</v>
      </c>
      <c r="N28" s="104">
        <f>IF(D28&gt;0,M28/D28*100,"-")</f>
        <v>0</v>
      </c>
      <c r="O28" s="103">
        <v>6497</v>
      </c>
      <c r="P28" s="103">
        <v>5436</v>
      </c>
      <c r="Q28" s="104">
        <f>IF(D28&gt;0,O28/D28*100,"-")</f>
        <v>25.262462088809396</v>
      </c>
      <c r="R28" s="103">
        <v>277</v>
      </c>
      <c r="S28" s="101" t="s">
        <v>256</v>
      </c>
      <c r="T28" s="101"/>
      <c r="U28" s="101"/>
      <c r="V28" s="101"/>
      <c r="W28" s="101"/>
      <c r="X28" s="101" t="s">
        <v>256</v>
      </c>
      <c r="Y28" s="101"/>
      <c r="Z28" s="101"/>
      <c r="AA28" s="189" t="s">
        <v>317</v>
      </c>
      <c r="AB28" s="190"/>
    </row>
    <row r="29" spans="1:28" s="105" customFormat="1" ht="13.5" customHeight="1" x14ac:dyDescent="0.15">
      <c r="A29" s="101" t="s">
        <v>45</v>
      </c>
      <c r="B29" s="102" t="s">
        <v>318</v>
      </c>
      <c r="C29" s="101" t="s">
        <v>319</v>
      </c>
      <c r="D29" s="103">
        <f>+SUM(E29,+I29)</f>
        <v>11857</v>
      </c>
      <c r="E29" s="103">
        <f>+SUM(G29,+H29)</f>
        <v>4078</v>
      </c>
      <c r="F29" s="104">
        <f>IF(D29&gt;0,E29/D29*100,"-")</f>
        <v>34.393185460065787</v>
      </c>
      <c r="G29" s="103">
        <v>4078</v>
      </c>
      <c r="H29" s="103">
        <v>0</v>
      </c>
      <c r="I29" s="103">
        <f>+SUM(K29,+M29,+O29)</f>
        <v>7779</v>
      </c>
      <c r="J29" s="104">
        <f>IF(D29&gt;0,I29/D29*100,"-")</f>
        <v>65.606814539934206</v>
      </c>
      <c r="K29" s="103">
        <v>0</v>
      </c>
      <c r="L29" s="104">
        <f>IF(D29&gt;0,K29/D29*100,"-")</f>
        <v>0</v>
      </c>
      <c r="M29" s="103">
        <v>0</v>
      </c>
      <c r="N29" s="104">
        <f>IF(D29&gt;0,M29/D29*100,"-")</f>
        <v>0</v>
      </c>
      <c r="O29" s="103">
        <v>7779</v>
      </c>
      <c r="P29" s="103">
        <v>4092</v>
      </c>
      <c r="Q29" s="104">
        <f>IF(D29&gt;0,O29/D29*100,"-")</f>
        <v>65.606814539934206</v>
      </c>
      <c r="R29" s="103">
        <v>62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 x14ac:dyDescent="0.15">
      <c r="A30" s="101" t="s">
        <v>45</v>
      </c>
      <c r="B30" s="102" t="s">
        <v>321</v>
      </c>
      <c r="C30" s="101" t="s">
        <v>322</v>
      </c>
      <c r="D30" s="103">
        <f>+SUM(E30,+I30)</f>
        <v>29766</v>
      </c>
      <c r="E30" s="103">
        <f>+SUM(G30,+H30)</f>
        <v>644</v>
      </c>
      <c r="F30" s="104">
        <f>IF(D30&gt;0,E30/D30*100,"-")</f>
        <v>2.1635422965799909</v>
      </c>
      <c r="G30" s="103">
        <v>644</v>
      </c>
      <c r="H30" s="103">
        <v>0</v>
      </c>
      <c r="I30" s="103">
        <f>+SUM(K30,+M30,+O30)</f>
        <v>29122</v>
      </c>
      <c r="J30" s="104">
        <f>IF(D30&gt;0,I30/D30*100,"-")</f>
        <v>97.83645770342001</v>
      </c>
      <c r="K30" s="103">
        <v>14902</v>
      </c>
      <c r="L30" s="104">
        <f>IF(D30&gt;0,K30/D30*100,"-")</f>
        <v>50.06383121682456</v>
      </c>
      <c r="M30" s="103">
        <v>0</v>
      </c>
      <c r="N30" s="104">
        <f>IF(D30&gt;0,M30/D30*100,"-")</f>
        <v>0</v>
      </c>
      <c r="O30" s="103">
        <v>14220</v>
      </c>
      <c r="P30" s="103">
        <v>7713</v>
      </c>
      <c r="Q30" s="104">
        <f>IF(D30&gt;0,O30/D30*100,"-")</f>
        <v>47.772626486595442</v>
      </c>
      <c r="R30" s="103">
        <v>380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 x14ac:dyDescent="0.15">
      <c r="A31" s="101" t="s">
        <v>45</v>
      </c>
      <c r="B31" s="102" t="s">
        <v>324</v>
      </c>
      <c r="C31" s="101" t="s">
        <v>325</v>
      </c>
      <c r="D31" s="103">
        <f>+SUM(E31,+I31)</f>
        <v>25999</v>
      </c>
      <c r="E31" s="103">
        <f>+SUM(G31,+H31)</f>
        <v>2939</v>
      </c>
      <c r="F31" s="104">
        <f>IF(D31&gt;0,E31/D31*100,"-")</f>
        <v>11.304280933882072</v>
      </c>
      <c r="G31" s="103">
        <v>2939</v>
      </c>
      <c r="H31" s="103">
        <v>0</v>
      </c>
      <c r="I31" s="103">
        <f>+SUM(K31,+M31,+O31)</f>
        <v>23060</v>
      </c>
      <c r="J31" s="104">
        <f>IF(D31&gt;0,I31/D31*100,"-")</f>
        <v>88.695719066117931</v>
      </c>
      <c r="K31" s="103">
        <v>2146</v>
      </c>
      <c r="L31" s="104">
        <f>IF(D31&gt;0,K31/D31*100,"-")</f>
        <v>8.2541636216777565</v>
      </c>
      <c r="M31" s="103">
        <v>0</v>
      </c>
      <c r="N31" s="104">
        <f>IF(D31&gt;0,M31/D31*100,"-")</f>
        <v>0</v>
      </c>
      <c r="O31" s="103">
        <v>20914</v>
      </c>
      <c r="P31" s="103">
        <v>14824</v>
      </c>
      <c r="Q31" s="104">
        <f>IF(D31&gt;0,O31/D31*100,"-")</f>
        <v>80.441555444440169</v>
      </c>
      <c r="R31" s="103">
        <v>228</v>
      </c>
      <c r="S31" s="101" t="s">
        <v>256</v>
      </c>
      <c r="T31" s="101"/>
      <c r="U31" s="101"/>
      <c r="V31" s="101"/>
      <c r="W31" s="101" t="s">
        <v>256</v>
      </c>
      <c r="X31" s="101"/>
      <c r="Y31" s="101"/>
      <c r="Z31" s="101"/>
      <c r="AA31" s="189" t="s">
        <v>326</v>
      </c>
      <c r="AB31" s="190"/>
    </row>
    <row r="32" spans="1:28" s="105" customFormat="1" ht="13.5" customHeight="1" x14ac:dyDescent="0.15">
      <c r="A32" s="101" t="s">
        <v>45</v>
      </c>
      <c r="B32" s="102" t="s">
        <v>327</v>
      </c>
      <c r="C32" s="101" t="s">
        <v>328</v>
      </c>
      <c r="D32" s="103">
        <f>+SUM(E32,+I32)</f>
        <v>17298</v>
      </c>
      <c r="E32" s="103">
        <f>+SUM(G32,+H32)</f>
        <v>5363</v>
      </c>
      <c r="F32" s="104">
        <f>IF(D32&gt;0,E32/D32*100,"-")</f>
        <v>31.003584229390679</v>
      </c>
      <c r="G32" s="103">
        <v>5363</v>
      </c>
      <c r="H32" s="103">
        <v>0</v>
      </c>
      <c r="I32" s="103">
        <f>+SUM(K32,+M32,+O32)</f>
        <v>11935</v>
      </c>
      <c r="J32" s="104">
        <f>IF(D32&gt;0,I32/D32*100,"-")</f>
        <v>68.996415770609318</v>
      </c>
      <c r="K32" s="103">
        <v>4428</v>
      </c>
      <c r="L32" s="104">
        <f>IF(D32&gt;0,K32/D32*100,"-")</f>
        <v>25.59833506763788</v>
      </c>
      <c r="M32" s="103">
        <v>0</v>
      </c>
      <c r="N32" s="104">
        <f>IF(D32&gt;0,M32/D32*100,"-")</f>
        <v>0</v>
      </c>
      <c r="O32" s="103">
        <v>7507</v>
      </c>
      <c r="P32" s="103">
        <v>6768</v>
      </c>
      <c r="Q32" s="104">
        <f>IF(D32&gt;0,O32/D32*100,"-")</f>
        <v>43.398080702971441</v>
      </c>
      <c r="R32" s="103">
        <v>92</v>
      </c>
      <c r="S32" s="101" t="s">
        <v>256</v>
      </c>
      <c r="T32" s="101"/>
      <c r="U32" s="101"/>
      <c r="V32" s="101"/>
      <c r="W32" s="101" t="s">
        <v>256</v>
      </c>
      <c r="X32" s="101"/>
      <c r="Y32" s="101"/>
      <c r="Z32" s="101"/>
      <c r="AA32" s="189" t="s">
        <v>329</v>
      </c>
      <c r="AB32" s="190"/>
    </row>
    <row r="33" spans="1:28" s="105" customFormat="1" ht="13.5" customHeight="1" x14ac:dyDescent="0.15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 x14ac:dyDescent="0.15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 x14ac:dyDescent="0.15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 x14ac:dyDescent="0.15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 x14ac:dyDescent="0.15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 x14ac:dyDescent="0.15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 x14ac:dyDescent="0.15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 x14ac:dyDescent="0.15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15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15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15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15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15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15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15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15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15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15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15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15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15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15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15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15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15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15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15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15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15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15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15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15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15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15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15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15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15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15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15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15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15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15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15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15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15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15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15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15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15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15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15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15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15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15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15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15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15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15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15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15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15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15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15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15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15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15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15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15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15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15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15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15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15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15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15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15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15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15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15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15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15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15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15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15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15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15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15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15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15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15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15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15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15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15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15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15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15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15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15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15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15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15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15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15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15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15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15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15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15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15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15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15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15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15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15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15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15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15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15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15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15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15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15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15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15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15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15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15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15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15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15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15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15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15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15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15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15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15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15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15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15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15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15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15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15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15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15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15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15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15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15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15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15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15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15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15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15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15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15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15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15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15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15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15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15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15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15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15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15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15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15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15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15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15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15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15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15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15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15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15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15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15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15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15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15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15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15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15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15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15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15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15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15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15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15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15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15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15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15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15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15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15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15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15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15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15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15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15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15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15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15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15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15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15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15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15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15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15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15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15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15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15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15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15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15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15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15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15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15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15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15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15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15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15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15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15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15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15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15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15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15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15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15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15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15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15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15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15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15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15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15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15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15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15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15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15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15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15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15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15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15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15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15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15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15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15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15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15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15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15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15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15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15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15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15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15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15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15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15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15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15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15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15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15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15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15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15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15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15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15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15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15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15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15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15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15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15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15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15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15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15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15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15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15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15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15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15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15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15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15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15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15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15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15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15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15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15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15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15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15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15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15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15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15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15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15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15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15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15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15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15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15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15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15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15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15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15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15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15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15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15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15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15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15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15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15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15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15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15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15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15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15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15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15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15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15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15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15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15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15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15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15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15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15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15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15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15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15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15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15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15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15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15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15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15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15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15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15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15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15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15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15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15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15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15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15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15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15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15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15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15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15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15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15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15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15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15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15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15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15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15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15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15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15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15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15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15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15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15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15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15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15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15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15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15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15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15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15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15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15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15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15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15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15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15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15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15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15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15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15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15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15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15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15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15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15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15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15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15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15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15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15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15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15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15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15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15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15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15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15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15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15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15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15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15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15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15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15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15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15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15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15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15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15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15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15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15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15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15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15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15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15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15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15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15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15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15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15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15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15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15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15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15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15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15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15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15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15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15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15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15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15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15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15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15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15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15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15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15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15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15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15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15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15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15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15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15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15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15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15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15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15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15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15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15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15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15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15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15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15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15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15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15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15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15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15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15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15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15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15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15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15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15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15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15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15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15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15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15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15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15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15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15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15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15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15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15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15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15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15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15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15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15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15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15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15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15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15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15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15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15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15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15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15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15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15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15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15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15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15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15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15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15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15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15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15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15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15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15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15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15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15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15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15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15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15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15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15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15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15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15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15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15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15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15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15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15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15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15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15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15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15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15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15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15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15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15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15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15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15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15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15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15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15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15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15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15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15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15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15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15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15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15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15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15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15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15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15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15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15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15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15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15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15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15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15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15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15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15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15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15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15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15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15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15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15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15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15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15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15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15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15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15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15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15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15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15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15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15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15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15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15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15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15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15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15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15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15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15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15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15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15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15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15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15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15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15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15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15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15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15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15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15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15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15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15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15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15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15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15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15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15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15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15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15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15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15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15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15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15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15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15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15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15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15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15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15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15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15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15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15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15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15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15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15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15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15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15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15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15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15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15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15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15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15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15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15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15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15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15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15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15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15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15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15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15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15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15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15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15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15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15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15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15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15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15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15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15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15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15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15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15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15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15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15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15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15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15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15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15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15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15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15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15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15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15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15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15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15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15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15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15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15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15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15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15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15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15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15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15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15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15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15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15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15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15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15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15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15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15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15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15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15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15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15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15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15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15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15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15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15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32">
    <sortCondition ref="A8:A32"/>
    <sortCondition ref="B8:B32"/>
    <sortCondition ref="C8:C3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15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15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栃木県</v>
      </c>
      <c r="B7" s="107" t="str">
        <f>水洗化人口等!B7</f>
        <v>09000</v>
      </c>
      <c r="C7" s="106" t="s">
        <v>200</v>
      </c>
      <c r="D7" s="108">
        <f>SUM(E7,+H7,+K7)</f>
        <v>334978</v>
      </c>
      <c r="E7" s="108">
        <f>SUM(F7:G7)</f>
        <v>29776</v>
      </c>
      <c r="F7" s="108">
        <f>SUM(F$8:F$1000)</f>
        <v>13805</v>
      </c>
      <c r="G7" s="108">
        <f>SUM(G$8:G$1000)</f>
        <v>15971</v>
      </c>
      <c r="H7" s="108">
        <f>SUM(I7:J7)</f>
        <v>20935</v>
      </c>
      <c r="I7" s="108">
        <f>SUM(I$8:I$1000)</f>
        <v>10123</v>
      </c>
      <c r="J7" s="108">
        <f>SUM(J$8:J$1000)</f>
        <v>10812</v>
      </c>
      <c r="K7" s="108">
        <f>SUM(L7:M7)</f>
        <v>284267</v>
      </c>
      <c r="L7" s="108">
        <f>SUM(L$8:L$1000)</f>
        <v>42827</v>
      </c>
      <c r="M7" s="108">
        <f>SUM(M$8:M$1000)</f>
        <v>241440</v>
      </c>
      <c r="N7" s="108">
        <f>SUM(O7,+V7,+AC7)</f>
        <v>334978</v>
      </c>
      <c r="O7" s="108">
        <f>SUM(P7:U7)</f>
        <v>66755</v>
      </c>
      <c r="P7" s="108">
        <f t="shared" ref="P7:U7" si="0">SUM(P$8:P$1000)</f>
        <v>66755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268223</v>
      </c>
      <c r="W7" s="108">
        <f t="shared" ref="W7:AB7" si="1">SUM(W$8:W$1000)</f>
        <v>268223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SUM(AD$8:AD$1000)</f>
        <v>0</v>
      </c>
      <c r="AE7" s="108">
        <f>SUM(AE$8:AE$1000)</f>
        <v>0</v>
      </c>
      <c r="AF7" s="108">
        <f>SUM(AG7:AI7)</f>
        <v>7354</v>
      </c>
      <c r="AG7" s="108">
        <f>SUM(AG$8:AG$1000)</f>
        <v>7354</v>
      </c>
      <c r="AH7" s="108">
        <f>SUM(AH$8:AH$1000)</f>
        <v>0</v>
      </c>
      <c r="AI7" s="108">
        <f>SUM(AI$8:AI$1000)</f>
        <v>0</v>
      </c>
      <c r="AJ7" s="108">
        <f>SUM(AK7:AS7)</f>
        <v>13281</v>
      </c>
      <c r="AK7" s="108">
        <f t="shared" ref="AK7:AS7" si="2">SUM(AK$8:AK$1000)</f>
        <v>6357</v>
      </c>
      <c r="AL7" s="108">
        <f t="shared" si="2"/>
        <v>0</v>
      </c>
      <c r="AM7" s="108">
        <f t="shared" si="2"/>
        <v>3325</v>
      </c>
      <c r="AN7" s="108">
        <f t="shared" si="2"/>
        <v>0</v>
      </c>
      <c r="AO7" s="108">
        <f t="shared" si="2"/>
        <v>0</v>
      </c>
      <c r="AP7" s="108">
        <f t="shared" si="2"/>
        <v>482</v>
      </c>
      <c r="AQ7" s="108">
        <f t="shared" si="2"/>
        <v>1188</v>
      </c>
      <c r="AR7" s="108">
        <f t="shared" si="2"/>
        <v>71</v>
      </c>
      <c r="AS7" s="108">
        <f t="shared" si="2"/>
        <v>1858</v>
      </c>
      <c r="AT7" s="108">
        <f>SUM(AU7:AY7)</f>
        <v>453</v>
      </c>
      <c r="AU7" s="108">
        <f>SUM(AU$8:AU$1000)</f>
        <v>430</v>
      </c>
      <c r="AV7" s="108">
        <f>SUM(AV$8:AV$1000)</f>
        <v>0</v>
      </c>
      <c r="AW7" s="108">
        <f>SUM(AW$8:AW$1000)</f>
        <v>23</v>
      </c>
      <c r="AX7" s="108">
        <f>SUM(AX$8:AX$1000)</f>
        <v>0</v>
      </c>
      <c r="AY7" s="108">
        <f>SUM(AY$8:AY$1000)</f>
        <v>0</v>
      </c>
      <c r="AZ7" s="108">
        <f>SUM(BA7:BC7)</f>
        <v>1000</v>
      </c>
      <c r="BA7" s="108">
        <f>SUM(BA$8:BA$1000)</f>
        <v>1000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45</v>
      </c>
      <c r="B8" s="113" t="s">
        <v>254</v>
      </c>
      <c r="C8" s="101" t="s">
        <v>255</v>
      </c>
      <c r="D8" s="103">
        <f>SUM(E8,+H8,+K8)</f>
        <v>45018</v>
      </c>
      <c r="E8" s="103">
        <f>SUM(F8:G8)</f>
        <v>0</v>
      </c>
      <c r="F8" s="103">
        <v>0</v>
      </c>
      <c r="G8" s="103">
        <v>0</v>
      </c>
      <c r="H8" s="103">
        <f>SUM(I8:J8)</f>
        <v>5716</v>
      </c>
      <c r="I8" s="103">
        <v>5716</v>
      </c>
      <c r="J8" s="103">
        <v>0</v>
      </c>
      <c r="K8" s="103">
        <f>SUM(L8:M8)</f>
        <v>39302</v>
      </c>
      <c r="L8" s="103">
        <v>1043</v>
      </c>
      <c r="M8" s="103">
        <v>38259</v>
      </c>
      <c r="N8" s="103">
        <f>SUM(O8,+V8,+AC8)</f>
        <v>45018</v>
      </c>
      <c r="O8" s="103">
        <f>SUM(P8:U8)</f>
        <v>6759</v>
      </c>
      <c r="P8" s="103">
        <v>6759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38259</v>
      </c>
      <c r="W8" s="103">
        <v>38259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687</v>
      </c>
      <c r="AG8" s="103">
        <v>687</v>
      </c>
      <c r="AH8" s="103">
        <v>0</v>
      </c>
      <c r="AI8" s="103">
        <v>0</v>
      </c>
      <c r="AJ8" s="103">
        <f>SUM(AK8:AS8)</f>
        <v>2091</v>
      </c>
      <c r="AK8" s="103">
        <v>1507</v>
      </c>
      <c r="AL8" s="103">
        <v>0</v>
      </c>
      <c r="AM8" s="103">
        <v>31</v>
      </c>
      <c r="AN8" s="103">
        <v>0</v>
      </c>
      <c r="AO8" s="103">
        <v>0</v>
      </c>
      <c r="AP8" s="103">
        <v>482</v>
      </c>
      <c r="AQ8" s="103">
        <v>0</v>
      </c>
      <c r="AR8" s="103">
        <v>71</v>
      </c>
      <c r="AS8" s="103">
        <v>0</v>
      </c>
      <c r="AT8" s="103">
        <f>SUM(AU8:AY8)</f>
        <v>103</v>
      </c>
      <c r="AU8" s="103">
        <v>103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45</v>
      </c>
      <c r="B9" s="113" t="s">
        <v>258</v>
      </c>
      <c r="C9" s="101" t="s">
        <v>259</v>
      </c>
      <c r="D9" s="103">
        <f>SUM(E9,+H9,+K9)</f>
        <v>28891</v>
      </c>
      <c r="E9" s="103">
        <f>SUM(F9:G9)</f>
        <v>5273</v>
      </c>
      <c r="F9" s="103">
        <v>5273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23618</v>
      </c>
      <c r="L9" s="103">
        <v>0</v>
      </c>
      <c r="M9" s="103">
        <v>23618</v>
      </c>
      <c r="N9" s="103">
        <f>SUM(O9,+V9,+AC9)</f>
        <v>28891</v>
      </c>
      <c r="O9" s="103">
        <f>SUM(P9:U9)</f>
        <v>5273</v>
      </c>
      <c r="P9" s="103">
        <v>5273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23618</v>
      </c>
      <c r="W9" s="103">
        <v>23618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698</v>
      </c>
      <c r="AG9" s="103">
        <v>698</v>
      </c>
      <c r="AH9" s="103">
        <v>0</v>
      </c>
      <c r="AI9" s="103">
        <v>0</v>
      </c>
      <c r="AJ9" s="103">
        <f>SUM(AK9:AS9)</f>
        <v>662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662</v>
      </c>
      <c r="AR9" s="103">
        <v>0</v>
      </c>
      <c r="AS9" s="103">
        <v>0</v>
      </c>
      <c r="AT9" s="103">
        <f>SUM(AU9:AY9)</f>
        <v>36</v>
      </c>
      <c r="AU9" s="103">
        <v>36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45</v>
      </c>
      <c r="B10" s="113" t="s">
        <v>261</v>
      </c>
      <c r="C10" s="101" t="s">
        <v>262</v>
      </c>
      <c r="D10" s="103">
        <f>SUM(E10,+H10,+K10)</f>
        <v>32641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32641</v>
      </c>
      <c r="L10" s="103">
        <v>5527</v>
      </c>
      <c r="M10" s="103">
        <v>27114</v>
      </c>
      <c r="N10" s="103">
        <f>SUM(O10,+V10,+AC10)</f>
        <v>32641</v>
      </c>
      <c r="O10" s="103">
        <f>SUM(P10:U10)</f>
        <v>5527</v>
      </c>
      <c r="P10" s="103">
        <v>5527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27114</v>
      </c>
      <c r="W10" s="103">
        <v>27114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1804</v>
      </c>
      <c r="AG10" s="103">
        <v>1804</v>
      </c>
      <c r="AH10" s="103">
        <v>0</v>
      </c>
      <c r="AI10" s="103">
        <v>0</v>
      </c>
      <c r="AJ10" s="103">
        <f>SUM(AK10:AS10)</f>
        <v>2082</v>
      </c>
      <c r="AK10" s="103">
        <v>295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6</v>
      </c>
      <c r="AR10" s="103">
        <v>0</v>
      </c>
      <c r="AS10" s="103">
        <v>1781</v>
      </c>
      <c r="AT10" s="103">
        <f>SUM(AU10:AY10)</f>
        <v>17</v>
      </c>
      <c r="AU10" s="103">
        <v>17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45</v>
      </c>
      <c r="B11" s="113" t="s">
        <v>264</v>
      </c>
      <c r="C11" s="101" t="s">
        <v>265</v>
      </c>
      <c r="D11" s="103">
        <f>SUM(E11,+H11,+K11)</f>
        <v>26503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26503</v>
      </c>
      <c r="L11" s="103">
        <v>7393</v>
      </c>
      <c r="M11" s="103">
        <v>19110</v>
      </c>
      <c r="N11" s="103">
        <f>SUM(O11,+V11,+AC11)</f>
        <v>26503</v>
      </c>
      <c r="O11" s="103">
        <f>SUM(P11:U11)</f>
        <v>7393</v>
      </c>
      <c r="P11" s="103">
        <v>7393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19110</v>
      </c>
      <c r="W11" s="103">
        <v>19110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160</v>
      </c>
      <c r="AG11" s="103">
        <v>160</v>
      </c>
      <c r="AH11" s="103">
        <v>0</v>
      </c>
      <c r="AI11" s="103">
        <v>0</v>
      </c>
      <c r="AJ11" s="103">
        <f>SUM(AK11:AS11)</f>
        <v>1110</v>
      </c>
      <c r="AK11" s="103">
        <v>1010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23</v>
      </c>
      <c r="AR11" s="103">
        <v>0</v>
      </c>
      <c r="AS11" s="103">
        <v>77</v>
      </c>
      <c r="AT11" s="103">
        <f>SUM(AU11:AY11)</f>
        <v>60</v>
      </c>
      <c r="AU11" s="103">
        <v>60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45</v>
      </c>
      <c r="B12" s="113" t="s">
        <v>267</v>
      </c>
      <c r="C12" s="101" t="s">
        <v>268</v>
      </c>
      <c r="D12" s="103">
        <f>SUM(E12,+H12,+K12)</f>
        <v>18498</v>
      </c>
      <c r="E12" s="103">
        <f>SUM(F12:G12)</f>
        <v>3635</v>
      </c>
      <c r="F12" s="103">
        <v>2823</v>
      </c>
      <c r="G12" s="103">
        <v>812</v>
      </c>
      <c r="H12" s="103">
        <f>SUM(I12:J12)</f>
        <v>777</v>
      </c>
      <c r="I12" s="103">
        <v>691</v>
      </c>
      <c r="J12" s="103">
        <v>86</v>
      </c>
      <c r="K12" s="103">
        <f>SUM(L12:M12)</f>
        <v>14086</v>
      </c>
      <c r="L12" s="103">
        <v>0</v>
      </c>
      <c r="M12" s="103">
        <v>14086</v>
      </c>
      <c r="N12" s="103">
        <f>SUM(O12,+V12,+AC12)</f>
        <v>18498</v>
      </c>
      <c r="O12" s="103">
        <f>SUM(P12:U12)</f>
        <v>3514</v>
      </c>
      <c r="P12" s="103">
        <v>3514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14984</v>
      </c>
      <c r="W12" s="103">
        <v>14984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724</v>
      </c>
      <c r="AG12" s="103">
        <v>724</v>
      </c>
      <c r="AH12" s="103">
        <v>0</v>
      </c>
      <c r="AI12" s="103">
        <v>0</v>
      </c>
      <c r="AJ12" s="103">
        <f>SUM(AK12:AS12)</f>
        <v>724</v>
      </c>
      <c r="AK12" s="103">
        <v>0</v>
      </c>
      <c r="AL12" s="103">
        <v>0</v>
      </c>
      <c r="AM12" s="103">
        <v>724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45</v>
      </c>
      <c r="B13" s="113" t="s">
        <v>270</v>
      </c>
      <c r="C13" s="101" t="s">
        <v>271</v>
      </c>
      <c r="D13" s="103">
        <f>SUM(E13,+H13,+K13)</f>
        <v>15223</v>
      </c>
      <c r="E13" s="103">
        <f>SUM(F13:G13)</f>
        <v>0</v>
      </c>
      <c r="F13" s="103">
        <v>0</v>
      </c>
      <c r="G13" s="103">
        <v>0</v>
      </c>
      <c r="H13" s="103">
        <f>SUM(I13:J13)</f>
        <v>3716</v>
      </c>
      <c r="I13" s="103">
        <v>3716</v>
      </c>
      <c r="J13" s="103">
        <v>0</v>
      </c>
      <c r="K13" s="103">
        <f>SUM(L13:M13)</f>
        <v>11507</v>
      </c>
      <c r="L13" s="103">
        <v>0</v>
      </c>
      <c r="M13" s="103">
        <v>11507</v>
      </c>
      <c r="N13" s="103">
        <f>SUM(O13,+V13,+AC13)</f>
        <v>15223</v>
      </c>
      <c r="O13" s="103">
        <f>SUM(P13:U13)</f>
        <v>3716</v>
      </c>
      <c r="P13" s="103">
        <v>3716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11507</v>
      </c>
      <c r="W13" s="103">
        <v>11507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807</v>
      </c>
      <c r="AG13" s="103">
        <v>807</v>
      </c>
      <c r="AH13" s="103">
        <v>0</v>
      </c>
      <c r="AI13" s="103">
        <v>0</v>
      </c>
      <c r="AJ13" s="103">
        <f>SUM(AK13:AS13)</f>
        <v>807</v>
      </c>
      <c r="AK13" s="103">
        <v>0</v>
      </c>
      <c r="AL13" s="103">
        <v>0</v>
      </c>
      <c r="AM13" s="103">
        <v>807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19</v>
      </c>
      <c r="AU13" s="103">
        <v>0</v>
      </c>
      <c r="AV13" s="103">
        <v>0</v>
      </c>
      <c r="AW13" s="103">
        <v>19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45</v>
      </c>
      <c r="B14" s="113" t="s">
        <v>273</v>
      </c>
      <c r="C14" s="101" t="s">
        <v>274</v>
      </c>
      <c r="D14" s="103">
        <f>SUM(E14,+H14,+K14)</f>
        <v>17891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17891</v>
      </c>
      <c r="L14" s="103">
        <v>6234</v>
      </c>
      <c r="M14" s="103">
        <v>11657</v>
      </c>
      <c r="N14" s="103">
        <f>SUM(O14,+V14,+AC14)</f>
        <v>17891</v>
      </c>
      <c r="O14" s="103">
        <f>SUM(P14:U14)</f>
        <v>6234</v>
      </c>
      <c r="P14" s="103">
        <v>6234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11657</v>
      </c>
      <c r="W14" s="103">
        <v>11657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5</v>
      </c>
      <c r="AG14" s="103">
        <v>5</v>
      </c>
      <c r="AH14" s="103">
        <v>0</v>
      </c>
      <c r="AI14" s="103">
        <v>0</v>
      </c>
      <c r="AJ14" s="103">
        <f>SUM(AK14:AS14)</f>
        <v>5</v>
      </c>
      <c r="AK14" s="103">
        <v>0</v>
      </c>
      <c r="AL14" s="103">
        <v>0</v>
      </c>
      <c r="AM14" s="103">
        <v>5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212</v>
      </c>
      <c r="BA14" s="103">
        <v>212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45</v>
      </c>
      <c r="B15" s="113" t="s">
        <v>276</v>
      </c>
      <c r="C15" s="101" t="s">
        <v>277</v>
      </c>
      <c r="D15" s="103">
        <f>SUM(E15,+H15,+K15)</f>
        <v>12225</v>
      </c>
      <c r="E15" s="103">
        <f>SUM(F15:G15)</f>
        <v>5187</v>
      </c>
      <c r="F15" s="103">
        <v>2041</v>
      </c>
      <c r="G15" s="103">
        <v>3146</v>
      </c>
      <c r="H15" s="103">
        <f>SUM(I15:J15)</f>
        <v>7038</v>
      </c>
      <c r="I15" s="103">
        <v>0</v>
      </c>
      <c r="J15" s="103">
        <v>7038</v>
      </c>
      <c r="K15" s="103">
        <f>SUM(L15:M15)</f>
        <v>0</v>
      </c>
      <c r="L15" s="103">
        <v>0</v>
      </c>
      <c r="M15" s="103">
        <v>0</v>
      </c>
      <c r="N15" s="103">
        <f>SUM(O15,+V15,+AC15)</f>
        <v>12225</v>
      </c>
      <c r="O15" s="103">
        <f>SUM(P15:U15)</f>
        <v>2041</v>
      </c>
      <c r="P15" s="103">
        <v>2041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10184</v>
      </c>
      <c r="W15" s="103">
        <v>10184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894</v>
      </c>
      <c r="AG15" s="103">
        <v>894</v>
      </c>
      <c r="AH15" s="103">
        <v>0</v>
      </c>
      <c r="AI15" s="103">
        <v>0</v>
      </c>
      <c r="AJ15" s="103">
        <f>SUM(AK15:AS15)</f>
        <v>894</v>
      </c>
      <c r="AK15" s="103">
        <v>0</v>
      </c>
      <c r="AL15" s="103">
        <v>0</v>
      </c>
      <c r="AM15" s="103">
        <v>894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91</v>
      </c>
      <c r="BA15" s="103">
        <v>91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45</v>
      </c>
      <c r="B16" s="113" t="s">
        <v>279</v>
      </c>
      <c r="C16" s="101" t="s">
        <v>280</v>
      </c>
      <c r="D16" s="103">
        <f>SUM(E16,+H16,+K16)</f>
        <v>16180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16180</v>
      </c>
      <c r="L16" s="103">
        <v>3187</v>
      </c>
      <c r="M16" s="103">
        <v>12993</v>
      </c>
      <c r="N16" s="103">
        <f>SUM(O16,+V16,+AC16)</f>
        <v>16180</v>
      </c>
      <c r="O16" s="103">
        <f>SUM(P16:U16)</f>
        <v>3187</v>
      </c>
      <c r="P16" s="103">
        <v>3187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12993</v>
      </c>
      <c r="W16" s="103">
        <v>12993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38</v>
      </c>
      <c r="AG16" s="103">
        <v>38</v>
      </c>
      <c r="AH16" s="103">
        <v>0</v>
      </c>
      <c r="AI16" s="103">
        <v>0</v>
      </c>
      <c r="AJ16" s="103">
        <f>SUM(AK16:AS16)</f>
        <v>1055</v>
      </c>
      <c r="AK16" s="103">
        <v>1055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38</v>
      </c>
      <c r="AU16" s="103">
        <v>38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45</v>
      </c>
      <c r="B17" s="113" t="s">
        <v>282</v>
      </c>
      <c r="C17" s="101" t="s">
        <v>283</v>
      </c>
      <c r="D17" s="103">
        <f>SUM(E17,+H17,+K17)</f>
        <v>7276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7276</v>
      </c>
      <c r="L17" s="103">
        <v>1841</v>
      </c>
      <c r="M17" s="103">
        <v>5435</v>
      </c>
      <c r="N17" s="103">
        <f>SUM(O17,+V17,+AC17)</f>
        <v>7276</v>
      </c>
      <c r="O17" s="103">
        <f>SUM(P17:U17)</f>
        <v>1841</v>
      </c>
      <c r="P17" s="103">
        <v>1841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5435</v>
      </c>
      <c r="W17" s="103">
        <v>5435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19</v>
      </c>
      <c r="AG17" s="103">
        <v>19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19</v>
      </c>
      <c r="AU17" s="103">
        <v>19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45</v>
      </c>
      <c r="B18" s="113" t="s">
        <v>285</v>
      </c>
      <c r="C18" s="101" t="s">
        <v>286</v>
      </c>
      <c r="D18" s="103">
        <f>SUM(E18,+H18,+K18)</f>
        <v>24629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24629</v>
      </c>
      <c r="L18" s="103">
        <v>6637</v>
      </c>
      <c r="M18" s="103">
        <v>17992</v>
      </c>
      <c r="N18" s="103">
        <f>SUM(O18,+V18,+AC18)</f>
        <v>24629</v>
      </c>
      <c r="O18" s="103">
        <f>SUM(P18:U18)</f>
        <v>6637</v>
      </c>
      <c r="P18" s="103">
        <v>6637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17992</v>
      </c>
      <c r="W18" s="103">
        <v>17992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59</v>
      </c>
      <c r="AG18" s="103">
        <v>59</v>
      </c>
      <c r="AH18" s="103">
        <v>0</v>
      </c>
      <c r="AI18" s="103">
        <v>0</v>
      </c>
      <c r="AJ18" s="103">
        <f>SUM(AK18:AS18)</f>
        <v>1604</v>
      </c>
      <c r="AK18" s="103">
        <v>1604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59</v>
      </c>
      <c r="AU18" s="103">
        <v>59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45</v>
      </c>
      <c r="B19" s="113" t="s">
        <v>288</v>
      </c>
      <c r="C19" s="101" t="s">
        <v>289</v>
      </c>
      <c r="D19" s="103">
        <f>SUM(E19,+H19,+K19)</f>
        <v>9057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9057</v>
      </c>
      <c r="L19" s="103">
        <v>1251</v>
      </c>
      <c r="M19" s="103">
        <v>7806</v>
      </c>
      <c r="N19" s="103">
        <f>SUM(O19,+V19,+AC19)</f>
        <v>9057</v>
      </c>
      <c r="O19" s="103">
        <f>SUM(P19:U19)</f>
        <v>1251</v>
      </c>
      <c r="P19" s="103">
        <v>1251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7806</v>
      </c>
      <c r="W19" s="103">
        <v>7806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25</v>
      </c>
      <c r="AG19" s="103">
        <v>25</v>
      </c>
      <c r="AH19" s="103">
        <v>0</v>
      </c>
      <c r="AI19" s="103">
        <v>0</v>
      </c>
      <c r="AJ19" s="103">
        <f>SUM(AK19:AS19)</f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25</v>
      </c>
      <c r="AU19" s="103">
        <v>25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45</v>
      </c>
      <c r="B20" s="113" t="s">
        <v>291</v>
      </c>
      <c r="C20" s="101" t="s">
        <v>292</v>
      </c>
      <c r="D20" s="103">
        <f>SUM(E20,+H20,+K20)</f>
        <v>9474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9474</v>
      </c>
      <c r="L20" s="103">
        <v>1543</v>
      </c>
      <c r="M20" s="103">
        <v>7931</v>
      </c>
      <c r="N20" s="103">
        <f>SUM(O20,+V20,+AC20)</f>
        <v>9474</v>
      </c>
      <c r="O20" s="103">
        <f>SUM(P20:U20)</f>
        <v>1543</v>
      </c>
      <c r="P20" s="103">
        <v>1543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7931</v>
      </c>
      <c r="W20" s="103">
        <v>7931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329</v>
      </c>
      <c r="AG20" s="103">
        <v>329</v>
      </c>
      <c r="AH20" s="103">
        <v>0</v>
      </c>
      <c r="AI20" s="103">
        <v>0</v>
      </c>
      <c r="AJ20" s="103">
        <f>SUM(AK20:AS20)</f>
        <v>329</v>
      </c>
      <c r="AK20" s="103">
        <v>0</v>
      </c>
      <c r="AL20" s="103">
        <v>0</v>
      </c>
      <c r="AM20" s="103">
        <v>329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311</v>
      </c>
      <c r="BA20" s="103">
        <v>311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45</v>
      </c>
      <c r="B21" s="113" t="s">
        <v>294</v>
      </c>
      <c r="C21" s="101" t="s">
        <v>295</v>
      </c>
      <c r="D21" s="103">
        <f>SUM(E21,+H21,+K21)</f>
        <v>6585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6585</v>
      </c>
      <c r="L21" s="103">
        <v>1030</v>
      </c>
      <c r="M21" s="103">
        <v>5555</v>
      </c>
      <c r="N21" s="103">
        <f>SUM(O21,+V21,+AC21)</f>
        <v>6585</v>
      </c>
      <c r="O21" s="103">
        <f>SUM(P21:U21)</f>
        <v>1030</v>
      </c>
      <c r="P21" s="103">
        <v>1030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5555</v>
      </c>
      <c r="W21" s="103">
        <v>5555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15</v>
      </c>
      <c r="AG21" s="103">
        <v>15</v>
      </c>
      <c r="AH21" s="103">
        <v>0</v>
      </c>
      <c r="AI21" s="103">
        <v>0</v>
      </c>
      <c r="AJ21" s="103">
        <f>SUM(AK21:AS21)</f>
        <v>15</v>
      </c>
      <c r="AK21" s="103">
        <v>0</v>
      </c>
      <c r="AL21" s="103">
        <v>0</v>
      </c>
      <c r="AM21" s="103">
        <v>15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2</v>
      </c>
      <c r="AU21" s="103">
        <v>0</v>
      </c>
      <c r="AV21" s="103">
        <v>0</v>
      </c>
      <c r="AW21" s="103">
        <v>2</v>
      </c>
      <c r="AX21" s="103">
        <v>0</v>
      </c>
      <c r="AY21" s="103">
        <v>0</v>
      </c>
      <c r="AZ21" s="103">
        <f>SUM(BA21:BC21)</f>
        <v>61</v>
      </c>
      <c r="BA21" s="103">
        <v>61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45</v>
      </c>
      <c r="B22" s="113" t="s">
        <v>297</v>
      </c>
      <c r="C22" s="101" t="s">
        <v>298</v>
      </c>
      <c r="D22" s="103">
        <f>SUM(E22,+H22,+K22)</f>
        <v>5367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5367</v>
      </c>
      <c r="L22" s="103">
        <v>628</v>
      </c>
      <c r="M22" s="103">
        <v>4739</v>
      </c>
      <c r="N22" s="103">
        <f>SUM(O22,+V22,+AC22)</f>
        <v>5367</v>
      </c>
      <c r="O22" s="103">
        <f>SUM(P22:U22)</f>
        <v>628</v>
      </c>
      <c r="P22" s="103">
        <v>628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4739</v>
      </c>
      <c r="W22" s="103">
        <v>4739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16</v>
      </c>
      <c r="AG22" s="103">
        <v>16</v>
      </c>
      <c r="AH22" s="103">
        <v>0</v>
      </c>
      <c r="AI22" s="103">
        <v>0</v>
      </c>
      <c r="AJ22" s="103">
        <f>SUM(AK22:AS22)</f>
        <v>16</v>
      </c>
      <c r="AK22" s="103">
        <v>0</v>
      </c>
      <c r="AL22" s="103">
        <v>0</v>
      </c>
      <c r="AM22" s="103">
        <v>16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</v>
      </c>
      <c r="AU22" s="103">
        <v>0</v>
      </c>
      <c r="AV22" s="103">
        <v>0</v>
      </c>
      <c r="AW22" s="103">
        <v>2</v>
      </c>
      <c r="AX22" s="103">
        <v>0</v>
      </c>
      <c r="AY22" s="103">
        <v>0</v>
      </c>
      <c r="AZ22" s="103">
        <f>SUM(BA22:BC22)</f>
        <v>66</v>
      </c>
      <c r="BA22" s="103">
        <v>66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45</v>
      </c>
      <c r="B23" s="113" t="s">
        <v>300</v>
      </c>
      <c r="C23" s="101" t="s">
        <v>301</v>
      </c>
      <c r="D23" s="103">
        <f>SUM(E23,+H23,+K23)</f>
        <v>6310</v>
      </c>
      <c r="E23" s="103">
        <f>SUM(F23:G23)</f>
        <v>6201</v>
      </c>
      <c r="F23" s="103">
        <v>1548</v>
      </c>
      <c r="G23" s="103">
        <v>4653</v>
      </c>
      <c r="H23" s="103">
        <f>SUM(I23:J23)</f>
        <v>109</v>
      </c>
      <c r="I23" s="103">
        <v>0</v>
      </c>
      <c r="J23" s="103">
        <v>109</v>
      </c>
      <c r="K23" s="103">
        <f>SUM(L23:M23)</f>
        <v>0</v>
      </c>
      <c r="L23" s="103">
        <v>0</v>
      </c>
      <c r="M23" s="103">
        <v>0</v>
      </c>
      <c r="N23" s="103">
        <f>SUM(O23,+V23,+AC23)</f>
        <v>6310</v>
      </c>
      <c r="O23" s="103">
        <f>SUM(P23:U23)</f>
        <v>1548</v>
      </c>
      <c r="P23" s="103">
        <v>1548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4762</v>
      </c>
      <c r="W23" s="103">
        <v>4762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208</v>
      </c>
      <c r="AG23" s="103">
        <v>208</v>
      </c>
      <c r="AH23" s="103">
        <v>0</v>
      </c>
      <c r="AI23" s="103">
        <v>0</v>
      </c>
      <c r="AJ23" s="103">
        <f>SUM(AK23:AS23)</f>
        <v>208</v>
      </c>
      <c r="AK23" s="103">
        <v>0</v>
      </c>
      <c r="AL23" s="103">
        <v>0</v>
      </c>
      <c r="AM23" s="103">
        <v>161</v>
      </c>
      <c r="AN23" s="103">
        <v>0</v>
      </c>
      <c r="AO23" s="103">
        <v>0</v>
      </c>
      <c r="AP23" s="103">
        <v>0</v>
      </c>
      <c r="AQ23" s="103">
        <v>47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45</v>
      </c>
      <c r="B24" s="113" t="s">
        <v>303</v>
      </c>
      <c r="C24" s="101" t="s">
        <v>304</v>
      </c>
      <c r="D24" s="103">
        <f>SUM(E24,+H24,+K24)</f>
        <v>3750</v>
      </c>
      <c r="E24" s="103">
        <f>SUM(F24:G24)</f>
        <v>1756</v>
      </c>
      <c r="F24" s="103">
        <v>585</v>
      </c>
      <c r="G24" s="103">
        <v>1171</v>
      </c>
      <c r="H24" s="103">
        <f>SUM(I24:J24)</f>
        <v>1994</v>
      </c>
      <c r="I24" s="103">
        <v>0</v>
      </c>
      <c r="J24" s="103">
        <v>1994</v>
      </c>
      <c r="K24" s="103">
        <f>SUM(L24:M24)</f>
        <v>0</v>
      </c>
      <c r="L24" s="103">
        <v>0</v>
      </c>
      <c r="M24" s="103">
        <v>0</v>
      </c>
      <c r="N24" s="103">
        <f>SUM(O24,+V24,+AC24)</f>
        <v>3750</v>
      </c>
      <c r="O24" s="103">
        <f>SUM(P24:U24)</f>
        <v>585</v>
      </c>
      <c r="P24" s="103">
        <v>585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3165</v>
      </c>
      <c r="W24" s="103">
        <v>3165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123</v>
      </c>
      <c r="AG24" s="103">
        <v>123</v>
      </c>
      <c r="AH24" s="103">
        <v>0</v>
      </c>
      <c r="AI24" s="103">
        <v>0</v>
      </c>
      <c r="AJ24" s="103">
        <f>SUM(AK24:AS24)</f>
        <v>123</v>
      </c>
      <c r="AK24" s="103">
        <v>0</v>
      </c>
      <c r="AL24" s="103">
        <v>0</v>
      </c>
      <c r="AM24" s="103">
        <v>95</v>
      </c>
      <c r="AN24" s="103">
        <v>0</v>
      </c>
      <c r="AO24" s="103">
        <v>0</v>
      </c>
      <c r="AP24" s="103">
        <v>0</v>
      </c>
      <c r="AQ24" s="103">
        <v>28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45</v>
      </c>
      <c r="B25" s="113" t="s">
        <v>306</v>
      </c>
      <c r="C25" s="101" t="s">
        <v>307</v>
      </c>
      <c r="D25" s="103">
        <f>SUM(E25,+H25,+K25)</f>
        <v>4107</v>
      </c>
      <c r="E25" s="103">
        <f>SUM(F25:G25)</f>
        <v>3649</v>
      </c>
      <c r="F25" s="103">
        <v>877</v>
      </c>
      <c r="G25" s="103">
        <v>2772</v>
      </c>
      <c r="H25" s="103">
        <f>SUM(I25:J25)</f>
        <v>458</v>
      </c>
      <c r="I25" s="103">
        <v>0</v>
      </c>
      <c r="J25" s="103">
        <v>458</v>
      </c>
      <c r="K25" s="103">
        <f>SUM(L25:M25)</f>
        <v>0</v>
      </c>
      <c r="L25" s="103">
        <v>0</v>
      </c>
      <c r="M25" s="103">
        <v>0</v>
      </c>
      <c r="N25" s="103">
        <f>SUM(O25,+V25,+AC25)</f>
        <v>4107</v>
      </c>
      <c r="O25" s="103">
        <f>SUM(P25:U25)</f>
        <v>877</v>
      </c>
      <c r="P25" s="103">
        <v>877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3230</v>
      </c>
      <c r="W25" s="103">
        <v>3230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135</v>
      </c>
      <c r="AG25" s="103">
        <v>135</v>
      </c>
      <c r="AH25" s="103">
        <v>0</v>
      </c>
      <c r="AI25" s="103">
        <v>0</v>
      </c>
      <c r="AJ25" s="103">
        <f>SUM(AK25:AS25)</f>
        <v>135</v>
      </c>
      <c r="AK25" s="103">
        <v>0</v>
      </c>
      <c r="AL25" s="103">
        <v>0</v>
      </c>
      <c r="AM25" s="103">
        <v>104</v>
      </c>
      <c r="AN25" s="103">
        <v>0</v>
      </c>
      <c r="AO25" s="103">
        <v>0</v>
      </c>
      <c r="AP25" s="103">
        <v>0</v>
      </c>
      <c r="AQ25" s="103">
        <v>31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31</v>
      </c>
      <c r="BA25" s="103">
        <v>31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45</v>
      </c>
      <c r="B26" s="113" t="s">
        <v>309</v>
      </c>
      <c r="C26" s="101" t="s">
        <v>310</v>
      </c>
      <c r="D26" s="103">
        <f>SUM(E26,+H26,+K26)</f>
        <v>5202</v>
      </c>
      <c r="E26" s="103">
        <f>SUM(F26:G26)</f>
        <v>4075</v>
      </c>
      <c r="F26" s="103">
        <v>658</v>
      </c>
      <c r="G26" s="103">
        <v>3417</v>
      </c>
      <c r="H26" s="103">
        <f>SUM(I26:J26)</f>
        <v>1127</v>
      </c>
      <c r="I26" s="103">
        <v>0</v>
      </c>
      <c r="J26" s="103">
        <v>1127</v>
      </c>
      <c r="K26" s="103">
        <f>SUM(L26:M26)</f>
        <v>0</v>
      </c>
      <c r="L26" s="103">
        <v>0</v>
      </c>
      <c r="M26" s="103">
        <v>0</v>
      </c>
      <c r="N26" s="103">
        <f>SUM(O26,+V26,+AC26)</f>
        <v>5202</v>
      </c>
      <c r="O26" s="103">
        <f>SUM(P26:U26)</f>
        <v>658</v>
      </c>
      <c r="P26" s="103">
        <v>658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4544</v>
      </c>
      <c r="W26" s="103">
        <v>4544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172</v>
      </c>
      <c r="AG26" s="103">
        <v>172</v>
      </c>
      <c r="AH26" s="103">
        <v>0</v>
      </c>
      <c r="AI26" s="103">
        <v>0</v>
      </c>
      <c r="AJ26" s="103">
        <f>SUM(AK26:AS26)</f>
        <v>172</v>
      </c>
      <c r="AK26" s="103">
        <v>0</v>
      </c>
      <c r="AL26" s="103">
        <v>0</v>
      </c>
      <c r="AM26" s="103">
        <v>133</v>
      </c>
      <c r="AN26" s="103">
        <v>0</v>
      </c>
      <c r="AO26" s="103">
        <v>0</v>
      </c>
      <c r="AP26" s="103">
        <v>0</v>
      </c>
      <c r="AQ26" s="103">
        <v>39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45</v>
      </c>
      <c r="B27" s="113" t="s">
        <v>312</v>
      </c>
      <c r="C27" s="101" t="s">
        <v>313</v>
      </c>
      <c r="D27" s="103">
        <f>SUM(E27,+H27,+K27)</f>
        <v>5448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5448</v>
      </c>
      <c r="L27" s="103">
        <v>1072</v>
      </c>
      <c r="M27" s="103">
        <v>4376</v>
      </c>
      <c r="N27" s="103">
        <f>SUM(O27,+V27,+AC27)</f>
        <v>5448</v>
      </c>
      <c r="O27" s="103">
        <f>SUM(P27:U27)</f>
        <v>1072</v>
      </c>
      <c r="P27" s="103">
        <v>1072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4376</v>
      </c>
      <c r="W27" s="103">
        <v>4376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354</v>
      </c>
      <c r="AG27" s="103">
        <v>354</v>
      </c>
      <c r="AH27" s="103">
        <v>0</v>
      </c>
      <c r="AI27" s="103">
        <v>0</v>
      </c>
      <c r="AJ27" s="103">
        <f>SUM(AK27:AS27)</f>
        <v>354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352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45</v>
      </c>
      <c r="B28" s="113" t="s">
        <v>315</v>
      </c>
      <c r="C28" s="101" t="s">
        <v>316</v>
      </c>
      <c r="D28" s="103">
        <f>SUM(E28,+H28,+K28)</f>
        <v>4067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4067</v>
      </c>
      <c r="L28" s="103">
        <v>675</v>
      </c>
      <c r="M28" s="103">
        <v>3392</v>
      </c>
      <c r="N28" s="103">
        <f>SUM(O28,+V28,+AC28)</f>
        <v>4067</v>
      </c>
      <c r="O28" s="103">
        <f>SUM(P28:U28)</f>
        <v>675</v>
      </c>
      <c r="P28" s="103">
        <v>675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3392</v>
      </c>
      <c r="W28" s="103">
        <v>3392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</v>
      </c>
      <c r="AG28" s="103">
        <v>9</v>
      </c>
      <c r="AH28" s="103">
        <v>0</v>
      </c>
      <c r="AI28" s="103">
        <v>0</v>
      </c>
      <c r="AJ28" s="103">
        <f>SUM(AK28:AS28)</f>
        <v>9</v>
      </c>
      <c r="AK28" s="103">
        <v>0</v>
      </c>
      <c r="AL28" s="103">
        <v>0</v>
      </c>
      <c r="AM28" s="103">
        <v>9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38</v>
      </c>
      <c r="BA28" s="103">
        <v>38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45</v>
      </c>
      <c r="B29" s="113" t="s">
        <v>318</v>
      </c>
      <c r="C29" s="101" t="s">
        <v>319</v>
      </c>
      <c r="D29" s="103">
        <f>SUM(E29,+H29,+K29)</f>
        <v>5010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5010</v>
      </c>
      <c r="L29" s="103">
        <v>894</v>
      </c>
      <c r="M29" s="103">
        <v>4116</v>
      </c>
      <c r="N29" s="103">
        <f>SUM(O29,+V29,+AC29)</f>
        <v>5010</v>
      </c>
      <c r="O29" s="103">
        <f>SUM(P29:U29)</f>
        <v>894</v>
      </c>
      <c r="P29" s="103">
        <v>894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4116</v>
      </c>
      <c r="W29" s="103">
        <v>4116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13</v>
      </c>
      <c r="AG29" s="103">
        <v>13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13</v>
      </c>
      <c r="AU29" s="103">
        <v>13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45</v>
      </c>
      <c r="B30" s="113" t="s">
        <v>321</v>
      </c>
      <c r="C30" s="101" t="s">
        <v>322</v>
      </c>
      <c r="D30" s="103">
        <f>SUM(E30,+H30,+K30)</f>
        <v>6423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6423</v>
      </c>
      <c r="L30" s="103">
        <v>690</v>
      </c>
      <c r="M30" s="103">
        <v>5733</v>
      </c>
      <c r="N30" s="103">
        <f>SUM(O30,+V30,+AC30)</f>
        <v>6423</v>
      </c>
      <c r="O30" s="103">
        <f>SUM(P30:U30)</f>
        <v>690</v>
      </c>
      <c r="P30" s="103">
        <v>690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5733</v>
      </c>
      <c r="W30" s="103">
        <v>5733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17</v>
      </c>
      <c r="AG30" s="103">
        <v>17</v>
      </c>
      <c r="AH30" s="103">
        <v>0</v>
      </c>
      <c r="AI30" s="103">
        <v>0</v>
      </c>
      <c r="AJ30" s="103">
        <f>SUM(AK30:AS30)</f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17</v>
      </c>
      <c r="AU30" s="103">
        <v>17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45</v>
      </c>
      <c r="B31" s="113" t="s">
        <v>324</v>
      </c>
      <c r="C31" s="101" t="s">
        <v>325</v>
      </c>
      <c r="D31" s="103">
        <f>SUM(E31,+H31,+K31)</f>
        <v>13416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13416</v>
      </c>
      <c r="L31" s="103">
        <v>1859</v>
      </c>
      <c r="M31" s="103">
        <v>11557</v>
      </c>
      <c r="N31" s="103">
        <f>SUM(O31,+V31,+AC31)</f>
        <v>13416</v>
      </c>
      <c r="O31" s="103">
        <f>SUM(P31:U31)</f>
        <v>1859</v>
      </c>
      <c r="P31" s="103">
        <v>1859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11557</v>
      </c>
      <c r="W31" s="103">
        <v>11557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32</v>
      </c>
      <c r="AG31" s="103">
        <v>32</v>
      </c>
      <c r="AH31" s="103">
        <v>0</v>
      </c>
      <c r="AI31" s="103">
        <v>0</v>
      </c>
      <c r="AJ31" s="103">
        <f>SUM(AK31:AS31)</f>
        <v>875</v>
      </c>
      <c r="AK31" s="103">
        <v>875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32</v>
      </c>
      <c r="AU31" s="103">
        <v>32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45</v>
      </c>
      <c r="B32" s="113" t="s">
        <v>327</v>
      </c>
      <c r="C32" s="101" t="s">
        <v>328</v>
      </c>
      <c r="D32" s="103">
        <f>SUM(E32,+H32,+K32)</f>
        <v>5787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5787</v>
      </c>
      <c r="L32" s="103">
        <v>1323</v>
      </c>
      <c r="M32" s="103">
        <v>4464</v>
      </c>
      <c r="N32" s="103">
        <f>SUM(O32,+V32,+AC32)</f>
        <v>5787</v>
      </c>
      <c r="O32" s="103">
        <f>SUM(P32:U32)</f>
        <v>1323</v>
      </c>
      <c r="P32" s="103">
        <v>1323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4464</v>
      </c>
      <c r="W32" s="103">
        <v>4464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11</v>
      </c>
      <c r="AG32" s="103">
        <v>11</v>
      </c>
      <c r="AH32" s="103">
        <v>0</v>
      </c>
      <c r="AI32" s="103">
        <v>0</v>
      </c>
      <c r="AJ32" s="103">
        <f>SUM(AK32:AS32)</f>
        <v>11</v>
      </c>
      <c r="AK32" s="103">
        <v>11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11</v>
      </c>
      <c r="AU32" s="103">
        <v>11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190</v>
      </c>
      <c r="BA32" s="103">
        <v>190</v>
      </c>
      <c r="BB32" s="103">
        <v>0</v>
      </c>
      <c r="BC32" s="103">
        <v>0</v>
      </c>
    </row>
    <row r="33" spans="1:55" s="105" customFormat="1" ht="13.5" customHeight="1" x14ac:dyDescent="0.15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 x14ac:dyDescent="0.15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 x14ac:dyDescent="0.15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 x14ac:dyDescent="0.15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 x14ac:dyDescent="0.15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32">
    <sortCondition ref="A8:A32"/>
    <sortCondition ref="B8:B32"/>
    <sortCondition ref="C8:C3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31" man="1"/>
    <brk id="31" min="1" max="31" man="1"/>
    <brk id="45" min="1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09000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09201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09202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09203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09204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09205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09206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09208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09209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09210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09211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09213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09214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09215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09216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09301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09342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09343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09344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09345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09361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09364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09384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09386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09407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09411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>
        <f>+水洗化人口等!B208</f>
        <v>0</v>
      </c>
      <c r="AG208" s="11">
        <v>208</v>
      </c>
    </row>
    <row r="209" spans="32:33" x14ac:dyDescent="0.15">
      <c r="AF209" s="11">
        <f>+水洗化人口等!B209</f>
        <v>0</v>
      </c>
      <c r="AG209" s="11">
        <v>209</v>
      </c>
    </row>
    <row r="210" spans="32:33" x14ac:dyDescent="0.15">
      <c r="AF210" s="11">
        <f>+水洗化人口等!B210</f>
        <v>0</v>
      </c>
      <c r="AG210" s="11">
        <v>210</v>
      </c>
    </row>
    <row r="211" spans="32:33" x14ac:dyDescent="0.15">
      <c r="AF211" s="11">
        <f>+水洗化人口等!B211</f>
        <v>0</v>
      </c>
      <c r="AG211" s="11">
        <v>211</v>
      </c>
    </row>
    <row r="212" spans="32:33" x14ac:dyDescent="0.15">
      <c r="AF212" s="11">
        <f>+水洗化人口等!B212</f>
        <v>0</v>
      </c>
      <c r="AG212" s="11">
        <v>212</v>
      </c>
    </row>
    <row r="213" spans="32:33" x14ac:dyDescent="0.15">
      <c r="AF213" s="11">
        <f>+水洗化人口等!B213</f>
        <v>0</v>
      </c>
      <c r="AG213" s="11">
        <v>213</v>
      </c>
    </row>
    <row r="214" spans="32:33" x14ac:dyDescent="0.15">
      <c r="AF214" s="11">
        <f>+水洗化人口等!B214</f>
        <v>0</v>
      </c>
      <c r="AG214" s="11">
        <v>214</v>
      </c>
    </row>
    <row r="215" spans="32:33" x14ac:dyDescent="0.15">
      <c r="AF215" s="11">
        <f>+水洗化人口等!B215</f>
        <v>0</v>
      </c>
      <c r="AG215" s="11">
        <v>215</v>
      </c>
    </row>
    <row r="216" spans="32:33" x14ac:dyDescent="0.15">
      <c r="AF216" s="11">
        <f>+水洗化人口等!B216</f>
        <v>0</v>
      </c>
      <c r="AG216" s="11">
        <v>216</v>
      </c>
    </row>
    <row r="217" spans="32:33" x14ac:dyDescent="0.15">
      <c r="AF217" s="11">
        <f>+水洗化人口等!B217</f>
        <v>0</v>
      </c>
      <c r="AG217" s="11">
        <v>217</v>
      </c>
    </row>
    <row r="218" spans="32:33" x14ac:dyDescent="0.15">
      <c r="AF218" s="11">
        <f>+水洗化人口等!B218</f>
        <v>0</v>
      </c>
      <c r="AG218" s="11">
        <v>218</v>
      </c>
    </row>
    <row r="219" spans="32:33" x14ac:dyDescent="0.15">
      <c r="AF219" s="11">
        <f>+水洗化人口等!B219</f>
        <v>0</v>
      </c>
      <c r="AG219" s="11">
        <v>219</v>
      </c>
    </row>
    <row r="220" spans="32:33" x14ac:dyDescent="0.15">
      <c r="AF220" s="11">
        <f>+水洗化人口等!B220</f>
        <v>0</v>
      </c>
      <c r="AG220" s="11">
        <v>220</v>
      </c>
    </row>
    <row r="221" spans="32:33" x14ac:dyDescent="0.15">
      <c r="AF221" s="11">
        <f>+水洗化人口等!B221</f>
        <v>0</v>
      </c>
      <c r="AG221" s="11">
        <v>221</v>
      </c>
    </row>
    <row r="222" spans="32:33" x14ac:dyDescent="0.15">
      <c r="AF222" s="11">
        <f>+水洗化人口等!B222</f>
        <v>0</v>
      </c>
      <c r="AG222" s="11">
        <v>222</v>
      </c>
    </row>
    <row r="223" spans="32:33" x14ac:dyDescent="0.15">
      <c r="AF223" s="11">
        <f>+水洗化人口等!B223</f>
        <v>0</v>
      </c>
      <c r="AG223" s="11">
        <v>223</v>
      </c>
    </row>
    <row r="224" spans="32:33" x14ac:dyDescent="0.15">
      <c r="AF224" s="11">
        <f>+水洗化人口等!B224</f>
        <v>0</v>
      </c>
      <c r="AG224" s="11">
        <v>224</v>
      </c>
    </row>
    <row r="225" spans="32:33" x14ac:dyDescent="0.15">
      <c r="AF225" s="11">
        <f>+水洗化人口等!B225</f>
        <v>0</v>
      </c>
      <c r="AG225" s="11">
        <v>225</v>
      </c>
    </row>
    <row r="226" spans="32:33" x14ac:dyDescent="0.15">
      <c r="AF226" s="11">
        <f>+水洗化人口等!B226</f>
        <v>0</v>
      </c>
      <c r="AG226" s="11">
        <v>226</v>
      </c>
    </row>
    <row r="227" spans="32:33" x14ac:dyDescent="0.15">
      <c r="AF227" s="11">
        <f>+水洗化人口等!B227</f>
        <v>0</v>
      </c>
      <c r="AG227" s="11">
        <v>227</v>
      </c>
    </row>
    <row r="228" spans="32:33" x14ac:dyDescent="0.15">
      <c r="AF228" s="11">
        <f>+水洗化人口等!B228</f>
        <v>0</v>
      </c>
      <c r="AG228" s="11">
        <v>228</v>
      </c>
    </row>
    <row r="229" spans="32:33" x14ac:dyDescent="0.15">
      <c r="AF229" s="11">
        <f>+水洗化人口等!B229</f>
        <v>0</v>
      </c>
      <c r="AG229" s="11">
        <v>229</v>
      </c>
    </row>
    <row r="230" spans="32:33" x14ac:dyDescent="0.15">
      <c r="AF230" s="11">
        <f>+水洗化人口等!B230</f>
        <v>0</v>
      </c>
      <c r="AG230" s="11">
        <v>230</v>
      </c>
    </row>
    <row r="231" spans="32:33" x14ac:dyDescent="0.15">
      <c r="AF231" s="11">
        <f>+水洗化人口等!B231</f>
        <v>0</v>
      </c>
      <c r="AG231" s="11">
        <v>231</v>
      </c>
    </row>
    <row r="232" spans="32:33" x14ac:dyDescent="0.15">
      <c r="AF232" s="11">
        <f>+水洗化人口等!B232</f>
        <v>0</v>
      </c>
      <c r="AG232" s="11">
        <v>232</v>
      </c>
    </row>
    <row r="233" spans="32:33" x14ac:dyDescent="0.15">
      <c r="AF233" s="11">
        <f>+水洗化人口等!B233</f>
        <v>0</v>
      </c>
      <c r="AG233" s="11">
        <v>233</v>
      </c>
    </row>
    <row r="234" spans="32:33" x14ac:dyDescent="0.15">
      <c r="AF234" s="11">
        <f>+水洗化人口等!B234</f>
        <v>0</v>
      </c>
      <c r="AG234" s="11">
        <v>234</v>
      </c>
    </row>
    <row r="235" spans="32:33" x14ac:dyDescent="0.15">
      <c r="AF235" s="11">
        <f>+水洗化人口等!B235</f>
        <v>0</v>
      </c>
      <c r="AG235" s="11">
        <v>235</v>
      </c>
    </row>
    <row r="236" spans="32:33" x14ac:dyDescent="0.15">
      <c r="AF236" s="11">
        <f>+水洗化人口等!B236</f>
        <v>0</v>
      </c>
      <c r="AG236" s="11">
        <v>236</v>
      </c>
    </row>
    <row r="237" spans="32:33" x14ac:dyDescent="0.15">
      <c r="AF237" s="11">
        <f>+水洗化人口等!B237</f>
        <v>0</v>
      </c>
      <c r="AG237" s="11">
        <v>237</v>
      </c>
    </row>
    <row r="238" spans="32:33" x14ac:dyDescent="0.15">
      <c r="AF238" s="11">
        <f>+水洗化人口等!B238</f>
        <v>0</v>
      </c>
      <c r="AG238" s="11">
        <v>238</v>
      </c>
    </row>
    <row r="239" spans="32:33" x14ac:dyDescent="0.15">
      <c r="AF239" s="11">
        <f>+水洗化人口等!B239</f>
        <v>0</v>
      </c>
      <c r="AG239" s="11">
        <v>239</v>
      </c>
    </row>
    <row r="240" spans="32:33" x14ac:dyDescent="0.15">
      <c r="AF240" s="11">
        <f>+水洗化人口等!B240</f>
        <v>0</v>
      </c>
      <c r="AG240" s="11">
        <v>240</v>
      </c>
    </row>
    <row r="241" spans="32:33" x14ac:dyDescent="0.15">
      <c r="AF241" s="11">
        <f>+水洗化人口等!B241</f>
        <v>0</v>
      </c>
      <c r="AG241" s="11">
        <v>241</v>
      </c>
    </row>
    <row r="242" spans="32:33" x14ac:dyDescent="0.15">
      <c r="AF242" s="11">
        <f>+水洗化人口等!B242</f>
        <v>0</v>
      </c>
      <c r="AG242" s="11">
        <v>242</v>
      </c>
    </row>
    <row r="243" spans="32:33" x14ac:dyDescent="0.15">
      <c r="AF243" s="11">
        <f>+水洗化人口等!B243</f>
        <v>0</v>
      </c>
      <c r="AG243" s="11">
        <v>243</v>
      </c>
    </row>
    <row r="244" spans="32:33" x14ac:dyDescent="0.15">
      <c r="AF244" s="11">
        <f>+水洗化人口等!B244</f>
        <v>0</v>
      </c>
      <c r="AG244" s="11">
        <v>244</v>
      </c>
    </row>
    <row r="245" spans="32:33" x14ac:dyDescent="0.15">
      <c r="AF245" s="11">
        <f>+水洗化人口等!B245</f>
        <v>0</v>
      </c>
      <c r="AG245" s="11">
        <v>245</v>
      </c>
    </row>
    <row r="246" spans="32:33" x14ac:dyDescent="0.15">
      <c r="AF246" s="11">
        <f>+水洗化人口等!B246</f>
        <v>0</v>
      </c>
      <c r="AG246" s="11">
        <v>246</v>
      </c>
    </row>
    <row r="247" spans="32:33" x14ac:dyDescent="0.15">
      <c r="AF247" s="11">
        <f>+水洗化人口等!B247</f>
        <v>0</v>
      </c>
      <c r="AG247" s="11">
        <v>247</v>
      </c>
    </row>
    <row r="248" spans="32:33" x14ac:dyDescent="0.15">
      <c r="AF248" s="11">
        <f>+水洗化人口等!B248</f>
        <v>0</v>
      </c>
      <c r="AG248" s="11">
        <v>248</v>
      </c>
    </row>
    <row r="249" spans="32:33" x14ac:dyDescent="0.15">
      <c r="AF249" s="11">
        <f>+水洗化人口等!B249</f>
        <v>0</v>
      </c>
      <c r="AG249" s="11">
        <v>249</v>
      </c>
    </row>
    <row r="250" spans="32:33" x14ac:dyDescent="0.15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2018-02-25T10:09:24Z</dcterms:modified>
</cp:coreProperties>
</file>