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ごみ処理概要!$A$6:$AQ$31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ごみ処理概要!$2:$32</definedName>
    <definedName name="_xlnm.Print_Area" localSheetId="3">ごみ処理量内訳!$2:$32</definedName>
    <definedName name="_xlnm.Print_Area" localSheetId="1">ごみ搬入量内訳!$2:$32</definedName>
    <definedName name="_xlnm.Print_Area" localSheetId="6">災害廃棄物搬入量!$2:$32</definedName>
    <definedName name="_xlnm.Print_Area" localSheetId="2">施設区分別搬入量内訳!$2:$32</definedName>
    <definedName name="_xlnm.Print_Area" localSheetId="5">施設資源化量内訳!$2:$32</definedName>
    <definedName name="_xlnm.Print_Area" localSheetId="4">資源化量内訳!$2:$32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62913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R9" i="5"/>
  <c r="CR11" i="5"/>
  <c r="CR13" i="5"/>
  <c r="CR15" i="5"/>
  <c r="CR17" i="5"/>
  <c r="CR19" i="5"/>
  <c r="CR21" i="5"/>
  <c r="CR23" i="5"/>
  <c r="CR25" i="5"/>
  <c r="CR27" i="5"/>
  <c r="CR29" i="5"/>
  <c r="CR31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T9" i="5"/>
  <c r="BT11" i="5"/>
  <c r="L11" i="5" s="1"/>
  <c r="BT13" i="5"/>
  <c r="BT15" i="5"/>
  <c r="L15" i="5" s="1"/>
  <c r="BT17" i="5"/>
  <c r="BT19" i="5"/>
  <c r="L19" i="5" s="1"/>
  <c r="BT21" i="5"/>
  <c r="BT23" i="5"/>
  <c r="L23" i="5" s="1"/>
  <c r="BT25" i="5"/>
  <c r="BT27" i="5"/>
  <c r="L27" i="5" s="1"/>
  <c r="BT29" i="5"/>
  <c r="L29" i="5" s="1"/>
  <c r="BT31" i="5"/>
  <c r="L31" i="5" s="1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Q8" i="5"/>
  <c r="BL8" i="5" s="1"/>
  <c r="K8" i="5" s="1"/>
  <c r="BQ9" i="5"/>
  <c r="BQ10" i="5"/>
  <c r="BL10" i="5" s="1"/>
  <c r="K10" i="5" s="1"/>
  <c r="BQ11" i="5"/>
  <c r="BQ12" i="5"/>
  <c r="BL12" i="5" s="1"/>
  <c r="K12" i="5" s="1"/>
  <c r="BQ13" i="5"/>
  <c r="BQ14" i="5"/>
  <c r="BL14" i="5" s="1"/>
  <c r="K14" i="5" s="1"/>
  <c r="BQ15" i="5"/>
  <c r="BQ16" i="5"/>
  <c r="BL16" i="5" s="1"/>
  <c r="K16" i="5" s="1"/>
  <c r="BQ17" i="5"/>
  <c r="BQ18" i="5"/>
  <c r="BL18" i="5" s="1"/>
  <c r="K18" i="5" s="1"/>
  <c r="BQ19" i="5"/>
  <c r="BQ20" i="5"/>
  <c r="BL20" i="5" s="1"/>
  <c r="K20" i="5" s="1"/>
  <c r="BQ21" i="5"/>
  <c r="BQ22" i="5"/>
  <c r="BL22" i="5" s="1"/>
  <c r="K22" i="5" s="1"/>
  <c r="BQ23" i="5"/>
  <c r="BQ24" i="5"/>
  <c r="BL24" i="5" s="1"/>
  <c r="K24" i="5" s="1"/>
  <c r="BQ25" i="5"/>
  <c r="BQ26" i="5"/>
  <c r="BL26" i="5" s="1"/>
  <c r="K26" i="5" s="1"/>
  <c r="BQ27" i="5"/>
  <c r="BQ28" i="5"/>
  <c r="BL28" i="5" s="1"/>
  <c r="K28" i="5" s="1"/>
  <c r="BQ29" i="5"/>
  <c r="BQ30" i="5"/>
  <c r="BL30" i="5" s="1"/>
  <c r="K30" i="5" s="1"/>
  <c r="BQ31" i="5"/>
  <c r="BQ32" i="5"/>
  <c r="BL32" i="5" s="1"/>
  <c r="K32" i="5" s="1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L9" i="5"/>
  <c r="BL11" i="5"/>
  <c r="K11" i="5" s="1"/>
  <c r="BL13" i="5"/>
  <c r="BL15" i="5"/>
  <c r="K15" i="5" s="1"/>
  <c r="BL17" i="5"/>
  <c r="BL19" i="5"/>
  <c r="K19" i="5" s="1"/>
  <c r="BL21" i="5"/>
  <c r="BL23" i="5"/>
  <c r="K23" i="5" s="1"/>
  <c r="BL25" i="5"/>
  <c r="BL27" i="5"/>
  <c r="K27" i="5" s="1"/>
  <c r="BL29" i="5"/>
  <c r="BL31" i="5"/>
  <c r="K31" i="5" s="1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D9" i="5"/>
  <c r="BD11" i="5"/>
  <c r="J11" i="5" s="1"/>
  <c r="BD13" i="5"/>
  <c r="J13" i="5" s="1"/>
  <c r="BD15" i="5"/>
  <c r="J15" i="5" s="1"/>
  <c r="BD17" i="5"/>
  <c r="J17" i="5" s="1"/>
  <c r="BD19" i="5"/>
  <c r="J19" i="5" s="1"/>
  <c r="BD21" i="5"/>
  <c r="J21" i="5" s="1"/>
  <c r="BD23" i="5"/>
  <c r="J23" i="5" s="1"/>
  <c r="BD25" i="5"/>
  <c r="J25" i="5" s="1"/>
  <c r="BD27" i="5"/>
  <c r="J27" i="5" s="1"/>
  <c r="BD29" i="5"/>
  <c r="J29" i="5" s="1"/>
  <c r="BD31" i="5"/>
  <c r="J31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V9" i="5"/>
  <c r="I9" i="5" s="1"/>
  <c r="AV11" i="5"/>
  <c r="I11" i="5" s="1"/>
  <c r="AV13" i="5"/>
  <c r="I13" i="5" s="1"/>
  <c r="AV15" i="5"/>
  <c r="I15" i="5" s="1"/>
  <c r="AV17" i="5"/>
  <c r="I17" i="5" s="1"/>
  <c r="AV19" i="5"/>
  <c r="I19" i="5" s="1"/>
  <c r="AV21" i="5"/>
  <c r="I21" i="5" s="1"/>
  <c r="AV23" i="5"/>
  <c r="I23" i="5" s="1"/>
  <c r="AV25" i="5"/>
  <c r="I25" i="5" s="1"/>
  <c r="AV27" i="5"/>
  <c r="I27" i="5" s="1"/>
  <c r="AV29" i="5"/>
  <c r="I29" i="5" s="1"/>
  <c r="AV31" i="5"/>
  <c r="I31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N9" i="5"/>
  <c r="H9" i="5" s="1"/>
  <c r="AN11" i="5"/>
  <c r="H11" i="5" s="1"/>
  <c r="AN13" i="5"/>
  <c r="H13" i="5" s="1"/>
  <c r="AN15" i="5"/>
  <c r="H15" i="5" s="1"/>
  <c r="AN17" i="5"/>
  <c r="H17" i="5" s="1"/>
  <c r="AN19" i="5"/>
  <c r="H19" i="5" s="1"/>
  <c r="AN21" i="5"/>
  <c r="H21" i="5" s="1"/>
  <c r="AN23" i="5"/>
  <c r="H23" i="5" s="1"/>
  <c r="AN25" i="5"/>
  <c r="H25" i="5" s="1"/>
  <c r="AN27" i="5"/>
  <c r="H27" i="5" s="1"/>
  <c r="AN29" i="5"/>
  <c r="H29" i="5" s="1"/>
  <c r="AN31" i="5"/>
  <c r="H31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F9" i="5"/>
  <c r="G9" i="5" s="1"/>
  <c r="AF11" i="5"/>
  <c r="G11" i="5" s="1"/>
  <c r="AF13" i="5"/>
  <c r="G13" i="5" s="1"/>
  <c r="AF15" i="5"/>
  <c r="G15" i="5" s="1"/>
  <c r="AF17" i="5"/>
  <c r="G17" i="5" s="1"/>
  <c r="AF19" i="5"/>
  <c r="G19" i="5" s="1"/>
  <c r="AF21" i="5"/>
  <c r="G21" i="5" s="1"/>
  <c r="AF23" i="5"/>
  <c r="G23" i="5" s="1"/>
  <c r="AF25" i="5"/>
  <c r="G25" i="5" s="1"/>
  <c r="AF27" i="5"/>
  <c r="G27" i="5" s="1"/>
  <c r="AF29" i="5"/>
  <c r="G29" i="5" s="1"/>
  <c r="AF31" i="5"/>
  <c r="G31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X9" i="5"/>
  <c r="X11" i="5"/>
  <c r="E11" i="5" s="1"/>
  <c r="X13" i="5"/>
  <c r="E13" i="5" s="1"/>
  <c r="X15" i="5"/>
  <c r="E15" i="5" s="1"/>
  <c r="X17" i="5"/>
  <c r="E17" i="5" s="1"/>
  <c r="X19" i="5"/>
  <c r="E19" i="5" s="1"/>
  <c r="X21" i="5"/>
  <c r="E21" i="5" s="1"/>
  <c r="X23" i="5"/>
  <c r="E23" i="5" s="1"/>
  <c r="X25" i="5"/>
  <c r="E25" i="5" s="1"/>
  <c r="X27" i="5"/>
  <c r="E27" i="5" s="1"/>
  <c r="X29" i="5"/>
  <c r="E29" i="5" s="1"/>
  <c r="X31" i="5"/>
  <c r="E31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P9" i="5"/>
  <c r="P11" i="5"/>
  <c r="P13" i="5"/>
  <c r="P15" i="5"/>
  <c r="P17" i="5"/>
  <c r="P19" i="5"/>
  <c r="P21" i="5"/>
  <c r="P23" i="5"/>
  <c r="P25" i="5"/>
  <c r="P27" i="5"/>
  <c r="P29" i="5"/>
  <c r="P31" i="5"/>
  <c r="O9" i="5"/>
  <c r="O11" i="5"/>
  <c r="O13" i="5"/>
  <c r="O15" i="5"/>
  <c r="O17" i="5"/>
  <c r="O19" i="5"/>
  <c r="O21" i="5"/>
  <c r="O23" i="5"/>
  <c r="O25" i="5"/>
  <c r="O27" i="5"/>
  <c r="O29" i="5"/>
  <c r="O31" i="5"/>
  <c r="N9" i="5"/>
  <c r="N11" i="5"/>
  <c r="N13" i="5"/>
  <c r="N15" i="5"/>
  <c r="N17" i="5"/>
  <c r="N19" i="5"/>
  <c r="N21" i="5"/>
  <c r="N23" i="5"/>
  <c r="N25" i="5"/>
  <c r="N27" i="5"/>
  <c r="N29" i="5"/>
  <c r="N31" i="5"/>
  <c r="M9" i="5"/>
  <c r="M11" i="5"/>
  <c r="M13" i="5"/>
  <c r="M15" i="5"/>
  <c r="M17" i="5"/>
  <c r="M19" i="5"/>
  <c r="M21" i="5"/>
  <c r="M23" i="5"/>
  <c r="M25" i="5"/>
  <c r="M27" i="5"/>
  <c r="M29" i="5"/>
  <c r="M31" i="5"/>
  <c r="L9" i="5"/>
  <c r="L13" i="5"/>
  <c r="L17" i="5"/>
  <c r="L21" i="5"/>
  <c r="L25" i="5"/>
  <c r="K9" i="5"/>
  <c r="K13" i="5"/>
  <c r="K17" i="5"/>
  <c r="K21" i="5"/>
  <c r="K25" i="5"/>
  <c r="K29" i="5"/>
  <c r="J9" i="5"/>
  <c r="E9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C8" i="3"/>
  <c r="AC9" i="3"/>
  <c r="Z9" i="3" s="1"/>
  <c r="AC10" i="3"/>
  <c r="AC11" i="3"/>
  <c r="Z11" i="3" s="1"/>
  <c r="AC12" i="3"/>
  <c r="AC13" i="3"/>
  <c r="Z13" i="3" s="1"/>
  <c r="AC14" i="3"/>
  <c r="AC15" i="3"/>
  <c r="Z15" i="3" s="1"/>
  <c r="AC16" i="3"/>
  <c r="AC17" i="3"/>
  <c r="Z17" i="3" s="1"/>
  <c r="AC18" i="3"/>
  <c r="AC19" i="3"/>
  <c r="Z19" i="3" s="1"/>
  <c r="AC20" i="3"/>
  <c r="AC21" i="3"/>
  <c r="Z21" i="3" s="1"/>
  <c r="AC22" i="3"/>
  <c r="AC23" i="3"/>
  <c r="Z23" i="3" s="1"/>
  <c r="AC24" i="3"/>
  <c r="AC25" i="3"/>
  <c r="Z25" i="3" s="1"/>
  <c r="AC26" i="3"/>
  <c r="AC27" i="3"/>
  <c r="Z27" i="3" s="1"/>
  <c r="AC28" i="3"/>
  <c r="AC29" i="3"/>
  <c r="Z29" i="3" s="1"/>
  <c r="AC30" i="3"/>
  <c r="AC31" i="3"/>
  <c r="Z31" i="3" s="1"/>
  <c r="AC32" i="3"/>
  <c r="Z8" i="3"/>
  <c r="Z10" i="3"/>
  <c r="Z12" i="3"/>
  <c r="Z14" i="3"/>
  <c r="Z16" i="3"/>
  <c r="Z18" i="3"/>
  <c r="Z20" i="3"/>
  <c r="Z22" i="3"/>
  <c r="Z24" i="3"/>
  <c r="Z26" i="3"/>
  <c r="Z28" i="3"/>
  <c r="Z30" i="3"/>
  <c r="Z32" i="3"/>
  <c r="R8" i="3"/>
  <c r="R9" i="3"/>
  <c r="P9" i="3" s="1"/>
  <c r="R10" i="3"/>
  <c r="R11" i="3"/>
  <c r="P11" i="3" s="1"/>
  <c r="R12" i="3"/>
  <c r="R13" i="3"/>
  <c r="P13" i="3" s="1"/>
  <c r="R14" i="3"/>
  <c r="R15" i="3"/>
  <c r="P15" i="3" s="1"/>
  <c r="R16" i="3"/>
  <c r="R17" i="3"/>
  <c r="P17" i="3" s="1"/>
  <c r="R18" i="3"/>
  <c r="R19" i="3"/>
  <c r="P19" i="3" s="1"/>
  <c r="R20" i="3"/>
  <c r="R21" i="3"/>
  <c r="P21" i="3" s="1"/>
  <c r="R22" i="3"/>
  <c r="R23" i="3"/>
  <c r="P23" i="3" s="1"/>
  <c r="R24" i="3"/>
  <c r="R25" i="3"/>
  <c r="P25" i="3" s="1"/>
  <c r="R26" i="3"/>
  <c r="R27" i="3"/>
  <c r="P27" i="3" s="1"/>
  <c r="R28" i="3"/>
  <c r="R29" i="3"/>
  <c r="P29" i="3" s="1"/>
  <c r="R30" i="3"/>
  <c r="R31" i="3"/>
  <c r="P31" i="3" s="1"/>
  <c r="R32" i="3"/>
  <c r="P8" i="3"/>
  <c r="P10" i="3"/>
  <c r="P12" i="3"/>
  <c r="P14" i="3"/>
  <c r="P16" i="3"/>
  <c r="P18" i="3"/>
  <c r="P20" i="3"/>
  <c r="P22" i="3"/>
  <c r="P24" i="3"/>
  <c r="P26" i="3"/>
  <c r="P28" i="3"/>
  <c r="P30" i="3"/>
  <c r="P32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F8" i="3"/>
  <c r="F9" i="3"/>
  <c r="D9" i="3" s="1"/>
  <c r="F10" i="3"/>
  <c r="F11" i="3"/>
  <c r="F12" i="3"/>
  <c r="F13" i="3"/>
  <c r="D13" i="3" s="1"/>
  <c r="F14" i="3"/>
  <c r="F15" i="3"/>
  <c r="F16" i="3"/>
  <c r="F17" i="3"/>
  <c r="D17" i="3" s="1"/>
  <c r="F18" i="3"/>
  <c r="F19" i="3"/>
  <c r="F20" i="3"/>
  <c r="F21" i="3"/>
  <c r="D21" i="3" s="1"/>
  <c r="F22" i="3"/>
  <c r="F23" i="3"/>
  <c r="F24" i="3"/>
  <c r="F25" i="3"/>
  <c r="D25" i="3" s="1"/>
  <c r="F26" i="3"/>
  <c r="F27" i="3"/>
  <c r="F28" i="3"/>
  <c r="F29" i="3"/>
  <c r="D29" i="3" s="1"/>
  <c r="F30" i="3"/>
  <c r="F31" i="3"/>
  <c r="F32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D11" i="3"/>
  <c r="D15" i="3"/>
  <c r="D19" i="3"/>
  <c r="D23" i="3"/>
  <c r="D27" i="3"/>
  <c r="D31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A8" i="8"/>
  <c r="DZ8" i="8" s="1"/>
  <c r="EA9" i="8"/>
  <c r="EA10" i="8"/>
  <c r="DZ10" i="8" s="1"/>
  <c r="EA11" i="8"/>
  <c r="EA12" i="8"/>
  <c r="DZ12" i="8" s="1"/>
  <c r="EA13" i="8"/>
  <c r="EA14" i="8"/>
  <c r="DZ14" i="8" s="1"/>
  <c r="EA15" i="8"/>
  <c r="EA16" i="8"/>
  <c r="DZ16" i="8" s="1"/>
  <c r="EA17" i="8"/>
  <c r="EA18" i="8"/>
  <c r="DZ18" i="8" s="1"/>
  <c r="EA19" i="8"/>
  <c r="EA20" i="8"/>
  <c r="DZ20" i="8" s="1"/>
  <c r="EA21" i="8"/>
  <c r="EA22" i="8"/>
  <c r="DZ22" i="8" s="1"/>
  <c r="EA23" i="8"/>
  <c r="EA24" i="8"/>
  <c r="DZ24" i="8" s="1"/>
  <c r="EA25" i="8"/>
  <c r="EA26" i="8"/>
  <c r="DZ26" i="8" s="1"/>
  <c r="EA27" i="8"/>
  <c r="EA28" i="8"/>
  <c r="DZ28" i="8" s="1"/>
  <c r="EA29" i="8"/>
  <c r="EA30" i="8"/>
  <c r="DZ30" i="8" s="1"/>
  <c r="EA31" i="8"/>
  <c r="EA32" i="8"/>
  <c r="DZ32" i="8" s="1"/>
  <c r="DZ9" i="8"/>
  <c r="DZ11" i="8"/>
  <c r="DZ13" i="8"/>
  <c r="DZ15" i="8"/>
  <c r="DZ17" i="8"/>
  <c r="DZ19" i="8"/>
  <c r="DZ21" i="8"/>
  <c r="DZ23" i="8"/>
  <c r="DZ25" i="8"/>
  <c r="DZ27" i="8"/>
  <c r="DZ29" i="8"/>
  <c r="DZ3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G8" i="8"/>
  <c r="DF8" i="8" s="1"/>
  <c r="DG9" i="8"/>
  <c r="DG10" i="8"/>
  <c r="DF10" i="8" s="1"/>
  <c r="DG11" i="8"/>
  <c r="DG12" i="8"/>
  <c r="DF12" i="8" s="1"/>
  <c r="DG13" i="8"/>
  <c r="DG14" i="8"/>
  <c r="DF14" i="8" s="1"/>
  <c r="DG15" i="8"/>
  <c r="DG16" i="8"/>
  <c r="DF16" i="8" s="1"/>
  <c r="DG17" i="8"/>
  <c r="DG18" i="8"/>
  <c r="DF18" i="8" s="1"/>
  <c r="DG19" i="8"/>
  <c r="DG20" i="8"/>
  <c r="DF20" i="8" s="1"/>
  <c r="DG21" i="8"/>
  <c r="DG22" i="8"/>
  <c r="DF22" i="8" s="1"/>
  <c r="DG23" i="8"/>
  <c r="DG24" i="8"/>
  <c r="DF24" i="8" s="1"/>
  <c r="DG25" i="8"/>
  <c r="DG26" i="8"/>
  <c r="DF26" i="8" s="1"/>
  <c r="DG27" i="8"/>
  <c r="DG28" i="8"/>
  <c r="DF28" i="8" s="1"/>
  <c r="DG29" i="8"/>
  <c r="DG30" i="8"/>
  <c r="DF30" i="8" s="1"/>
  <c r="DG31" i="8"/>
  <c r="DG32" i="8"/>
  <c r="DF32" i="8" s="1"/>
  <c r="DF11" i="8"/>
  <c r="DF15" i="8"/>
  <c r="DF19" i="8"/>
  <c r="DF23" i="8"/>
  <c r="DF27" i="8"/>
  <c r="DF31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Q9" i="8"/>
  <c r="CQ11" i="8"/>
  <c r="CQ13" i="8"/>
  <c r="CQ15" i="8"/>
  <c r="CQ17" i="8"/>
  <c r="CQ19" i="8"/>
  <c r="CQ21" i="8"/>
  <c r="CQ23" i="8"/>
  <c r="CQ25" i="8"/>
  <c r="CQ27" i="8"/>
  <c r="CQ29" i="8"/>
  <c r="CQ31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C8" i="8"/>
  <c r="CB8" i="8" s="1"/>
  <c r="CC9" i="8"/>
  <c r="CC10" i="8"/>
  <c r="CB10" i="8" s="1"/>
  <c r="CC11" i="8"/>
  <c r="CC12" i="8"/>
  <c r="CB12" i="8" s="1"/>
  <c r="CC13" i="8"/>
  <c r="CC14" i="8"/>
  <c r="CB14" i="8" s="1"/>
  <c r="CC15" i="8"/>
  <c r="CC16" i="8"/>
  <c r="CB16" i="8" s="1"/>
  <c r="CC17" i="8"/>
  <c r="CC18" i="8"/>
  <c r="CB18" i="8" s="1"/>
  <c r="CC19" i="8"/>
  <c r="CC20" i="8"/>
  <c r="CB20" i="8" s="1"/>
  <c r="CC21" i="8"/>
  <c r="CC22" i="8"/>
  <c r="CB22" i="8" s="1"/>
  <c r="CC23" i="8"/>
  <c r="CC24" i="8"/>
  <c r="CB24" i="8" s="1"/>
  <c r="CC25" i="8"/>
  <c r="CC26" i="8"/>
  <c r="CB26" i="8" s="1"/>
  <c r="CC27" i="8"/>
  <c r="CC28" i="8"/>
  <c r="CB28" i="8" s="1"/>
  <c r="CC29" i="8"/>
  <c r="CC30" i="8"/>
  <c r="CB30" i="8" s="1"/>
  <c r="CC31" i="8"/>
  <c r="CC32" i="8"/>
  <c r="CB32" i="8" s="1"/>
  <c r="CB9" i="8"/>
  <c r="CB11" i="8"/>
  <c r="CB13" i="8"/>
  <c r="CB15" i="8"/>
  <c r="CB17" i="8"/>
  <c r="CB19" i="8"/>
  <c r="CB21" i="8"/>
  <c r="CB23" i="8"/>
  <c r="CB25" i="8"/>
  <c r="CB27" i="8"/>
  <c r="CB29" i="8"/>
  <c r="CB31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N8" i="8"/>
  <c r="BN9" i="8"/>
  <c r="BM9" i="8" s="1"/>
  <c r="BN10" i="8"/>
  <c r="BN11" i="8"/>
  <c r="BM11" i="8" s="1"/>
  <c r="BN12" i="8"/>
  <c r="BN13" i="8"/>
  <c r="BM13" i="8" s="1"/>
  <c r="BN14" i="8"/>
  <c r="BN15" i="8"/>
  <c r="BM15" i="8" s="1"/>
  <c r="BN16" i="8"/>
  <c r="BN17" i="8"/>
  <c r="BM17" i="8" s="1"/>
  <c r="BN18" i="8"/>
  <c r="BN19" i="8"/>
  <c r="BM19" i="8" s="1"/>
  <c r="BN20" i="8"/>
  <c r="BN21" i="8"/>
  <c r="BM21" i="8" s="1"/>
  <c r="BN22" i="8"/>
  <c r="BN23" i="8"/>
  <c r="BM23" i="8" s="1"/>
  <c r="BN24" i="8"/>
  <c r="BN25" i="8"/>
  <c r="BM25" i="8" s="1"/>
  <c r="BN26" i="8"/>
  <c r="BN27" i="8"/>
  <c r="BM27" i="8" s="1"/>
  <c r="BN28" i="8"/>
  <c r="BN29" i="8"/>
  <c r="BM29" i="8" s="1"/>
  <c r="BN30" i="8"/>
  <c r="BN31" i="8"/>
  <c r="BM31" i="8" s="1"/>
  <c r="BN32" i="8"/>
  <c r="BM8" i="8"/>
  <c r="BM10" i="8"/>
  <c r="BM12" i="8"/>
  <c r="BM14" i="8"/>
  <c r="BM16" i="8"/>
  <c r="BM18" i="8"/>
  <c r="BM20" i="8"/>
  <c r="BM22" i="8"/>
  <c r="BM24" i="8"/>
  <c r="BM26" i="8"/>
  <c r="BM28" i="8"/>
  <c r="BM30" i="8"/>
  <c r="BM32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AY8" i="8"/>
  <c r="AX8" i="8" s="1"/>
  <c r="AY9" i="8"/>
  <c r="AY10" i="8"/>
  <c r="AX10" i="8" s="1"/>
  <c r="AY11" i="8"/>
  <c r="AY12" i="8"/>
  <c r="AX12" i="8" s="1"/>
  <c r="AY13" i="8"/>
  <c r="AY14" i="8"/>
  <c r="AX14" i="8" s="1"/>
  <c r="AY15" i="8"/>
  <c r="AY16" i="8"/>
  <c r="AX16" i="8" s="1"/>
  <c r="AY17" i="8"/>
  <c r="AY18" i="8"/>
  <c r="AX18" i="8" s="1"/>
  <c r="AY19" i="8"/>
  <c r="AY20" i="8"/>
  <c r="AX20" i="8" s="1"/>
  <c r="AY21" i="8"/>
  <c r="AY22" i="8"/>
  <c r="AX22" i="8" s="1"/>
  <c r="AY23" i="8"/>
  <c r="AY24" i="8"/>
  <c r="AX24" i="8" s="1"/>
  <c r="AY25" i="8"/>
  <c r="AY26" i="8"/>
  <c r="AX26" i="8" s="1"/>
  <c r="AY27" i="8"/>
  <c r="AY28" i="8"/>
  <c r="AX28" i="8" s="1"/>
  <c r="AY29" i="8"/>
  <c r="AY30" i="8"/>
  <c r="AX30" i="8" s="1"/>
  <c r="AY31" i="8"/>
  <c r="AY32" i="8"/>
  <c r="AX32" i="8" s="1"/>
  <c r="AX9" i="8"/>
  <c r="AX11" i="8"/>
  <c r="AX13" i="8"/>
  <c r="AX15" i="8"/>
  <c r="AX17" i="8"/>
  <c r="AX19" i="8"/>
  <c r="AX21" i="8"/>
  <c r="AX23" i="8"/>
  <c r="AX25" i="8"/>
  <c r="AX27" i="8"/>
  <c r="AX29" i="8"/>
  <c r="AX31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J8" i="8"/>
  <c r="AJ9" i="8"/>
  <c r="AI9" i="8" s="1"/>
  <c r="AJ10" i="8"/>
  <c r="AJ11" i="8"/>
  <c r="AI11" i="8" s="1"/>
  <c r="AJ12" i="8"/>
  <c r="AJ13" i="8"/>
  <c r="AI13" i="8" s="1"/>
  <c r="AJ14" i="8"/>
  <c r="AJ15" i="8"/>
  <c r="AI15" i="8" s="1"/>
  <c r="AJ16" i="8"/>
  <c r="AJ17" i="8"/>
  <c r="AI17" i="8" s="1"/>
  <c r="AJ18" i="8"/>
  <c r="AJ19" i="8"/>
  <c r="AI19" i="8" s="1"/>
  <c r="AJ20" i="8"/>
  <c r="AJ21" i="8"/>
  <c r="AI21" i="8" s="1"/>
  <c r="AJ22" i="8"/>
  <c r="AJ23" i="8"/>
  <c r="AI23" i="8" s="1"/>
  <c r="AJ24" i="8"/>
  <c r="AJ25" i="8"/>
  <c r="AI25" i="8" s="1"/>
  <c r="AJ26" i="8"/>
  <c r="AJ27" i="8"/>
  <c r="AI27" i="8" s="1"/>
  <c r="AJ28" i="8"/>
  <c r="AJ29" i="8"/>
  <c r="AI29" i="8" s="1"/>
  <c r="AJ30" i="8"/>
  <c r="AJ31" i="8"/>
  <c r="AI31" i="8" s="1"/>
  <c r="AJ32" i="8"/>
  <c r="AI8" i="8"/>
  <c r="AI10" i="8"/>
  <c r="AI12" i="8"/>
  <c r="AI14" i="8"/>
  <c r="AI16" i="8"/>
  <c r="AI18" i="8"/>
  <c r="AI20" i="8"/>
  <c r="AI22" i="8"/>
  <c r="AI24" i="8"/>
  <c r="AI26" i="8"/>
  <c r="AI28" i="8"/>
  <c r="AI30" i="8"/>
  <c r="AI32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U8" i="8"/>
  <c r="T8" i="8" s="1"/>
  <c r="U9" i="8"/>
  <c r="U10" i="8"/>
  <c r="T10" i="8" s="1"/>
  <c r="U11" i="8"/>
  <c r="U12" i="8"/>
  <c r="T12" i="8" s="1"/>
  <c r="U13" i="8"/>
  <c r="U14" i="8"/>
  <c r="T14" i="8" s="1"/>
  <c r="U15" i="8"/>
  <c r="U16" i="8"/>
  <c r="T16" i="8" s="1"/>
  <c r="U17" i="8"/>
  <c r="U18" i="8"/>
  <c r="T18" i="8" s="1"/>
  <c r="U19" i="8"/>
  <c r="U20" i="8"/>
  <c r="T20" i="8" s="1"/>
  <c r="U21" i="8"/>
  <c r="U22" i="8"/>
  <c r="T22" i="8" s="1"/>
  <c r="U23" i="8"/>
  <c r="U24" i="8"/>
  <c r="T24" i="8" s="1"/>
  <c r="U25" i="8"/>
  <c r="U26" i="8"/>
  <c r="T26" i="8" s="1"/>
  <c r="U27" i="8"/>
  <c r="U28" i="8"/>
  <c r="T28" i="8" s="1"/>
  <c r="U29" i="8"/>
  <c r="U30" i="8"/>
  <c r="T30" i="8" s="1"/>
  <c r="U31" i="8"/>
  <c r="U32" i="8"/>
  <c r="T32" i="8" s="1"/>
  <c r="T9" i="8"/>
  <c r="T11" i="8"/>
  <c r="T13" i="8"/>
  <c r="T15" i="8"/>
  <c r="T17" i="8"/>
  <c r="T19" i="8"/>
  <c r="T21" i="8"/>
  <c r="T23" i="8"/>
  <c r="T25" i="8"/>
  <c r="T27" i="8"/>
  <c r="T29" i="8"/>
  <c r="T31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F8" i="8"/>
  <c r="F9" i="8"/>
  <c r="E9" i="8" s="1"/>
  <c r="F10" i="8"/>
  <c r="F11" i="8"/>
  <c r="E11" i="8" s="1"/>
  <c r="F12" i="8"/>
  <c r="F13" i="8"/>
  <c r="E13" i="8" s="1"/>
  <c r="F14" i="8"/>
  <c r="F15" i="8"/>
  <c r="E15" i="8" s="1"/>
  <c r="F16" i="8"/>
  <c r="F17" i="8"/>
  <c r="E17" i="8" s="1"/>
  <c r="F18" i="8"/>
  <c r="F19" i="8"/>
  <c r="E19" i="8" s="1"/>
  <c r="F20" i="8"/>
  <c r="F21" i="8"/>
  <c r="E21" i="8" s="1"/>
  <c r="F22" i="8"/>
  <c r="F23" i="8"/>
  <c r="E23" i="8" s="1"/>
  <c r="F24" i="8"/>
  <c r="F25" i="8"/>
  <c r="E25" i="8" s="1"/>
  <c r="F26" i="8"/>
  <c r="F27" i="8"/>
  <c r="E27" i="8" s="1"/>
  <c r="F28" i="8"/>
  <c r="F29" i="8"/>
  <c r="E29" i="8" s="1"/>
  <c r="F30" i="8"/>
  <c r="F31" i="8"/>
  <c r="E31" i="8" s="1"/>
  <c r="F32" i="8"/>
  <c r="E8" i="8"/>
  <c r="E10" i="8"/>
  <c r="E12" i="8"/>
  <c r="E14" i="8"/>
  <c r="E16" i="8"/>
  <c r="E18" i="8"/>
  <c r="E20" i="8"/>
  <c r="E22" i="8"/>
  <c r="E24" i="8"/>
  <c r="E26" i="8"/>
  <c r="E28" i="8"/>
  <c r="E30" i="8"/>
  <c r="E32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G8" i="10"/>
  <c r="CF8" i="10" s="1"/>
  <c r="CG9" i="10"/>
  <c r="CG10" i="10"/>
  <c r="CF10" i="10" s="1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F9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F8" i="10"/>
  <c r="BZ8" i="10" s="1"/>
  <c r="F9" i="10"/>
  <c r="BZ9" i="10" s="1"/>
  <c r="F10" i="10"/>
  <c r="BZ10" i="10" s="1"/>
  <c r="F11" i="10"/>
  <c r="BZ11" i="10" s="1"/>
  <c r="F12" i="10"/>
  <c r="BZ12" i="10" s="1"/>
  <c r="F13" i="10"/>
  <c r="BZ13" i="10" s="1"/>
  <c r="F14" i="10"/>
  <c r="BZ14" i="10" s="1"/>
  <c r="F15" i="10"/>
  <c r="BZ15" i="10" s="1"/>
  <c r="F16" i="10"/>
  <c r="BZ16" i="10" s="1"/>
  <c r="F17" i="10"/>
  <c r="BZ17" i="10" s="1"/>
  <c r="F18" i="10"/>
  <c r="BZ18" i="10" s="1"/>
  <c r="F19" i="10"/>
  <c r="BZ19" i="10" s="1"/>
  <c r="F20" i="10"/>
  <c r="BZ20" i="10" s="1"/>
  <c r="F21" i="10"/>
  <c r="BZ21" i="10" s="1"/>
  <c r="F22" i="10"/>
  <c r="BZ22" i="10" s="1"/>
  <c r="F23" i="10"/>
  <c r="BZ23" i="10" s="1"/>
  <c r="F24" i="10"/>
  <c r="BZ24" i="10" s="1"/>
  <c r="F25" i="10"/>
  <c r="BZ25" i="10" s="1"/>
  <c r="F26" i="10"/>
  <c r="BZ26" i="10" s="1"/>
  <c r="F27" i="10"/>
  <c r="BZ27" i="10" s="1"/>
  <c r="F28" i="10"/>
  <c r="BZ28" i="10" s="1"/>
  <c r="F29" i="10"/>
  <c r="BZ29" i="10" s="1"/>
  <c r="BY29" i="10" s="1"/>
  <c r="BR29" i="10" s="1"/>
  <c r="F30" i="10"/>
  <c r="BZ30" i="10" s="1"/>
  <c r="BY30" i="10" s="1"/>
  <c r="BR30" i="10" s="1"/>
  <c r="F31" i="10"/>
  <c r="BZ31" i="10" s="1"/>
  <c r="BY31" i="10" s="1"/>
  <c r="BR31" i="10" s="1"/>
  <c r="F32" i="10"/>
  <c r="BZ32" i="10" s="1"/>
  <c r="BY32" i="10" s="1"/>
  <c r="BR32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C8" i="1"/>
  <c r="AJ8" i="1" s="1"/>
  <c r="AC9" i="1"/>
  <c r="AC10" i="1"/>
  <c r="AJ10" i="1" s="1"/>
  <c r="AC11" i="1"/>
  <c r="AC12" i="1"/>
  <c r="AJ12" i="1" s="1"/>
  <c r="AC13" i="1"/>
  <c r="AC14" i="1"/>
  <c r="AJ14" i="1" s="1"/>
  <c r="AC15" i="1"/>
  <c r="AC16" i="1"/>
  <c r="AJ16" i="1" s="1"/>
  <c r="AC17" i="1"/>
  <c r="AC18" i="1"/>
  <c r="AJ18" i="1" s="1"/>
  <c r="AC19" i="1"/>
  <c r="AC20" i="1"/>
  <c r="AJ20" i="1" s="1"/>
  <c r="AC21" i="1"/>
  <c r="AC22" i="1"/>
  <c r="AJ22" i="1" s="1"/>
  <c r="AC23" i="1"/>
  <c r="AC24" i="1"/>
  <c r="AJ24" i="1" s="1"/>
  <c r="AC25" i="1"/>
  <c r="AC26" i="1"/>
  <c r="AJ26" i="1" s="1"/>
  <c r="AC27" i="1"/>
  <c r="AC28" i="1"/>
  <c r="AJ28" i="1" s="1"/>
  <c r="AC29" i="1"/>
  <c r="AC30" i="1"/>
  <c r="AJ30" i="1" s="1"/>
  <c r="AC31" i="1"/>
  <c r="AC32" i="1"/>
  <c r="AJ32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R9" i="1"/>
  <c r="R11" i="1"/>
  <c r="R13" i="1"/>
  <c r="R15" i="1"/>
  <c r="R17" i="1"/>
  <c r="R19" i="1"/>
  <c r="R21" i="1"/>
  <c r="R23" i="1"/>
  <c r="R25" i="1"/>
  <c r="R27" i="1"/>
  <c r="R29" i="1"/>
  <c r="R31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CR32" i="5" l="1"/>
  <c r="O32" i="5" s="1"/>
  <c r="CR30" i="5"/>
  <c r="O30" i="5" s="1"/>
  <c r="CR28" i="5"/>
  <c r="O28" i="5" s="1"/>
  <c r="CR26" i="5"/>
  <c r="O26" i="5" s="1"/>
  <c r="CR24" i="5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32" i="5"/>
  <c r="N32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32" i="5"/>
  <c r="M32" i="5" s="1"/>
  <c r="CB30" i="5"/>
  <c r="M30" i="5" s="1"/>
  <c r="CB28" i="5"/>
  <c r="M2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T32" i="5"/>
  <c r="L32" i="5" s="1"/>
  <c r="BT30" i="5"/>
  <c r="L30" i="5" s="1"/>
  <c r="BT28" i="5"/>
  <c r="L28" i="5" s="1"/>
  <c r="BT26" i="5"/>
  <c r="L26" i="5" s="1"/>
  <c r="BT24" i="5"/>
  <c r="L24" i="5" s="1"/>
  <c r="BT22" i="5"/>
  <c r="L22" i="5" s="1"/>
  <c r="BT20" i="5"/>
  <c r="L20" i="5" s="1"/>
  <c r="BT18" i="5"/>
  <c r="L18" i="5" s="1"/>
  <c r="BT16" i="5"/>
  <c r="L16" i="5" s="1"/>
  <c r="BT14" i="5"/>
  <c r="L14" i="5" s="1"/>
  <c r="BT12" i="5"/>
  <c r="L12" i="5" s="1"/>
  <c r="BT10" i="5"/>
  <c r="L10" i="5" s="1"/>
  <c r="BT8" i="5"/>
  <c r="L8" i="5" s="1"/>
  <c r="BD32" i="5"/>
  <c r="J32" i="5" s="1"/>
  <c r="BD30" i="5"/>
  <c r="J30" i="5" s="1"/>
  <c r="BD28" i="5"/>
  <c r="J28" i="5" s="1"/>
  <c r="BD26" i="5"/>
  <c r="J26" i="5" s="1"/>
  <c r="BD24" i="5"/>
  <c r="J24" i="5" s="1"/>
  <c r="BD22" i="5"/>
  <c r="J22" i="5" s="1"/>
  <c r="BD20" i="5"/>
  <c r="J20" i="5" s="1"/>
  <c r="BD18" i="5"/>
  <c r="J18" i="5" s="1"/>
  <c r="BD16" i="5"/>
  <c r="J16" i="5" s="1"/>
  <c r="BD14" i="5"/>
  <c r="J14" i="5" s="1"/>
  <c r="BD12" i="5"/>
  <c r="J12" i="5" s="1"/>
  <c r="BD10" i="5"/>
  <c r="J10" i="5" s="1"/>
  <c r="BD8" i="5"/>
  <c r="J8" i="5" s="1"/>
  <c r="AV32" i="5"/>
  <c r="I32" i="5" s="1"/>
  <c r="AV30" i="5"/>
  <c r="I30" i="5" s="1"/>
  <c r="AV28" i="5"/>
  <c r="I28" i="5" s="1"/>
  <c r="AV26" i="5"/>
  <c r="I26" i="5" s="1"/>
  <c r="AV24" i="5"/>
  <c r="I24" i="5" s="1"/>
  <c r="AV22" i="5"/>
  <c r="I22" i="5" s="1"/>
  <c r="AV20" i="5"/>
  <c r="I20" i="5" s="1"/>
  <c r="AV18" i="5"/>
  <c r="I18" i="5" s="1"/>
  <c r="AV16" i="5"/>
  <c r="I16" i="5" s="1"/>
  <c r="AV14" i="5"/>
  <c r="I14" i="5" s="1"/>
  <c r="AV12" i="5"/>
  <c r="I12" i="5" s="1"/>
  <c r="AV10" i="5"/>
  <c r="I10" i="5" s="1"/>
  <c r="AV8" i="5"/>
  <c r="I8" i="5" s="1"/>
  <c r="AN32" i="5"/>
  <c r="H32" i="5" s="1"/>
  <c r="AN30" i="5"/>
  <c r="H30" i="5" s="1"/>
  <c r="AN28" i="5"/>
  <c r="H28" i="5" s="1"/>
  <c r="AN26" i="5"/>
  <c r="H26" i="5" s="1"/>
  <c r="AN24" i="5"/>
  <c r="H24" i="5" s="1"/>
  <c r="AN22" i="5"/>
  <c r="H22" i="5" s="1"/>
  <c r="AN20" i="5"/>
  <c r="H20" i="5" s="1"/>
  <c r="AN18" i="5"/>
  <c r="H18" i="5" s="1"/>
  <c r="AN16" i="5"/>
  <c r="H16" i="5" s="1"/>
  <c r="AN14" i="5"/>
  <c r="H14" i="5" s="1"/>
  <c r="AN12" i="5"/>
  <c r="H12" i="5" s="1"/>
  <c r="AN10" i="5"/>
  <c r="H10" i="5" s="1"/>
  <c r="AN8" i="5"/>
  <c r="H8" i="5" s="1"/>
  <c r="F31" i="5"/>
  <c r="F27" i="5"/>
  <c r="F23" i="5"/>
  <c r="D23" i="5" s="1"/>
  <c r="F19" i="5"/>
  <c r="D19" i="5" s="1"/>
  <c r="F15" i="5"/>
  <c r="D15" i="5" s="1"/>
  <c r="F11" i="5"/>
  <c r="F29" i="5"/>
  <c r="D29" i="5" s="1"/>
  <c r="F25" i="5"/>
  <c r="F21" i="5"/>
  <c r="D21" i="5" s="1"/>
  <c r="F17" i="5"/>
  <c r="D17" i="5" s="1"/>
  <c r="F13" i="5"/>
  <c r="D13" i="5" s="1"/>
  <c r="F9" i="5"/>
  <c r="D9" i="5" s="1"/>
  <c r="AF32" i="5"/>
  <c r="G32" i="5" s="1"/>
  <c r="AF30" i="5"/>
  <c r="G30" i="5" s="1"/>
  <c r="AF28" i="5"/>
  <c r="G28" i="5" s="1"/>
  <c r="AF26" i="5"/>
  <c r="G26" i="5" s="1"/>
  <c r="F26" i="5" s="1"/>
  <c r="D26" i="5" s="1"/>
  <c r="AF24" i="5"/>
  <c r="G24" i="5" s="1"/>
  <c r="AF22" i="5"/>
  <c r="G22" i="5" s="1"/>
  <c r="AF20" i="5"/>
  <c r="G20" i="5" s="1"/>
  <c r="AF18" i="5"/>
  <c r="G18" i="5" s="1"/>
  <c r="F18" i="5" s="1"/>
  <c r="D18" i="5" s="1"/>
  <c r="AF16" i="5"/>
  <c r="G16" i="5" s="1"/>
  <c r="AF14" i="5"/>
  <c r="G14" i="5" s="1"/>
  <c r="AF12" i="5"/>
  <c r="G12" i="5" s="1"/>
  <c r="AF10" i="5"/>
  <c r="G10" i="5" s="1"/>
  <c r="F10" i="5" s="1"/>
  <c r="D10" i="5" s="1"/>
  <c r="AF8" i="5"/>
  <c r="G8" i="5" s="1"/>
  <c r="D11" i="5"/>
  <c r="X32" i="5"/>
  <c r="E32" i="5" s="1"/>
  <c r="X30" i="5"/>
  <c r="E30" i="5" s="1"/>
  <c r="X28" i="5"/>
  <c r="E28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25" i="5"/>
  <c r="D31" i="5"/>
  <c r="D27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F30" i="5"/>
  <c r="D30" i="5" s="1"/>
  <c r="F22" i="5"/>
  <c r="D22" i="5" s="1"/>
  <c r="F14" i="5"/>
  <c r="D14" i="5" s="1"/>
  <c r="AJ31" i="1"/>
  <c r="AJ29" i="1"/>
  <c r="AJ27" i="1"/>
  <c r="AJ25" i="1"/>
  <c r="AJ23" i="1"/>
  <c r="AJ21" i="1"/>
  <c r="AJ19" i="1"/>
  <c r="AJ17" i="1"/>
  <c r="AJ15" i="1"/>
  <c r="AJ13" i="1"/>
  <c r="AJ11" i="1"/>
  <c r="AJ9" i="1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AA31" i="1"/>
  <c r="AA29" i="1"/>
  <c r="AA27" i="1"/>
  <c r="AA25" i="1"/>
  <c r="AA23" i="1"/>
  <c r="AA21" i="1"/>
  <c r="AA19" i="1"/>
  <c r="AA17" i="1"/>
  <c r="AA15" i="1"/>
  <c r="AA13" i="1"/>
  <c r="AA11" i="1"/>
  <c r="AA9" i="1"/>
  <c r="DF29" i="8"/>
  <c r="DF25" i="8"/>
  <c r="D25" i="8" s="1"/>
  <c r="DF21" i="8"/>
  <c r="DF17" i="8"/>
  <c r="D17" i="8" s="1"/>
  <c r="DF13" i="8"/>
  <c r="DF9" i="8"/>
  <c r="D9" i="8" s="1"/>
  <c r="D29" i="8"/>
  <c r="D21" i="8"/>
  <c r="D13" i="8"/>
  <c r="D31" i="8"/>
  <c r="D27" i="8"/>
  <c r="D23" i="8"/>
  <c r="D19" i="8"/>
  <c r="D15" i="8"/>
  <c r="D11" i="8"/>
  <c r="CQ32" i="8"/>
  <c r="D32" i="8" s="1"/>
  <c r="CQ30" i="8"/>
  <c r="CQ28" i="8"/>
  <c r="D28" i="8" s="1"/>
  <c r="CQ26" i="8"/>
  <c r="CQ24" i="8"/>
  <c r="D24" i="8" s="1"/>
  <c r="CQ22" i="8"/>
  <c r="CQ20" i="8"/>
  <c r="D20" i="8" s="1"/>
  <c r="CQ18" i="8"/>
  <c r="CQ16" i="8"/>
  <c r="D16" i="8" s="1"/>
  <c r="CQ14" i="8"/>
  <c r="CQ12" i="8"/>
  <c r="D12" i="8" s="1"/>
  <c r="CQ10" i="8"/>
  <c r="CQ8" i="8"/>
  <c r="D8" i="8" s="1"/>
  <c r="D30" i="8"/>
  <c r="D26" i="8"/>
  <c r="D22" i="8"/>
  <c r="D18" i="8"/>
  <c r="D14" i="8"/>
  <c r="D10" i="8"/>
  <c r="M31" i="1"/>
  <c r="M29" i="1"/>
  <c r="M32" i="1"/>
  <c r="K31" i="1"/>
  <c r="L31" i="1" s="1"/>
  <c r="K29" i="1"/>
  <c r="L29" i="1" s="1"/>
  <c r="K27" i="1"/>
  <c r="L27" i="1" s="1"/>
  <c r="K25" i="1"/>
  <c r="L25" i="1" s="1"/>
  <c r="K23" i="1"/>
  <c r="L23" i="1" s="1"/>
  <c r="K21" i="1"/>
  <c r="L21" i="1" s="1"/>
  <c r="K19" i="1"/>
  <c r="L19" i="1" s="1"/>
  <c r="K17" i="1"/>
  <c r="L17" i="1" s="1"/>
  <c r="K15" i="1"/>
  <c r="L15" i="1" s="1"/>
  <c r="K13" i="1"/>
  <c r="L13" i="1" s="1"/>
  <c r="K11" i="1"/>
  <c r="L11" i="1" s="1"/>
  <c r="K9" i="1"/>
  <c r="L9" i="1" s="1"/>
  <c r="BY28" i="10"/>
  <c r="BR28" i="10" s="1"/>
  <c r="BS28" i="10"/>
  <c r="BY26" i="10"/>
  <c r="BR26" i="10" s="1"/>
  <c r="BS26" i="10"/>
  <c r="BY24" i="10"/>
  <c r="BR24" i="10" s="1"/>
  <c r="BS24" i="10"/>
  <c r="BY22" i="10"/>
  <c r="BR22" i="10" s="1"/>
  <c r="BS22" i="10"/>
  <c r="BY20" i="10"/>
  <c r="BR20" i="10" s="1"/>
  <c r="BS20" i="10"/>
  <c r="BY18" i="10"/>
  <c r="BR18" i="10" s="1"/>
  <c r="BS18" i="10"/>
  <c r="BY16" i="10"/>
  <c r="BR16" i="10" s="1"/>
  <c r="BS16" i="10"/>
  <c r="BY14" i="10"/>
  <c r="BR14" i="10" s="1"/>
  <c r="BS14" i="10"/>
  <c r="BY12" i="10"/>
  <c r="BR12" i="10" s="1"/>
  <c r="BS12" i="10"/>
  <c r="BY10" i="10"/>
  <c r="BR10" i="10" s="1"/>
  <c r="BS10" i="10"/>
  <c r="BY8" i="10"/>
  <c r="BR8" i="10" s="1"/>
  <c r="BS8" i="10"/>
  <c r="CT31" i="10"/>
  <c r="CM31" i="10" s="1"/>
  <c r="N31" i="1" s="1"/>
  <c r="CN31" i="10"/>
  <c r="CT29" i="10"/>
  <c r="CM29" i="10" s="1"/>
  <c r="N29" i="1" s="1"/>
  <c r="CN29" i="10"/>
  <c r="CT27" i="10"/>
  <c r="CM27" i="10" s="1"/>
  <c r="CN27" i="10"/>
  <c r="CT25" i="10"/>
  <c r="CM25" i="10" s="1"/>
  <c r="N25" i="1" s="1"/>
  <c r="CN25" i="10"/>
  <c r="CT23" i="10"/>
  <c r="CM23" i="10" s="1"/>
  <c r="CN23" i="10"/>
  <c r="CT21" i="10"/>
  <c r="CM21" i="10" s="1"/>
  <c r="N21" i="1" s="1"/>
  <c r="CN21" i="10"/>
  <c r="CT19" i="10"/>
  <c r="CM19" i="10" s="1"/>
  <c r="N19" i="1" s="1"/>
  <c r="CN19" i="10"/>
  <c r="CT17" i="10"/>
  <c r="CM17" i="10" s="1"/>
  <c r="N17" i="1" s="1"/>
  <c r="CN17" i="10"/>
  <c r="CT15" i="10"/>
  <c r="CM15" i="10" s="1"/>
  <c r="CN15" i="10"/>
  <c r="CT13" i="10"/>
  <c r="CM13" i="10" s="1"/>
  <c r="N13" i="1" s="1"/>
  <c r="CN13" i="10"/>
  <c r="CT11" i="10"/>
  <c r="CM11" i="10" s="1"/>
  <c r="N11" i="1" s="1"/>
  <c r="CN11" i="10"/>
  <c r="CT9" i="10"/>
  <c r="CM9" i="10" s="1"/>
  <c r="N9" i="1" s="1"/>
  <c r="CN9" i="10"/>
  <c r="BS31" i="10"/>
  <c r="BS29" i="10"/>
  <c r="N27" i="1"/>
  <c r="N23" i="1"/>
  <c r="N15" i="1"/>
  <c r="BY27" i="10"/>
  <c r="BR27" i="10" s="1"/>
  <c r="BS27" i="10"/>
  <c r="BY25" i="10"/>
  <c r="BR25" i="10" s="1"/>
  <c r="BS25" i="10"/>
  <c r="BY23" i="10"/>
  <c r="BR23" i="10" s="1"/>
  <c r="BS23" i="10"/>
  <c r="BY21" i="10"/>
  <c r="BR21" i="10" s="1"/>
  <c r="BS21" i="10"/>
  <c r="BY19" i="10"/>
  <c r="BR19" i="10" s="1"/>
  <c r="BS19" i="10"/>
  <c r="BY17" i="10"/>
  <c r="BR17" i="10" s="1"/>
  <c r="BS17" i="10"/>
  <c r="BY15" i="10"/>
  <c r="BR15" i="10" s="1"/>
  <c r="BS15" i="10"/>
  <c r="BY13" i="10"/>
  <c r="BR13" i="10" s="1"/>
  <c r="BS13" i="10"/>
  <c r="BY11" i="10"/>
  <c r="BR11" i="10" s="1"/>
  <c r="BS11" i="10"/>
  <c r="BY9" i="10"/>
  <c r="BR9" i="10" s="1"/>
  <c r="BS9" i="10"/>
  <c r="CT32" i="10"/>
  <c r="CM32" i="10" s="1"/>
  <c r="CN32" i="10"/>
  <c r="CT30" i="10"/>
  <c r="CM30" i="10" s="1"/>
  <c r="N30" i="1" s="1"/>
  <c r="CN30" i="10"/>
  <c r="CT28" i="10"/>
  <c r="CM28" i="10" s="1"/>
  <c r="N28" i="1" s="1"/>
  <c r="CN28" i="10"/>
  <c r="CT26" i="10"/>
  <c r="CM26" i="10" s="1"/>
  <c r="N26" i="1" s="1"/>
  <c r="CN26" i="10"/>
  <c r="CT24" i="10"/>
  <c r="CM24" i="10" s="1"/>
  <c r="N24" i="1" s="1"/>
  <c r="CN24" i="10"/>
  <c r="CT22" i="10"/>
  <c r="CM22" i="10" s="1"/>
  <c r="N22" i="1" s="1"/>
  <c r="CN22" i="10"/>
  <c r="CT20" i="10"/>
  <c r="CM20" i="10" s="1"/>
  <c r="N20" i="1" s="1"/>
  <c r="CN20" i="10"/>
  <c r="CT18" i="10"/>
  <c r="CM18" i="10" s="1"/>
  <c r="N18" i="1" s="1"/>
  <c r="CN18" i="10"/>
  <c r="CT16" i="10"/>
  <c r="CM16" i="10" s="1"/>
  <c r="N16" i="1" s="1"/>
  <c r="CN16" i="10"/>
  <c r="CT14" i="10"/>
  <c r="CM14" i="10" s="1"/>
  <c r="N14" i="1" s="1"/>
  <c r="CN14" i="10"/>
  <c r="CT12" i="10"/>
  <c r="CM12" i="10" s="1"/>
  <c r="N12" i="1" s="1"/>
  <c r="CN12" i="10"/>
  <c r="CT10" i="10"/>
  <c r="CM10" i="10" s="1"/>
  <c r="N10" i="1" s="1"/>
  <c r="CN10" i="10"/>
  <c r="CT8" i="10"/>
  <c r="CM8" i="10" s="1"/>
  <c r="N8" i="1" s="1"/>
  <c r="CN8" i="10"/>
  <c r="BS32" i="10"/>
  <c r="BS30" i="10"/>
  <c r="K32" i="1"/>
  <c r="K30" i="1"/>
  <c r="K28" i="1"/>
  <c r="K26" i="1"/>
  <c r="K24" i="1"/>
  <c r="K22" i="1"/>
  <c r="K20" i="1"/>
  <c r="K18" i="1"/>
  <c r="K16" i="1"/>
  <c r="K14" i="1"/>
  <c r="K12" i="1"/>
  <c r="K10" i="1"/>
  <c r="K8" i="1"/>
  <c r="M30" i="1"/>
  <c r="M26" i="1"/>
  <c r="M24" i="1"/>
  <c r="M20" i="1"/>
  <c r="M16" i="1"/>
  <c r="L32" i="1"/>
  <c r="L30" i="1"/>
  <c r="L28" i="1"/>
  <c r="L26" i="1"/>
  <c r="L24" i="1"/>
  <c r="L22" i="1"/>
  <c r="L20" i="1"/>
  <c r="L18" i="1"/>
  <c r="L16" i="1"/>
  <c r="L14" i="1"/>
  <c r="L12" i="1"/>
  <c r="L10" i="1"/>
  <c r="L8" i="1"/>
  <c r="M27" i="1"/>
  <c r="M25" i="1"/>
  <c r="M23" i="1"/>
  <c r="M21" i="1"/>
  <c r="M19" i="1"/>
  <c r="M17" i="1"/>
  <c r="M15" i="1"/>
  <c r="M13" i="1"/>
  <c r="M11" i="1"/>
  <c r="M9" i="1"/>
  <c r="N32" i="1"/>
  <c r="M28" i="1"/>
  <c r="M22" i="1"/>
  <c r="M18" i="1"/>
  <c r="M14" i="1"/>
  <c r="M12" i="1"/>
  <c r="M10" i="1"/>
  <c r="M8" i="1"/>
  <c r="AK31" i="1"/>
  <c r="AL31" i="1"/>
  <c r="AB31" i="1"/>
  <c r="AK29" i="1"/>
  <c r="AL29" i="1"/>
  <c r="AB29" i="1"/>
  <c r="AK27" i="1"/>
  <c r="AL27" i="1"/>
  <c r="AB27" i="1"/>
  <c r="AK25" i="1"/>
  <c r="AL25" i="1"/>
  <c r="AB25" i="1"/>
  <c r="AK23" i="1"/>
  <c r="AL23" i="1"/>
  <c r="AB23" i="1"/>
  <c r="AK21" i="1"/>
  <c r="AL21" i="1"/>
  <c r="AB21" i="1"/>
  <c r="AK19" i="1"/>
  <c r="AL19" i="1"/>
  <c r="AB19" i="1"/>
  <c r="AK17" i="1"/>
  <c r="AL17" i="1"/>
  <c r="AB17" i="1"/>
  <c r="AK15" i="1"/>
  <c r="AL15" i="1"/>
  <c r="AB15" i="1"/>
  <c r="AK13" i="1"/>
  <c r="AL13" i="1"/>
  <c r="AB13" i="1"/>
  <c r="AK11" i="1"/>
  <c r="AL11" i="1"/>
  <c r="AB11" i="1"/>
  <c r="AK9" i="1"/>
  <c r="AL9" i="1"/>
  <c r="AB9" i="1"/>
  <c r="R32" i="1"/>
  <c r="AA32" i="1" s="1"/>
  <c r="R30" i="1"/>
  <c r="AA30" i="1" s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F8" i="5" l="1"/>
  <c r="D8" i="5" s="1"/>
  <c r="F12" i="5"/>
  <c r="F16" i="5"/>
  <c r="D16" i="5" s="1"/>
  <c r="F20" i="5"/>
  <c r="F24" i="5"/>
  <c r="D24" i="5" s="1"/>
  <c r="F28" i="5"/>
  <c r="F32" i="5"/>
  <c r="D32" i="5" s="1"/>
  <c r="D12" i="5"/>
  <c r="D20" i="5"/>
  <c r="D28" i="5"/>
  <c r="AL8" i="1"/>
  <c r="AB8" i="1"/>
  <c r="AK8" i="1"/>
  <c r="AL12" i="1"/>
  <c r="AB12" i="1"/>
  <c r="AK12" i="1"/>
  <c r="AL16" i="1"/>
  <c r="AB16" i="1"/>
  <c r="AK16" i="1"/>
  <c r="AL20" i="1"/>
  <c r="AB20" i="1"/>
  <c r="AK20" i="1"/>
  <c r="AL28" i="1"/>
  <c r="AB28" i="1"/>
  <c r="AK28" i="1"/>
  <c r="AL32" i="1"/>
  <c r="AB32" i="1"/>
  <c r="AK32" i="1"/>
  <c r="AL10" i="1"/>
  <c r="AB10" i="1"/>
  <c r="AK10" i="1"/>
  <c r="AL14" i="1"/>
  <c r="AB14" i="1"/>
  <c r="AK14" i="1"/>
  <c r="AL18" i="1"/>
  <c r="AB18" i="1"/>
  <c r="AK18" i="1"/>
  <c r="AL22" i="1"/>
  <c r="AB22" i="1"/>
  <c r="AK22" i="1"/>
  <c r="AL26" i="1"/>
  <c r="AB26" i="1"/>
  <c r="AK26" i="1"/>
  <c r="AL30" i="1"/>
  <c r="AB30" i="1"/>
  <c r="AK30" i="1"/>
  <c r="AL24" i="1"/>
  <c r="AB24" i="1"/>
  <c r="AK24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 s="1"/>
  <c r="AV7" i="5"/>
  <c r="I7" i="5" s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R7" i="3"/>
  <c r="P7" i="3" s="1"/>
  <c r="W7" i="9"/>
  <c r="BM7" i="4" s="1"/>
  <c r="W7" i="4" s="1"/>
  <c r="V7" i="9"/>
  <c r="BL7" i="4" s="1"/>
  <c r="V7" i="4" s="1"/>
  <c r="H7" i="9"/>
  <c r="AX7" i="4" s="1"/>
  <c r="H7" i="4" s="1"/>
  <c r="Y7" i="9"/>
  <c r="AC7" i="1" s="1"/>
  <c r="T7" i="9"/>
  <c r="BJ7" i="4" s="1"/>
  <c r="T7" i="4" s="1"/>
  <c r="BO7" i="9"/>
  <c r="AE7" i="1" s="1"/>
  <c r="P7" i="9"/>
  <c r="BF7" i="4" s="1"/>
  <c r="P7" i="4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E7" i="8" s="1"/>
  <c r="F7" i="8"/>
  <c r="DI7" i="10"/>
  <c r="BK7" i="10"/>
  <c r="BD7" i="10"/>
  <c r="CG7" i="10"/>
  <c r="CF7" i="10" s="1"/>
  <c r="AU7" i="10"/>
  <c r="CY7" i="10" s="1"/>
  <c r="CR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AE7" i="10"/>
  <c r="CU7" i="10" s="1"/>
  <c r="AM7" i="10"/>
  <c r="CW7" i="10" s="1"/>
  <c r="CP7" i="10" s="1"/>
  <c r="CJ7" i="9"/>
  <c r="AF7" i="1" s="1"/>
  <c r="R7" i="1"/>
  <c r="G7" i="9"/>
  <c r="AW7" i="4" s="1"/>
  <c r="G7" i="4" s="1"/>
  <c r="L7" i="9"/>
  <c r="BB7" i="4" s="1"/>
  <c r="L7" i="4" s="1"/>
  <c r="X7" i="9"/>
  <c r="BN7" i="4" s="1"/>
  <c r="X7" i="4" s="1"/>
  <c r="AT7" i="9"/>
  <c r="AD7" i="1" s="1"/>
  <c r="F7" i="9"/>
  <c r="AV7" i="4" s="1"/>
  <c r="F7" i="4" s="1"/>
  <c r="D7" i="1"/>
  <c r="N7" i="9"/>
  <c r="BD7" i="4" s="1"/>
  <c r="N7" i="4" s="1"/>
  <c r="S7" i="9"/>
  <c r="BI7" i="4" s="1"/>
  <c r="S7" i="4" s="1"/>
  <c r="EU7" i="9"/>
  <c r="AI7" i="1" s="1"/>
  <c r="I7" i="9"/>
  <c r="AY7" i="4" s="1"/>
  <c r="I7" i="4" s="1"/>
  <c r="M7" i="9"/>
  <c r="BC7" i="4" s="1"/>
  <c r="M7" i="4" s="1"/>
  <c r="AC7" i="3"/>
  <c r="AO7" i="1" s="1"/>
  <c r="J7" i="10"/>
  <c r="CA7" i="10" s="1"/>
  <c r="BT7" i="10" s="1"/>
  <c r="Z7" i="10"/>
  <c r="CE7" i="10" s="1"/>
  <c r="BX7" i="10" s="1"/>
  <c r="AI7" i="10"/>
  <c r="CV7" i="10" s="1"/>
  <c r="CO7" i="10" s="1"/>
  <c r="AQ7" i="10"/>
  <c r="CX7" i="10" s="1"/>
  <c r="CQ7" i="10" s="1"/>
  <c r="AY7" i="10"/>
  <c r="CZ7" i="10" s="1"/>
  <c r="CS7" i="10" s="1"/>
  <c r="F7" i="3"/>
  <c r="BN7" i="8"/>
  <c r="BM7" i="8" s="1"/>
  <c r="DU7" i="8"/>
  <c r="P7" i="5"/>
  <c r="X7" i="5"/>
  <c r="E7" i="5" s="1"/>
  <c r="AF7" i="5"/>
  <c r="G7" i="5" s="1"/>
  <c r="BL7" i="5"/>
  <c r="K7" i="5" s="1"/>
  <c r="CB7" i="5"/>
  <c r="M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71" i="13"/>
  <c r="AA222" i="13"/>
  <c r="AA163" i="13"/>
  <c r="AA103" i="13"/>
  <c r="AA147" i="13"/>
  <c r="AA125" i="13"/>
  <c r="AA242" i="13"/>
  <c r="AA139" i="13"/>
  <c r="AA85" i="13"/>
  <c r="AA62" i="13"/>
  <c r="AA203" i="13"/>
  <c r="AA93" i="13"/>
  <c r="AA214" i="13"/>
  <c r="AA33" i="13"/>
  <c r="AA199" i="13"/>
  <c r="AA17" i="13"/>
  <c r="AA11" i="13"/>
  <c r="AA247" i="13"/>
  <c r="AA226" i="13"/>
  <c r="AA97" i="13"/>
  <c r="AA39" i="13"/>
  <c r="AA19" i="13"/>
  <c r="AA66" i="13"/>
  <c r="AA100" i="13"/>
  <c r="AA40" i="13"/>
  <c r="AA51" i="13"/>
  <c r="AA152" i="13"/>
  <c r="AA136" i="13"/>
  <c r="AA15" i="13"/>
  <c r="AA146" i="13"/>
  <c r="AA36" i="13"/>
  <c r="AA6" i="13"/>
  <c r="AA248" i="13"/>
  <c r="AA8" i="13"/>
  <c r="AA164" i="13"/>
  <c r="AA64" i="13"/>
  <c r="AA12" i="13"/>
  <c r="AA159" i="13"/>
  <c r="AA209" i="13"/>
  <c r="AA77" i="13"/>
  <c r="AA80" i="13"/>
  <c r="AA95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219" i="13"/>
  <c r="AA207" i="13"/>
  <c r="AA162" i="13"/>
  <c r="AA127" i="13"/>
  <c r="AA121" i="13"/>
  <c r="AA176" i="13"/>
  <c r="AA82" i="13"/>
  <c r="AA228" i="13"/>
  <c r="AA229" i="13"/>
  <c r="AA215" i="13"/>
  <c r="AA23" i="13"/>
  <c r="AA208" i="13"/>
  <c r="AA204" i="13"/>
  <c r="AA122" i="13"/>
  <c r="AA205" i="13"/>
  <c r="AA135" i="13"/>
  <c r="AA192" i="13"/>
  <c r="AA47" i="13"/>
  <c r="AA26" i="13"/>
  <c r="AA5" i="13"/>
  <c r="AA161" i="13"/>
  <c r="AA102" i="13"/>
  <c r="AA249" i="13"/>
  <c r="AA58" i="13"/>
  <c r="AA84" i="13"/>
  <c r="AA132" i="13"/>
  <c r="AA234" i="13"/>
  <c r="AA158" i="13"/>
  <c r="AA54" i="13"/>
  <c r="AA140" i="13"/>
  <c r="AA142" i="13"/>
  <c r="AA185" i="13"/>
  <c r="AA173" i="13"/>
  <c r="AA44" i="13"/>
  <c r="AA181" i="13"/>
  <c r="AA32" i="13"/>
  <c r="AA145" i="13"/>
  <c r="AA138" i="13"/>
  <c r="AA250" i="13"/>
  <c r="AA197" i="13"/>
  <c r="AA105" i="13"/>
  <c r="AA30" i="13"/>
  <c r="AA191" i="13"/>
  <c r="AA78" i="13"/>
  <c r="AA75" i="13"/>
  <c r="AA244" i="13"/>
  <c r="AA57" i="13"/>
  <c r="AA137" i="13"/>
  <c r="AA239" i="13"/>
  <c r="AA52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15" i="13"/>
  <c r="AA240" i="13"/>
  <c r="AA231" i="13"/>
  <c r="AA217" i="13"/>
  <c r="AA179" i="13"/>
  <c r="AA212" i="13"/>
  <c r="AA13" i="13"/>
  <c r="AA37" i="13"/>
  <c r="AA128" i="13"/>
  <c r="AA94" i="13"/>
  <c r="AA184" i="13"/>
  <c r="AA178" i="13"/>
  <c r="AA188" i="13"/>
  <c r="AA55" i="13"/>
  <c r="AA238" i="13"/>
  <c r="AA233" i="13"/>
  <c r="AA141" i="13"/>
  <c r="AA48" i="13"/>
  <c r="AA227" i="13"/>
  <c r="AA126" i="13"/>
  <c r="AA98" i="13"/>
  <c r="AA101" i="13"/>
  <c r="AA61" i="13"/>
  <c r="AA144" i="13"/>
  <c r="AA172" i="13"/>
  <c r="AA83" i="13"/>
  <c r="AA111" i="13"/>
  <c r="AA236" i="13"/>
  <c r="AA117" i="13"/>
  <c r="AA22" i="13"/>
  <c r="AA225" i="13"/>
  <c r="AA79" i="13"/>
  <c r="AA235" i="13"/>
  <c r="AA50" i="13"/>
  <c r="AA24" i="13"/>
  <c r="AA28" i="13"/>
  <c r="AA68" i="13"/>
  <c r="AA157" i="13"/>
  <c r="AA123" i="13"/>
  <c r="AA131" i="13"/>
  <c r="AA16" i="13"/>
  <c r="AA46" i="13"/>
  <c r="AA89" i="13"/>
  <c r="AA90" i="13"/>
  <c r="AA65" i="13"/>
  <c r="AA134" i="13"/>
  <c r="AA196" i="13"/>
  <c r="AA59" i="13"/>
  <c r="AA87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81" i="13"/>
  <c r="AA210" i="13"/>
  <c r="AA213" i="13"/>
  <c r="AA182" i="13"/>
  <c r="AA74" i="13"/>
  <c r="AA166" i="13"/>
  <c r="AA14" i="13"/>
  <c r="AA106" i="13"/>
  <c r="AA69" i="13"/>
  <c r="AA53" i="13"/>
  <c r="AA180" i="13"/>
  <c r="AA170" i="13"/>
  <c r="AA167" i="13"/>
  <c r="AA124" i="13"/>
  <c r="AA63" i="13"/>
  <c r="AA2" i="13"/>
  <c r="AA241" i="13"/>
  <c r="AA221" i="13"/>
  <c r="AA220" i="13"/>
  <c r="AA218" i="13"/>
  <c r="AA86" i="13"/>
  <c r="AA206" i="13"/>
  <c r="AA67" i="13"/>
  <c r="AA56" i="13"/>
  <c r="AA194" i="13"/>
  <c r="AA150" i="13"/>
  <c r="AA190" i="13"/>
  <c r="AA21" i="13"/>
  <c r="AA70" i="13"/>
  <c r="AA243" i="13"/>
  <c r="AA20" i="13"/>
  <c r="CQ7" i="8" l="1"/>
  <c r="T7" i="8"/>
  <c r="Z7" i="3"/>
  <c r="CB7" i="8"/>
  <c r="Z7" i="1"/>
  <c r="AX7" i="8"/>
  <c r="BC7" i="10"/>
  <c r="I7" i="1" s="1"/>
  <c r="AP7" i="1"/>
  <c r="DF7" i="8"/>
  <c r="AD7" i="10"/>
  <c r="AJ7" i="1"/>
  <c r="DZ7" i="8"/>
  <c r="E7" i="10"/>
  <c r="AI7" i="8"/>
  <c r="F7" i="5"/>
  <c r="D7" i="5" s="1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I37" i="14"/>
  <c r="M36" i="14"/>
  <c r="I17" i="14"/>
  <c r="M33" i="14"/>
  <c r="M25" i="14"/>
  <c r="M30" i="14"/>
  <c r="C16" i="14"/>
  <c r="C38" i="14"/>
  <c r="M12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F40" i="14"/>
  <c r="C39" i="14"/>
  <c r="I21" i="14"/>
  <c r="M16" i="14"/>
  <c r="M20" i="14"/>
  <c r="M37" i="14"/>
  <c r="M26" i="14"/>
  <c r="F8" i="14"/>
  <c r="C10" i="14"/>
  <c r="M35" i="14"/>
  <c r="C24" i="14"/>
  <c r="M8" i="14"/>
  <c r="M21" i="14"/>
  <c r="M38" i="14"/>
  <c r="I25" i="14"/>
  <c r="M14" i="14"/>
  <c r="I13" i="14"/>
  <c r="M34" i="14"/>
  <c r="M19" i="14"/>
  <c r="M22" i="14"/>
  <c r="M31" i="14"/>
  <c r="I29" i="14"/>
  <c r="M15" i="14"/>
  <c r="F5" i="14"/>
  <c r="C14" i="14"/>
  <c r="M23" i="14"/>
  <c r="M17" i="14"/>
  <c r="C20" i="14"/>
  <c r="AA7" i="1" l="1"/>
  <c r="AK7" i="1" s="1"/>
  <c r="D7" i="8"/>
  <c r="H7" i="1"/>
  <c r="K7" i="1" s="1"/>
  <c r="L7" i="1" s="1"/>
  <c r="D7" i="10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C40" i="14"/>
  <c r="C22" i="14"/>
  <c r="P11" i="14"/>
  <c r="O37" i="14"/>
  <c r="M10" i="14"/>
  <c r="C26" i="14"/>
  <c r="F21" i="14"/>
  <c r="I8" i="14"/>
  <c r="AL7" i="1" l="1"/>
  <c r="AB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<sst xmlns="http://schemas.openxmlformats.org/spreadsheetml/2006/main" count="4470" uniqueCount="837">
  <si>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</si>
  <si>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</si>
  <si>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</si>
  <si>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</si>
  <si>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</si>
  <si>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</si>
  <si>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</si>
  <si>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</si>
  <si>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</si>
  <si>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</si>
  <si>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</si>
  <si>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</si>
  <si>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</si>
  <si>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</si>
  <si>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</si>
  <si>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</si>
  <si>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</si>
  <si>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</si>
  <si>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</si>
  <si>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</si>
  <si>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</si>
  <si>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</si>
  <si>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</si>
  <si>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</si>
  <si>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</si>
  <si>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</si>
  <si>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</si>
  <si>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</si>
  <si>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</si>
  <si>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</si>
  <si>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</si>
  <si>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</si>
  <si>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</si>
  <si>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</si>
  <si>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</si>
  <si>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</si>
  <si>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</si>
  <si>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</si>
  <si>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</si>
  <si>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</si>
  <si>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</si>
  <si>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</si>
  <si>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</si>
  <si>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</si>
  <si>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</si>
  <si>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</si>
  <si>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</si>
  <si>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</si>
  <si>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</si>
  <si>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</si>
  <si>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</si>
  <si>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</si>
  <si>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</si>
  <si>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</si>
  <si>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</si>
  <si>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</si>
  <si>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</si>
  <si>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</si>
  <si>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</si>
  <si>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</si>
  <si>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</si>
  <si>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</si>
  <si>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</si>
  <si>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</si>
  <si>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</si>
  <si>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</si>
  <si>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</si>
  <si>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</si>
  <si>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</si>
  <si>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</si>
  <si>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</si>
  <si>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</si>
  <si>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</si>
  <si>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</si>
  <si>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</si>
  <si>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</si>
  <si>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</si>
  <si>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</si>
  <si>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</si>
  <si>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</si>
  <si>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</si>
  <si>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</si>
  <si>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</si>
  <si>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</si>
  <si>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</si>
  <si>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</si>
  <si>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</si>
  <si>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</si>
  <si>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</si>
  <si>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</si>
  <si>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</si>
  <si>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</si>
  <si>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</si>
  <si>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</si>
  <si>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</si>
  <si>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</si>
  <si>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</si>
  <si>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</si>
  <si>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</si>
  <si>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</si>
  <si>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</si>
  <si>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</si>
  <si>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</si>
  <si>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</si>
  <si>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</si>
  <si>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</si>
  <si>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</si>
  <si>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</si>
  <si>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</si>
  <si>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</si>
  <si>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</si>
  <si>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</si>
  <si>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</si>
  <si>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</si>
  <si>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</si>
  <si>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</si>
  <si>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</si>
  <si>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</si>
  <si>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</si>
  <si>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</si>
  <si>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</si>
  <si>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</si>
  <si>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</si>
  <si>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</si>
  <si>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</si>
  <si>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</si>
  <si>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</si>
  <si>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</si>
  <si>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</si>
  <si>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</si>
  <si>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</si>
  <si>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</si>
  <si>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</si>
  <si>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</si>
  <si>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</si>
  <si>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</si>
  <si>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</si>
  <si>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</si>
  <si>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</si>
  <si>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</si>
  <si>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</si>
  <si>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</si>
  <si>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</si>
  <si>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</si>
  <si>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</si>
  <si>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</si>
  <si>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</si>
  <si>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</si>
  <si>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</si>
  <si>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</si>
  <si>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</si>
  <si>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</si>
  <si>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</si>
  <si>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</si>
  <si>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</si>
  <si>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</si>
  <si>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</si>
  <si>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</si>
  <si>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</si>
  <si>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</si>
  <si>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</si>
  <si>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</si>
  <si>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</si>
  <si>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</si>
  <si>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</si>
  <si>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</si>
  <si>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</si>
  <si>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</si>
  <si>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</si>
  <si>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</si>
  <si>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</si>
  <si>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</si>
  <si>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</si>
  <si>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</si>
  <si>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</si>
  <si>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</si>
  <si>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</si>
  <si>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</si>
  <si>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</si>
  <si>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</si>
  <si>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</si>
  <si>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</si>
  <si>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</si>
  <si>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</si>
  <si>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</si>
  <si>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</si>
  <si>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</si>
  <si>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</si>
  <si>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</si>
  <si>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</si>
  <si>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</si>
  <si>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</si>
  <si>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</si>
  <si>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</si>
  <si>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</si>
  <si>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</si>
  <si>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</si>
  <si>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</si>
  <si>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</si>
  <si>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</si>
  <si>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</si>
  <si>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</si>
  <si>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</si>
  <si>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</si>
  <si>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</si>
  <si>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</si>
  <si>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</si>
  <si>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</si>
  <si>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</si>
  <si>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</si>
  <si>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</si>
  <si>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</si>
  <si>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</si>
  <si>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</si>
  <si>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</si>
  <si>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</si>
  <si>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</si>
  <si>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</si>
  <si>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</si>
  <si>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</si>
  <si>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</si>
  <si>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</si>
  <si>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</si>
  <si>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</si>
  <si>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</si>
  <si>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</si>
  <si>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</si>
  <si>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</si>
  <si>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</si>
  <si>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</si>
  <si>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</si>
  <si>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</si>
  <si>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</si>
  <si>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</si>
  <si>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</si>
  <si>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</si>
  <si>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</si>
  <si>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</si>
  <si>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</si>
  <si>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</si>
  <si>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</si>
  <si>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</si>
  <si>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</si>
  <si>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</si>
  <si>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</si>
  <si>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</si>
  <si>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</si>
  <si>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</si>
  <si>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</si>
  <si>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</si>
  <si>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</si>
  <si>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</si>
  <si>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</si>
  <si>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</si>
  <si>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</si>
  <si>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</si>
  <si>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</si>
  <si>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</si>
  <si>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</si>
  <si>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</si>
  <si>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</si>
  <si>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</si>
  <si>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</si>
  <si>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</si>
  <si>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</si>
  <si>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</si>
  <si>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</si>
  <si>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</si>
  <si>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</si>
  <si>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</si>
  <si>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</si>
  <si>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</si>
  <si>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</si>
  <si>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</si>
  <si>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</si>
  <si>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</si>
  <si>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</si>
  <si>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</si>
  <si>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</si>
  <si>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</si>
  <si>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</si>
  <si>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</si>
  <si>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</si>
  <si>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</si>
  <si>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</si>
  <si>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</si>
  <si>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</si>
  <si>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</si>
  <si>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</si>
  <si>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</si>
  <si>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</si>
  <si>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</si>
  <si>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</si>
  <si>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</si>
  <si>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</si>
  <si>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</si>
  <si>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</si>
  <si>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</si>
  <si>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</si>
  <si>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</si>
  <si>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</si>
  <si>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</si>
  <si>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</si>
  <si>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</si>
  <si>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</si>
  <si>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</si>
  <si>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</si>
  <si>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</si>
  <si>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</si>
  <si>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</si>
  <si>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</si>
  <si>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</si>
  <si>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</si>
  <si>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</si>
  <si>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</si>
  <si>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</si>
  <si>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</si>
  <si>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</si>
  <si>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</si>
  <si>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</si>
  <si>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</si>
  <si>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</si>
  <si>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</si>
  <si>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</si>
  <si>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</si>
  <si>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</si>
  <si>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</si>
  <si>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</si>
  <si>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</si>
  <si>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</si>
  <si>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</si>
  <si>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</si>
  <si>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</si>
  <si>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</si>
  <si>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</si>
  <si>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</si>
  <si>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</si>
  <si>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</si>
  <si>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</si>
  <si>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</si>
  <si>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</si>
  <si>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</si>
  <si>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</si>
  <si>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</si>
  <si>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</si>
  <si>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</si>
  <si>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</si>
  <si>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</si>
  <si>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</si>
  <si>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</si>
  <si>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</si>
  <si>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</si>
  <si>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</si>
  <si>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</si>
  <si>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</si>
  <si>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</si>
  <si>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</si>
  <si>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</si>
  <si>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</si>
  <si>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</si>
  <si>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</si>
  <si>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</si>
  <si>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</si>
  <si>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</si>
  <si>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</si>
  <si>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</si>
  <si>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</si>
  <si>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</si>
  <si>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</si>
  <si>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</si>
  <si>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</si>
  <si>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</si>
  <si>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</si>
  <si>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</si>
  <si>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</si>
  <si>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</si>
  <si>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</si>
  <si>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</si>
  <si>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</si>
  <si>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</si>
  <si>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</si>
  <si>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</si>
  <si>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</si>
  <si>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</si>
  <si>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</si>
  <si>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</si>
  <si>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</si>
  <si>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</si>
  <si>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</si>
  <si>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</si>
  <si>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</si>
  <si>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</si>
  <si>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</si>
  <si>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</si>
  <si>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</si>
  <si>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</si>
  <si>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</si>
  <si>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</si>
  <si>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</si>
  <si>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</si>
  <si>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</si>
  <si>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</si>
  <si>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</si>
  <si>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</si>
  <si>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</si>
  <si>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</si>
  <si>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</si>
  <si>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</si>
  <si>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</si>
  <si>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</si>
  <si>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</si>
  <si>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</si>
  <si>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</si>
  <si>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</si>
  <si>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</si>
  <si>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</si>
  <si>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</si>
  <si>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</si>
  <si>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</si>
  <si>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</si>
  <si>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</si>
  <si>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</si>
  <si>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</si>
  <si>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</si>
  <si>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</si>
  <si>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</si>
  <si>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</si>
  <si>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</si>
  <si>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</si>
  <si>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</si>
  <si>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</si>
  <si>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</si>
  <si>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</si>
  <si>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</si>
  <si>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</si>
  <si>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</si>
  <si>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</si>
  <si>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</si>
  <si>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</si>
  <si>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</si>
  <si>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</si>
  <si>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</si>
  <si>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</si>
  <si>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</si>
  <si>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</si>
  <si>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</si>
  <si>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</si>
  <si>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</si>
  <si>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</si>
  <si>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</si>
  <si>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</si>
  <si>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</si>
  <si>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</si>
  <si>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</si>
  <si>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</si>
  <si>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</si>
  <si>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</si>
  <si>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</si>
  <si>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</si>
  <si>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</si>
  <si>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</si>
  <si>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</si>
  <si>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</si>
  <si>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</si>
  <si>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</si>
  <si>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</si>
  <si>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</si>
  <si>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</si>
  <si>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</si>
  <si>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</si>
  <si>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</si>
  <si>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</si>
  <si>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</si>
  <si>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</si>
  <si>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</si>
  <si>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</si>
  <si>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</si>
  <si>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</si>
  <si>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</si>
  <si>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</si>
  <si>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</si>
  <si>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</si>
  <si>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</si>
  <si>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</si>
  <si>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</si>
  <si>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</si>
  <si>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</si>
  <si>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</si>
  <si>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</si>
  <si>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</si>
  <si>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</si>
  <si>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</si>
  <si>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</si>
  <si>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</si>
  <si>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</si>
  <si>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</si>
  <si>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</si>
  <si>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</si>
  <si>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</si>
  <si>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</si>
  <si>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</si>
  <si>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</si>
  <si>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</si>
  <si>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</si>
  <si>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</si>
  <si>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</si>
  <si>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</si>
  <si>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</si>
  <si>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</si>
  <si>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</si>
  <si>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</si>
  <si>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</si>
  <si>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</si>
  <si>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</si>
  <si>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</si>
  <si>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</si>
  <si>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</si>
  <si>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</si>
  <si>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</si>
  <si>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</si>
  <si>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</si>
  <si>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</si>
  <si>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</si>
  <si>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</si>
  <si>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</si>
  <si>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</si>
  <si>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</si>
  <si>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</si>
  <si>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</si>
  <si>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</si>
  <si>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</si>
  <si>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</si>
  <si>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</si>
  <si>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</si>
  <si>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</si>
  <si>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</si>
  <si>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</si>
  <si>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</si>
  <si>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</si>
  <si>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</si>
  <si>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</si>
  <si>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</si>
  <si>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</si>
  <si>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</si>
  <si>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</si>
  <si>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</si>
  <si>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</si>
  <si>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</si>
  <si>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</si>
  <si>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</si>
  <si>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</si>
  <si>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</si>
  <si>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</si>
  <si>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</si>
  <si>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</si>
  <si>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</si>
  <si>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</si>
  <si>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</si>
  <si>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</si>
  <si>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</si>
  <si>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</si>
  <si>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</si>
  <si>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</si>
  <si>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</si>
  <si>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</si>
  <si>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</si>
  <si>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</si>
  <si>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</si>
  <si>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</si>
  <si>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</si>
  <si>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</si>
  <si>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</si>
  <si>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</si>
  <si>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</si>
  <si>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</si>
  <si>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</si>
  <si>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</si>
  <si>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</si>
  <si>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</si>
  <si>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</si>
  <si>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</si>
  <si>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</si>
  <si>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</si>
  <si>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</si>
  <si>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</si>
  <si>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</si>
  <si>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</si>
  <si>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</si>
  <si>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</si>
  <si>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</si>
  <si>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</si>
  <si>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</si>
  <si>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</si>
  <si>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</si>
  <si>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</si>
  <si>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</si>
  <si>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</si>
  <si>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</si>
  <si>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</si>
  <si>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</si>
  <si>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</si>
  <si>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</si>
  <si>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</si>
  <si>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</si>
  <si>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</si>
  <si>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</si>
  <si>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</si>
  <si>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</si>
  <si>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</si>
  <si>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</si>
  <si>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</si>
  <si>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</si>
  <si>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</si>
  <si>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</si>
  <si>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</si>
  <si>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</si>
  <si>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</si>
  <si>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</si>
  <si>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</si>
  <si>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</si>
  <si>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</si>
  <si>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</si>
  <si>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</si>
  <si>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</si>
  <si>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</si>
  <si>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</si>
  <si>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</si>
  <si>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</si>
  <si>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</si>
  <si>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</si>
  <si>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</si>
  <si>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</si>
  <si>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</si>
  <si>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</si>
  <si>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</si>
  <si>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</si>
  <si>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</si>
  <si>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</si>
  <si>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</si>
  <si>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</si>
  <si>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</si>
  <si>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</si>
  <si>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</si>
  <si>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</si>
  <si>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</si>
  <si>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</si>
  <si>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</si>
  <si>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</si>
  <si>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</si>
  <si>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</si>
  <si>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</si>
  <si>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</si>
  <si>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</si>
  <si>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</si>
  <si>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</si>
  <si>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</si>
  <si>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</si>
  <si>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</si>
  <si>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</si>
  <si>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</si>
  <si>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</si>
  <si>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</si>
  <si>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</si>
  <si>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</si>
  <si>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</si>
  <si>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</si>
  <si>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</si>
  <si>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</si>
  <si>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</si>
  <si>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</si>
  <si>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</si>
  <si>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</si>
  <si>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</si>
  <si>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</si>
  <si>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</si>
  <si>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</si>
  <si>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</si>
  <si>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</si>
  <si>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</si>
  <si>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</si>
  <si>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</si>
  <si>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</si>
  <si>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</si>
  <si>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</si>
  <si>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</si>
  <si>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</si>
  <si>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</si>
  <si>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</si>
  <si>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</si>
  <si>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</si>
  <si>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</si>
  <si>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</si>
  <si>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</si>
  <si>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</si>
  <si>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</si>
  <si>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</si>
  <si>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</si>
  <si>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</si>
  <si>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</si>
  <si>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</si>
  <si>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</si>
  <si>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</si>
  <si>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</si>
  <si>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</si>
  <si>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</si>
  <si>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</si>
  <si>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</si>
  <si>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</si>
  <si>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</si>
  <si>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</si>
  <si>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</si>
  <si>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</si>
  <si>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</si>
  <si>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</si>
  <si>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</si>
  <si>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</si>
  <si>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</si>
  <si>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</si>
  <si>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</si>
  <si>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</si>
  <si>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</si>
  <si>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</si>
  <si>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</si>
  <si>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</si>
  <si>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</si>
  <si>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</si>
  <si>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</si>
  <si>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</si>
  <si>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</si>
  <si>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</si>
  <si>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</si>
  <si>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</si>
  <si>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</si>
  <si>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</si>
  <si>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</si>
  <si>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</si>
  <si>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</si>
  <si>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</si>
  <si>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</si>
  <si>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</si>
  <si>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</si>
  <si>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</si>
  <si>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</si>
  <si>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</si>
  <si>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</si>
  <si>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栃木県</t>
  </si>
  <si>
    <t>09000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</si>
  <si>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</si>
  <si>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</si>
  <si>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</si>
  <si>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</si>
  <si>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</si>
  <si>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</si>
  <si>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</si>
  <si>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</si>
  <si>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</si>
  <si>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</si>
  <si>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</si>
  <si>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</si>
  <si>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09201</t>
  </si>
  <si>
    <t>宇都宮市</t>
  </si>
  <si>
    <t>091201</t>
  </si>
  <si>
    <t>有る</t>
  </si>
  <si>
    <t>09202</t>
  </si>
  <si>
    <t>足利市</t>
  </si>
  <si>
    <t>091202</t>
  </si>
  <si>
    <t>09203</t>
  </si>
  <si>
    <t>栃木市</t>
  </si>
  <si>
    <t>091203</t>
  </si>
  <si>
    <t>無い</t>
  </si>
  <si>
    <t>09204</t>
  </si>
  <si>
    <t>佐野市</t>
  </si>
  <si>
    <t>091204</t>
  </si>
  <si>
    <t>09205</t>
  </si>
  <si>
    <t>鹿沼市</t>
  </si>
  <si>
    <t>091205</t>
  </si>
  <si>
    <t>09206</t>
  </si>
  <si>
    <t>日光市</t>
  </si>
  <si>
    <t>091206</t>
  </si>
  <si>
    <t>09208</t>
  </si>
  <si>
    <t>小山市</t>
  </si>
  <si>
    <t>091208</t>
  </si>
  <si>
    <t>09209</t>
  </si>
  <si>
    <t>真岡市</t>
  </si>
  <si>
    <t>091209</t>
  </si>
  <si>
    <t>09210</t>
  </si>
  <si>
    <t>大田原市</t>
  </si>
  <si>
    <t>091210</t>
  </si>
  <si>
    <t>09211</t>
  </si>
  <si>
    <t>矢板市</t>
  </si>
  <si>
    <t>091211</t>
  </si>
  <si>
    <t>09213</t>
  </si>
  <si>
    <t>那須塩原市</t>
  </si>
  <si>
    <t>091213</t>
  </si>
  <si>
    <t>09214</t>
  </si>
  <si>
    <t>さくら市</t>
  </si>
  <si>
    <t>091214</t>
  </si>
  <si>
    <t>09215</t>
  </si>
  <si>
    <t>那須烏山市</t>
  </si>
  <si>
    <t>091215</t>
  </si>
  <si>
    <t>09216</t>
  </si>
  <si>
    <t>下野市</t>
  </si>
  <si>
    <t>091216</t>
  </si>
  <si>
    <t>09301</t>
  </si>
  <si>
    <t>上三川町</t>
  </si>
  <si>
    <t>091301</t>
  </si>
  <si>
    <t>09342</t>
  </si>
  <si>
    <t>益子町</t>
  </si>
  <si>
    <t>091342</t>
  </si>
  <si>
    <t>09343</t>
  </si>
  <si>
    <t>茂木町</t>
  </si>
  <si>
    <t>091343</t>
  </si>
  <si>
    <t>09344</t>
  </si>
  <si>
    <t>市貝町</t>
  </si>
  <si>
    <t>091344</t>
  </si>
  <si>
    <t>09345</t>
  </si>
  <si>
    <t>芳賀町</t>
  </si>
  <si>
    <t>091345</t>
  </si>
  <si>
    <t>09361</t>
  </si>
  <si>
    <t>壬生町</t>
  </si>
  <si>
    <t>091361</t>
  </si>
  <si>
    <t>09364</t>
  </si>
  <si>
    <t>野木町</t>
  </si>
  <si>
    <t>091364</t>
  </si>
  <si>
    <t>09384</t>
  </si>
  <si>
    <t>塩谷町</t>
  </si>
  <si>
    <t>091384</t>
  </si>
  <si>
    <t>09386</t>
  </si>
  <si>
    <t>高根沢町</t>
  </si>
  <si>
    <t>091386</t>
  </si>
  <si>
    <t>09407</t>
  </si>
  <si>
    <t>那須町</t>
  </si>
  <si>
    <t>091407</t>
  </si>
  <si>
    <t>09411</t>
  </si>
  <si>
    <t>那珂川町</t>
  </si>
  <si>
    <t>091411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</si>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</sst>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>
          <a:extLst>
            <a:ext uri="{FF2B5EF4-FFF2-40B4-BE49-F238E27FC236}">
              <a16:creationId xmlns:a16="http://schemas.microsoft.com/office/drawing/2014/main" id="{00000000-0008-0000-0800-0000757E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>
          <a:extLst>
            <a:ext uri="{FF2B5EF4-FFF2-40B4-BE49-F238E27FC236}">
              <a16:creationId xmlns:a16="http://schemas.microsoft.com/office/drawing/2014/main" id="{00000000-0008-0000-0800-0000767E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>
          <a:extLst>
            <a:ext uri="{FF2B5EF4-FFF2-40B4-BE49-F238E27FC236}">
              <a16:creationId xmlns:a16="http://schemas.microsoft.com/office/drawing/2014/main" id="{00000000-0008-0000-0800-0000777E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>
          <a:extLst>
            <a:ext uri="{FF2B5EF4-FFF2-40B4-BE49-F238E27FC236}">
              <a16:creationId xmlns:a16="http://schemas.microsoft.com/office/drawing/2014/main" id="{00000000-0008-0000-0800-0000787E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>
          <a:extLst>
            <a:ext uri="{FF2B5EF4-FFF2-40B4-BE49-F238E27FC236}">
              <a16:creationId xmlns:a16="http://schemas.microsoft.com/office/drawing/2014/main" id="{00000000-0008-0000-0800-0000797E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>
          <a:extLst>
            <a:ext uri="{FF2B5EF4-FFF2-40B4-BE49-F238E27FC236}">
              <a16:creationId xmlns:a16="http://schemas.microsoft.com/office/drawing/2014/main" id="{00000000-0008-0000-0800-00007A7E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>
          <a:extLst>
            <a:ext uri="{FF2B5EF4-FFF2-40B4-BE49-F238E27FC236}">
              <a16:creationId xmlns:a16="http://schemas.microsoft.com/office/drawing/2014/main" id="{00000000-0008-0000-0800-00007B7E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>
          <a:extLst>
            <a:ext uri="{FF2B5EF4-FFF2-40B4-BE49-F238E27FC236}">
              <a16:creationId xmlns:a16="http://schemas.microsoft.com/office/drawing/2014/main" id="{00000000-0008-0000-0800-00007C7E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>
          <a:extLst>
            <a:ext uri="{FF2B5EF4-FFF2-40B4-BE49-F238E27FC236}">
              <a16:creationId xmlns:a16="http://schemas.microsoft.com/office/drawing/2014/main" id="{00000000-0008-0000-0800-00007D7E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>
          <a:extLst>
            <a:ext uri="{FF2B5EF4-FFF2-40B4-BE49-F238E27FC236}">
              <a16:creationId xmlns:a16="http://schemas.microsoft.com/office/drawing/2014/main" id="{00000000-0008-0000-0800-00007E7E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>
          <a:extLst>
            <a:ext uri="{FF2B5EF4-FFF2-40B4-BE49-F238E27FC236}">
              <a16:creationId xmlns:a16="http://schemas.microsoft.com/office/drawing/2014/main" id="{00000000-0008-0000-0800-00007F7E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>
          <a:extLst>
            <a:ext uri="{FF2B5EF4-FFF2-40B4-BE49-F238E27FC236}">
              <a16:creationId xmlns:a16="http://schemas.microsoft.com/office/drawing/2014/main" id="{00000000-0008-0000-0800-0000807E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>
          <a:extLst>
            <a:ext uri="{FF2B5EF4-FFF2-40B4-BE49-F238E27FC236}">
              <a16:creationId xmlns:a16="http://schemas.microsoft.com/office/drawing/2014/main" id="{00000000-0008-0000-0800-0000817E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>
          <a:extLst>
            <a:ext uri="{FF2B5EF4-FFF2-40B4-BE49-F238E27FC236}">
              <a16:creationId xmlns:a16="http://schemas.microsoft.com/office/drawing/2014/main" id="{00000000-0008-0000-0800-0000827E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>
          <a:extLst>
            <a:ext uri="{FF2B5EF4-FFF2-40B4-BE49-F238E27FC236}">
              <a16:creationId xmlns:a16="http://schemas.microsoft.com/office/drawing/2014/main" id="{00000000-0008-0000-0800-0000837E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>
          <a:extLst>
            <a:ext uri="{FF2B5EF4-FFF2-40B4-BE49-F238E27FC236}">
              <a16:creationId xmlns:a16="http://schemas.microsoft.com/office/drawing/2014/main" id="{00000000-0008-0000-0800-0000847E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>
          <a:extLst>
            <a:ext uri="{FF2B5EF4-FFF2-40B4-BE49-F238E27FC236}">
              <a16:creationId xmlns:a16="http://schemas.microsoft.com/office/drawing/2014/main" id="{00000000-0008-0000-0800-0000857E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>
          <a:extLst>
            <a:ext uri="{FF2B5EF4-FFF2-40B4-BE49-F238E27FC236}">
              <a16:creationId xmlns:a16="http://schemas.microsoft.com/office/drawing/2014/main" id="{00000000-0008-0000-0800-0000867E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>
          <a:extLst>
            <a:ext uri="{FF2B5EF4-FFF2-40B4-BE49-F238E27FC236}">
              <a16:creationId xmlns:a16="http://schemas.microsoft.com/office/drawing/2014/main" id="{00000000-0008-0000-0800-0000877E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>
          <a:extLst>
            <a:ext uri="{FF2B5EF4-FFF2-40B4-BE49-F238E27FC236}">
              <a16:creationId xmlns:a16="http://schemas.microsoft.com/office/drawing/2014/main" id="{00000000-0008-0000-0800-0000887E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>
          <a:extLst>
            <a:ext uri="{FF2B5EF4-FFF2-40B4-BE49-F238E27FC236}">
              <a16:creationId xmlns:a16="http://schemas.microsoft.com/office/drawing/2014/main" id="{00000000-0008-0000-0800-0000897E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>
          <a:extLst>
            <a:ext uri="{FF2B5EF4-FFF2-40B4-BE49-F238E27FC236}">
              <a16:creationId xmlns:a16="http://schemas.microsoft.com/office/drawing/2014/main" id="{00000000-0008-0000-0800-00008A7E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>
          <a:extLst>
            <a:ext uri="{FF2B5EF4-FFF2-40B4-BE49-F238E27FC236}">
              <a16:creationId xmlns:a16="http://schemas.microsoft.com/office/drawing/2014/main" id="{00000000-0008-0000-0800-00008B7E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>
          <a:extLst>
            <a:ext uri="{FF2B5EF4-FFF2-40B4-BE49-F238E27FC236}">
              <a16:creationId xmlns:a16="http://schemas.microsoft.com/office/drawing/2014/main" id="{00000000-0008-0000-0800-00008C7E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>
          <a:extLst>
            <a:ext uri="{FF2B5EF4-FFF2-40B4-BE49-F238E27FC236}">
              <a16:creationId xmlns:a16="http://schemas.microsoft.com/office/drawing/2014/main" id="{00000000-0008-0000-0800-00008D7E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>
          <a:extLst>
            <a:ext uri="{FF2B5EF4-FFF2-40B4-BE49-F238E27FC236}">
              <a16:creationId xmlns:a16="http://schemas.microsoft.com/office/drawing/2014/main" id="{00000000-0008-0000-0800-00008E7E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>
          <a:extLst>
            <a:ext uri="{FF2B5EF4-FFF2-40B4-BE49-F238E27FC236}">
              <a16:creationId xmlns:a16="http://schemas.microsoft.com/office/drawing/2014/main" id="{00000000-0008-0000-0800-00008F7E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>
          <a:extLst>
            <a:ext uri="{FF2B5EF4-FFF2-40B4-BE49-F238E27FC236}">
              <a16:creationId xmlns:a16="http://schemas.microsoft.com/office/drawing/2014/main" id="{00000000-0008-0000-0800-0000907E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>
          <a:extLst>
            <a:ext uri="{FF2B5EF4-FFF2-40B4-BE49-F238E27FC236}">
              <a16:creationId xmlns:a16="http://schemas.microsoft.com/office/drawing/2014/main" id="{00000000-0008-0000-0800-0000917E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>
          <a:extLst>
            <a:ext uri="{FF2B5EF4-FFF2-40B4-BE49-F238E27FC236}">
              <a16:creationId xmlns:a16="http://schemas.microsoft.com/office/drawing/2014/main" id="{00000000-0008-0000-0800-0000927E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>
          <a:extLst>
            <a:ext uri="{FF2B5EF4-FFF2-40B4-BE49-F238E27FC236}">
              <a16:creationId xmlns:a16="http://schemas.microsoft.com/office/drawing/2014/main" id="{00000000-0008-0000-0800-0000937E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>
          <a:extLst>
            <a:ext uri="{FF2B5EF4-FFF2-40B4-BE49-F238E27FC236}">
              <a16:creationId xmlns:a16="http://schemas.microsoft.com/office/drawing/2014/main" id="{00000000-0008-0000-0800-0000947E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>
          <a:extLst>
            <a:ext uri="{FF2B5EF4-FFF2-40B4-BE49-F238E27FC236}">
              <a16:creationId xmlns:a16="http://schemas.microsoft.com/office/drawing/2014/main" id="{00000000-0008-0000-0800-0000957E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>
          <a:extLst>
            <a:ext uri="{FF2B5EF4-FFF2-40B4-BE49-F238E27FC236}">
              <a16:creationId xmlns:a16="http://schemas.microsoft.com/office/drawing/2014/main" id="{00000000-0008-0000-0800-000096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>
          <a:extLst>
            <a:ext uri="{FF2B5EF4-FFF2-40B4-BE49-F238E27FC236}">
              <a16:creationId xmlns:a16="http://schemas.microsoft.com/office/drawing/2014/main" id="{00000000-0008-0000-0800-0000977E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>
          <a:extLst>
            <a:ext uri="{FF2B5EF4-FFF2-40B4-BE49-F238E27FC236}">
              <a16:creationId xmlns:a16="http://schemas.microsoft.com/office/drawing/2014/main" id="{00000000-0008-0000-0800-0000987E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>
          <a:extLst>
            <a:ext uri="{FF2B5EF4-FFF2-40B4-BE49-F238E27FC236}">
              <a16:creationId xmlns:a16="http://schemas.microsoft.com/office/drawing/2014/main" id="{00000000-0008-0000-0800-0000997E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>
          <a:extLst>
            <a:ext uri="{FF2B5EF4-FFF2-40B4-BE49-F238E27FC236}">
              <a16:creationId xmlns:a16="http://schemas.microsoft.com/office/drawing/2014/main" id="{00000000-0008-0000-0800-00009A7E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>
          <a:extLst>
            <a:ext uri="{FF2B5EF4-FFF2-40B4-BE49-F238E27FC236}">
              <a16:creationId xmlns:a16="http://schemas.microsoft.com/office/drawing/2014/main" id="{00000000-0008-0000-0800-00009B7E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>
          <a:extLst>
            <a:ext uri="{FF2B5EF4-FFF2-40B4-BE49-F238E27FC236}">
              <a16:creationId xmlns:a16="http://schemas.microsoft.com/office/drawing/2014/main" id="{00000000-0008-0000-0800-00009C7E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>
          <a:extLst>
            <a:ext uri="{FF2B5EF4-FFF2-40B4-BE49-F238E27FC236}">
              <a16:creationId xmlns:a16="http://schemas.microsoft.com/office/drawing/2014/main" id="{00000000-0008-0000-0800-00009D7E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>
          <a:extLst>
            <a:ext uri="{FF2B5EF4-FFF2-40B4-BE49-F238E27FC236}">
              <a16:creationId xmlns:a16="http://schemas.microsoft.com/office/drawing/2014/main" id="{00000000-0008-0000-0800-00009E7E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>
          <a:extLst>
            <a:ext uri="{FF2B5EF4-FFF2-40B4-BE49-F238E27FC236}">
              <a16:creationId xmlns:a16="http://schemas.microsoft.com/office/drawing/2014/main" id="{00000000-0008-0000-0800-00009F7E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>
          <a:extLst>
            <a:ext uri="{FF2B5EF4-FFF2-40B4-BE49-F238E27FC236}">
              <a16:creationId xmlns:a16="http://schemas.microsoft.com/office/drawing/2014/main" id="{00000000-0008-0000-0800-0000A07E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>
          <a:extLst>
            <a:ext uri="{FF2B5EF4-FFF2-40B4-BE49-F238E27FC236}">
              <a16:creationId xmlns:a16="http://schemas.microsoft.com/office/drawing/2014/main" id="{00000000-0008-0000-0800-0000A17E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>
          <a:extLst>
            <a:ext uri="{FF2B5EF4-FFF2-40B4-BE49-F238E27FC236}">
              <a16:creationId xmlns:a16="http://schemas.microsoft.com/office/drawing/2014/main" id="{00000000-0008-0000-0800-0000A27E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>
          <a:extLst>
            <a:ext uri="{FF2B5EF4-FFF2-40B4-BE49-F238E27FC236}">
              <a16:creationId xmlns:a16="http://schemas.microsoft.com/office/drawing/2014/main" id="{00000000-0008-0000-0800-0000A37E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>
          <a:extLst>
            <a:ext uri="{FF2B5EF4-FFF2-40B4-BE49-F238E27FC236}">
              <a16:creationId xmlns:a16="http://schemas.microsoft.com/office/drawing/2014/main" id="{00000000-0008-0000-0800-0000A47E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>
          <a:extLst>
            <a:ext uri="{FF2B5EF4-FFF2-40B4-BE49-F238E27FC236}">
              <a16:creationId xmlns:a16="http://schemas.microsoft.com/office/drawing/2014/main" id="{00000000-0008-0000-0800-0000A57E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>
          <a:extLst>
            <a:ext uri="{FF2B5EF4-FFF2-40B4-BE49-F238E27FC236}">
              <a16:creationId xmlns:a16="http://schemas.microsoft.com/office/drawing/2014/main" id="{00000000-0008-0000-0800-0000A67E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>
          <a:extLst>
            <a:ext uri="{FF2B5EF4-FFF2-40B4-BE49-F238E27FC236}">
              <a16:creationId xmlns:a16="http://schemas.microsoft.com/office/drawing/2014/main" id="{00000000-0008-0000-0800-0000A77E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>
          <a:extLst>
            <a:ext uri="{FF2B5EF4-FFF2-40B4-BE49-F238E27FC236}">
              <a16:creationId xmlns:a16="http://schemas.microsoft.com/office/drawing/2014/main" id="{00000000-0008-0000-0800-0000A87E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>
          <a:extLst>
            <a:ext uri="{FF2B5EF4-FFF2-40B4-BE49-F238E27FC236}">
              <a16:creationId xmlns:a16="http://schemas.microsoft.com/office/drawing/2014/main" id="{00000000-0008-0000-0800-0000A97E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>
          <a:extLst>
            <a:ext uri="{FF2B5EF4-FFF2-40B4-BE49-F238E27FC236}">
              <a16:creationId xmlns:a16="http://schemas.microsoft.com/office/drawing/2014/main" id="{00000000-0008-0000-0800-0000AA7E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>
          <a:extLst>
            <a:ext uri="{FF2B5EF4-FFF2-40B4-BE49-F238E27FC236}">
              <a16:creationId xmlns:a16="http://schemas.microsoft.com/office/drawing/2014/main" id="{00000000-0008-0000-0800-0000AB7E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>
          <a:extLst>
            <a:ext uri="{FF2B5EF4-FFF2-40B4-BE49-F238E27FC236}">
              <a16:creationId xmlns:a16="http://schemas.microsoft.com/office/drawing/2014/main" id="{00000000-0008-0000-0800-0000AC7E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>
          <a:extLst>
            <a:ext uri="{FF2B5EF4-FFF2-40B4-BE49-F238E27FC236}">
              <a16:creationId xmlns:a16="http://schemas.microsoft.com/office/drawing/2014/main" id="{00000000-0008-0000-0800-0000AD7E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>
          <a:extLst>
            <a:ext uri="{FF2B5EF4-FFF2-40B4-BE49-F238E27FC236}">
              <a16:creationId xmlns:a16="http://schemas.microsoft.com/office/drawing/2014/main" id="{00000000-0008-0000-0800-0000AE7E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>
          <a:extLst>
            <a:ext uri="{FF2B5EF4-FFF2-40B4-BE49-F238E27FC236}">
              <a16:creationId xmlns:a16="http://schemas.microsoft.com/office/drawing/2014/main" id="{00000000-0008-0000-0800-0000AF7E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>
          <a:extLst>
            <a:ext uri="{FF2B5EF4-FFF2-40B4-BE49-F238E27FC236}">
              <a16:creationId xmlns:a16="http://schemas.microsoft.com/office/drawing/2014/main" id="{00000000-0008-0000-0800-0000B07E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>
          <a:extLst>
            <a:ext uri="{FF2B5EF4-FFF2-40B4-BE49-F238E27FC236}">
              <a16:creationId xmlns:a16="http://schemas.microsoft.com/office/drawing/2014/main" id="{00000000-0008-0000-0800-0000B17E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>
          <a:extLst>
            <a:ext uri="{FF2B5EF4-FFF2-40B4-BE49-F238E27FC236}">
              <a16:creationId xmlns:a16="http://schemas.microsoft.com/office/drawing/2014/main" id="{00000000-0008-0000-0800-0000B27E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>
          <a:extLst>
            <a:ext uri="{FF2B5EF4-FFF2-40B4-BE49-F238E27FC236}">
              <a16:creationId xmlns:a16="http://schemas.microsoft.com/office/drawing/2014/main" id="{00000000-0008-0000-0800-0000B37E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>
          <a:extLst>
            <a:ext uri="{FF2B5EF4-FFF2-40B4-BE49-F238E27FC236}">
              <a16:creationId xmlns:a16="http://schemas.microsoft.com/office/drawing/2014/main" id="{00000000-0008-0000-0800-0000B47E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>
          <a:extLst>
            <a:ext uri="{FF2B5EF4-FFF2-40B4-BE49-F238E27FC236}">
              <a16:creationId xmlns:a16="http://schemas.microsoft.com/office/drawing/2014/main" id="{00000000-0008-0000-0800-0000B57E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>
          <a:extLst>
            <a:ext uri="{FF2B5EF4-FFF2-40B4-BE49-F238E27FC236}">
              <a16:creationId xmlns:a16="http://schemas.microsoft.com/office/drawing/2014/main" id="{00000000-0008-0000-0800-0000B67E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>
          <a:extLst>
            <a:ext uri="{FF2B5EF4-FFF2-40B4-BE49-F238E27FC236}">
              <a16:creationId xmlns:a16="http://schemas.microsoft.com/office/drawing/2014/main" id="{00000000-0008-0000-0800-0000B77E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>
          <a:extLst>
            <a:ext uri="{FF2B5EF4-FFF2-40B4-BE49-F238E27FC236}">
              <a16:creationId xmlns:a16="http://schemas.microsoft.com/office/drawing/2014/main" id="{00000000-0008-0000-0800-0000B87E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>
          <a:extLst>
            <a:ext uri="{FF2B5EF4-FFF2-40B4-BE49-F238E27FC236}">
              <a16:creationId xmlns:a16="http://schemas.microsoft.com/office/drawing/2014/main" id="{00000000-0008-0000-0800-0000B97E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>
          <a:extLst>
            <a:ext uri="{FF2B5EF4-FFF2-40B4-BE49-F238E27FC236}">
              <a16:creationId xmlns:a16="http://schemas.microsoft.com/office/drawing/2014/main" id="{00000000-0008-0000-0800-0000BA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>
          <a:extLst>
            <a:ext uri="{FF2B5EF4-FFF2-40B4-BE49-F238E27FC236}">
              <a16:creationId xmlns:a16="http://schemas.microsoft.com/office/drawing/2014/main" id="{00000000-0008-0000-0800-0000BB7E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>
          <a:extLst>
            <a:ext uri="{FF2B5EF4-FFF2-40B4-BE49-F238E27FC236}">
              <a16:creationId xmlns:a16="http://schemas.microsoft.com/office/drawing/2014/main" id="{00000000-0008-0000-0800-0000BC7E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>
          <a:extLst>
            <a:ext uri="{FF2B5EF4-FFF2-40B4-BE49-F238E27FC236}">
              <a16:creationId xmlns:a16="http://schemas.microsoft.com/office/drawing/2014/main" id="{00000000-0008-0000-0800-0000BD7E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>
          <a:extLst>
            <a:ext uri="{FF2B5EF4-FFF2-40B4-BE49-F238E27FC236}">
              <a16:creationId xmlns:a16="http://schemas.microsoft.com/office/drawing/2014/main" id="{00000000-0008-0000-0800-0000BE7E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>
          <a:extLst>
            <a:ext uri="{FF2B5EF4-FFF2-40B4-BE49-F238E27FC236}">
              <a16:creationId xmlns:a16="http://schemas.microsoft.com/office/drawing/2014/main" id="{00000000-0008-0000-0800-0000BF7E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>
          <a:extLst>
            <a:ext uri="{FF2B5EF4-FFF2-40B4-BE49-F238E27FC236}">
              <a16:creationId xmlns:a16="http://schemas.microsoft.com/office/drawing/2014/main" id="{00000000-0008-0000-0800-0000C07E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>
          <a:extLst>
            <a:ext uri="{FF2B5EF4-FFF2-40B4-BE49-F238E27FC236}">
              <a16:creationId xmlns:a16="http://schemas.microsoft.com/office/drawing/2014/main" id="{00000000-0008-0000-0800-0000C17E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>
          <a:extLst>
            <a:ext uri="{FF2B5EF4-FFF2-40B4-BE49-F238E27FC236}">
              <a16:creationId xmlns:a16="http://schemas.microsoft.com/office/drawing/2014/main" id="{00000000-0008-0000-0800-0000C27E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>
          <a:extLst>
            <a:ext uri="{FF2B5EF4-FFF2-40B4-BE49-F238E27FC236}">
              <a16:creationId xmlns:a16="http://schemas.microsoft.com/office/drawing/2014/main" id="{00000000-0008-0000-0800-0000C37E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>
          <a:extLst>
            <a:ext uri="{FF2B5EF4-FFF2-40B4-BE49-F238E27FC236}">
              <a16:creationId xmlns:a16="http://schemas.microsoft.com/office/drawing/2014/main" id="{00000000-0008-0000-0800-0000C47E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>
          <a:extLst>
            <a:ext uri="{FF2B5EF4-FFF2-40B4-BE49-F238E27FC236}">
              <a16:creationId xmlns:a16="http://schemas.microsoft.com/office/drawing/2014/main" id="{00000000-0008-0000-0800-0000C57E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>
          <a:extLst>
            <a:ext uri="{FF2B5EF4-FFF2-40B4-BE49-F238E27FC236}">
              <a16:creationId xmlns:a16="http://schemas.microsoft.com/office/drawing/2014/main" id="{00000000-0008-0000-0800-0000C67E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>
          <a:extLst>
            <a:ext uri="{FF2B5EF4-FFF2-40B4-BE49-F238E27FC236}">
              <a16:creationId xmlns:a16="http://schemas.microsoft.com/office/drawing/2014/main" id="{00000000-0008-0000-0800-0000C77E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>
          <a:extLst>
            <a:ext uri="{FF2B5EF4-FFF2-40B4-BE49-F238E27FC236}">
              <a16:creationId xmlns:a16="http://schemas.microsoft.com/office/drawing/2014/main" id="{00000000-0008-0000-0800-0000C87E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>
          <a:extLst>
            <a:ext uri="{FF2B5EF4-FFF2-40B4-BE49-F238E27FC236}">
              <a16:creationId xmlns:a16="http://schemas.microsoft.com/office/drawing/2014/main" id="{00000000-0008-0000-0800-0000C97E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>
          <a:extLst>
            <a:ext uri="{FF2B5EF4-FFF2-40B4-BE49-F238E27FC236}">
              <a16:creationId xmlns:a16="http://schemas.microsoft.com/office/drawing/2014/main" id="{00000000-0008-0000-0800-0000CA7E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>
          <a:extLst>
            <a:ext uri="{FF2B5EF4-FFF2-40B4-BE49-F238E27FC236}">
              <a16:creationId xmlns:a16="http://schemas.microsoft.com/office/drawing/2014/main" id="{00000000-0008-0000-0800-0000CB7E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>
          <a:extLst>
            <a:ext uri="{FF2B5EF4-FFF2-40B4-BE49-F238E27FC236}">
              <a16:creationId xmlns:a16="http://schemas.microsoft.com/office/drawing/2014/main" id="{00000000-0008-0000-0800-0000CC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>
          <a:extLst>
            <a:ext uri="{FF2B5EF4-FFF2-40B4-BE49-F238E27FC236}">
              <a16:creationId xmlns:a16="http://schemas.microsoft.com/office/drawing/2014/main" id="{00000000-0008-0000-0800-0000CD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>
          <a:extLst>
            <a:ext uri="{FF2B5EF4-FFF2-40B4-BE49-F238E27FC236}">
              <a16:creationId xmlns:a16="http://schemas.microsoft.com/office/drawing/2014/main" id="{00000000-0008-0000-0800-0000CE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 x14ac:dyDescent="0.1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 x14ac:dyDescent="0.15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 x14ac:dyDescent="0.15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 x14ac:dyDescent="0.15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 x14ac:dyDescent="0.15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 x14ac:dyDescent="0.15">
      <c r="A7" s="302" t="s">
        <v>745</v>
      </c>
      <c r="B7" s="315" t="s">
        <v>746</v>
      </c>
      <c r="C7" s="304" t="s">
        <v>684</v>
      </c>
      <c r="D7" s="306">
        <f>+E7+F7</f>
        <v>1991573</v>
      </c>
      <c r="E7" s="306">
        <f>SUM(E$8:E$1000)</f>
        <v>1991573</v>
      </c>
      <c r="F7" s="306">
        <f>SUM(F$8:F$1000)</f>
        <v>0</v>
      </c>
      <c r="G7" s="306">
        <f>SUM(G$8:G$1000)</f>
        <v>35497</v>
      </c>
      <c r="H7" s="306">
        <f>SUM(ごみ搬入量内訳!E7,+ごみ搬入量内訳!AD7)</f>
        <v>581561</v>
      </c>
      <c r="I7" s="306">
        <f>ごみ搬入量内訳!BC7</f>
        <v>59095</v>
      </c>
      <c r="J7" s="306">
        <f>資源化量内訳!BO7</f>
        <v>25906</v>
      </c>
      <c r="K7" s="306">
        <f>SUM(H7:J7)</f>
        <v>666562</v>
      </c>
      <c r="L7" s="306">
        <f>IF(D7&lt;&gt;0,K7/D7/365*1000000,"-")</f>
        <v>916.96225057980416</v>
      </c>
      <c r="M7" s="306">
        <f>IF(D7&lt;&gt;0,(ごみ搬入量内訳!BR7+ごみ処理概要!J7)/ごみ処理概要!D7/365*1000000,"-")</f>
        <v>674.00154936386105</v>
      </c>
      <c r="N7" s="306">
        <f>IF(D7&lt;&gt;0,ごみ搬入量内訳!CM7/ごみ処理概要!D7/365*1000000,"-")</f>
        <v>242.96070121594323</v>
      </c>
      <c r="O7" s="306">
        <f>ごみ搬入量内訳!DH7</f>
        <v>1343</v>
      </c>
      <c r="P7" s="306">
        <f>ごみ処理量内訳!E7</f>
        <v>537682</v>
      </c>
      <c r="Q7" s="306">
        <f>ごみ処理量内訳!N7</f>
        <v>0</v>
      </c>
      <c r="R7" s="306">
        <f>SUM(S7:Y7)</f>
        <v>79965</v>
      </c>
      <c r="S7" s="306">
        <f>ごみ処理量内訳!G7</f>
        <v>24574</v>
      </c>
      <c r="T7" s="306">
        <f>ごみ処理量内訳!L7</f>
        <v>51118</v>
      </c>
      <c r="U7" s="306">
        <f>ごみ処理量内訳!H7</f>
        <v>4019</v>
      </c>
      <c r="V7" s="306">
        <f>ごみ処理量内訳!I7</f>
        <v>0</v>
      </c>
      <c r="W7" s="306">
        <f>ごみ処理量内訳!J7</f>
        <v>0</v>
      </c>
      <c r="X7" s="306">
        <f>ごみ処理量内訳!K7</f>
        <v>9</v>
      </c>
      <c r="Y7" s="306">
        <f>ごみ処理量内訳!M7</f>
        <v>245</v>
      </c>
      <c r="Z7" s="306">
        <f>資源化量内訳!Y7</f>
        <v>28711</v>
      </c>
      <c r="AA7" s="306">
        <f>SUM(P7,Q7,R7,Z7)</f>
        <v>646358</v>
      </c>
      <c r="AB7" s="309">
        <f>IF(AA7&lt;&gt;0,(Z7+P7+R7)/AA7*100,"-")</f>
        <v>100</v>
      </c>
      <c r="AC7" s="306">
        <f>施設資源化量内訳!Y7</f>
        <v>11646</v>
      </c>
      <c r="AD7" s="306">
        <f>施設資源化量内訳!AT7</f>
        <v>7293</v>
      </c>
      <c r="AE7" s="306">
        <f>施設資源化量内訳!BO7</f>
        <v>2936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9</v>
      </c>
      <c r="AI7" s="306">
        <f>施設資源化量内訳!EU7</f>
        <v>31455</v>
      </c>
      <c r="AJ7" s="306">
        <f>SUM(AC7:AI7)</f>
        <v>53339</v>
      </c>
      <c r="AK7" s="309">
        <f>IF((AA7+J7)&lt;&gt;0,(Z7+AJ7+J7)/(AA7+J7)*100,"-")</f>
        <v>16.058572227577262</v>
      </c>
      <c r="AL7" s="309">
        <f>IF((AA7+J7)&lt;&gt;0,(資源化量内訳!D7-資源化量内訳!R7-資源化量内訳!T7-資源化量内訳!V7-資源化量内訳!U7)/(AA7+J7)*100,"-")</f>
        <v>16.058572227577262</v>
      </c>
      <c r="AM7" s="306">
        <f>ごみ処理量内訳!AA7</f>
        <v>0</v>
      </c>
      <c r="AN7" s="306">
        <f>ごみ処理量内訳!AB7</f>
        <v>45996</v>
      </c>
      <c r="AO7" s="306">
        <f>ごみ処理量内訳!AC7</f>
        <v>13586</v>
      </c>
      <c r="AP7" s="306">
        <f>SUM(AM7:AO7)</f>
        <v>59582</v>
      </c>
      <c r="AQ7" s="411"/>
      <c r="AR7" s="411"/>
    </row>
    <row r="8" spans="1: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+E8+F8</f>
        <v>519631</v>
      </c>
      <c r="E8" s="292">
        <v>519631</v>
      </c>
      <c r="F8" s="292">
        <v>0</v>
      </c>
      <c r="G8" s="292">
        <v>8325</v>
      </c>
      <c r="H8" s="292">
        <f>SUM(ごみ搬入量内訳!E8,+ごみ搬入量内訳!AD8)</f>
        <v>156064</v>
      </c>
      <c r="I8" s="292">
        <f>ごみ搬入量内訳!BC8</f>
        <v>14893</v>
      </c>
      <c r="J8" s="292">
        <f>資源化量内訳!BO8</f>
        <v>9195</v>
      </c>
      <c r="K8" s="292">
        <f>SUM(H8:J8)</f>
        <v>180152</v>
      </c>
      <c r="L8" s="295">
        <f>IF(D8&lt;&gt;0,K8/D8/365*1000000,"-")</f>
        <v>949.84156697285425</v>
      </c>
      <c r="M8" s="292">
        <f>IF(D8&lt;&gt;0,(ごみ搬入量内訳!BR8+ごみ処理概要!J8)/ごみ処理概要!D8/365*1000000,"-")</f>
        <v>715.18611613304199</v>
      </c>
      <c r="N8" s="292">
        <f>IF(D8&lt;&gt;0,ごみ搬入量内訳!CM8/ごみ処理概要!D8/365*1000000,"-")</f>
        <v>234.6554508398122</v>
      </c>
      <c r="O8" s="292">
        <f>ごみ搬入量内訳!DH8</f>
        <v>0</v>
      </c>
      <c r="P8" s="292">
        <f>ごみ処理量内訳!E8</f>
        <v>143685</v>
      </c>
      <c r="Q8" s="292">
        <f>ごみ処理量内訳!N8</f>
        <v>0</v>
      </c>
      <c r="R8" s="292">
        <f>SUM(S8:Y8)</f>
        <v>28371</v>
      </c>
      <c r="S8" s="292">
        <f>ごみ処理量内訳!G8</f>
        <v>1149</v>
      </c>
      <c r="T8" s="292">
        <f>ごみ処理量内訳!L8</f>
        <v>27219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3</v>
      </c>
      <c r="Y8" s="292">
        <f>ごみ処理量内訳!M8</f>
        <v>0</v>
      </c>
      <c r="Z8" s="292">
        <f>資源化量内訳!Y8</f>
        <v>31</v>
      </c>
      <c r="AA8" s="292">
        <f>SUM(P8,Q8,R8,Z8)</f>
        <v>172087</v>
      </c>
      <c r="AB8" s="297">
        <f>IF(AA8&lt;&gt;0,(Z8+P8+R8)/AA8*100,"-")</f>
        <v>100</v>
      </c>
      <c r="AC8" s="292">
        <f>施設資源化量内訳!Y8</f>
        <v>1578</v>
      </c>
      <c r="AD8" s="292">
        <f>施設資源化量内訳!AT8</f>
        <v>651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3</v>
      </c>
      <c r="AI8" s="292">
        <f>施設資源化量内訳!EU8</f>
        <v>18813</v>
      </c>
      <c r="AJ8" s="292">
        <f>SUM(AC8:AI8)</f>
        <v>21045</v>
      </c>
      <c r="AK8" s="297">
        <f>IF((AA8+J8)&lt;&gt;0,(Z8+AJ8+J8)/(AA8+J8)*100,"-")</f>
        <v>16.698293266843923</v>
      </c>
      <c r="AL8" s="297">
        <f>IF((AA8+J8)&lt;&gt;0,(資源化量内訳!D8-資源化量内訳!R8-資源化量内訳!T8-資源化量内訳!V8-資源化量内訳!U8)/(AA8+J8)*100,"-")</f>
        <v>16.698293266843923</v>
      </c>
      <c r="AM8" s="292">
        <f>ごみ処理量内訳!AA8</f>
        <v>0</v>
      </c>
      <c r="AN8" s="292">
        <f>ごみ処理量内訳!AB8</f>
        <v>15324</v>
      </c>
      <c r="AO8" s="292">
        <f>ごみ処理量内訳!AC8</f>
        <v>5342</v>
      </c>
      <c r="AP8" s="292">
        <f>SUM(AM8:AO8)</f>
        <v>20666</v>
      </c>
      <c r="AQ8" s="412" t="s">
        <v>761</v>
      </c>
      <c r="AR8" s="413"/>
    </row>
    <row r="9" spans="1: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+E9+F9</f>
        <v>151513</v>
      </c>
      <c r="E9" s="292">
        <v>151513</v>
      </c>
      <c r="F9" s="292">
        <v>0</v>
      </c>
      <c r="G9" s="292">
        <v>3850</v>
      </c>
      <c r="H9" s="292">
        <f>SUM(ごみ搬入量内訳!E9,+ごみ搬入量内訳!AD9)</f>
        <v>51908</v>
      </c>
      <c r="I9" s="292">
        <f>ごみ搬入量内訳!BC9</f>
        <v>3862</v>
      </c>
      <c r="J9" s="292">
        <f>資源化量内訳!BO9</f>
        <v>3582</v>
      </c>
      <c r="K9" s="292">
        <f>SUM(H9:J9)</f>
        <v>59352</v>
      </c>
      <c r="L9" s="295">
        <f>IF(D9&lt;&gt;0,K9/D9/365*1000000,"-")</f>
        <v>1073.2294864340499</v>
      </c>
      <c r="M9" s="292">
        <f>IF(D9&lt;&gt;0,(ごみ搬入量内訳!BR9+ごみ処理概要!J9)/ごみ処理概要!D9/365*1000000,"-")</f>
        <v>741.48888530655483</v>
      </c>
      <c r="N9" s="292">
        <f>IF(D9&lt;&gt;0,ごみ搬入量内訳!CM9/ごみ処理概要!D9/365*1000000,"-")</f>
        <v>331.74060112749493</v>
      </c>
      <c r="O9" s="292">
        <f>ごみ搬入量内訳!DH9</f>
        <v>0</v>
      </c>
      <c r="P9" s="292">
        <f>ごみ処理量内訳!E9</f>
        <v>50027</v>
      </c>
      <c r="Q9" s="292">
        <f>ごみ処理量内訳!N9</f>
        <v>0</v>
      </c>
      <c r="R9" s="292">
        <f>SUM(S9:Y9)</f>
        <v>3782</v>
      </c>
      <c r="S9" s="292">
        <f>ごみ処理量内訳!G9</f>
        <v>1831</v>
      </c>
      <c r="T9" s="292">
        <f>ごみ処理量内訳!L9</f>
        <v>1951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1961</v>
      </c>
      <c r="AA9" s="292">
        <f>SUM(P9,Q9,R9,Z9)</f>
        <v>55770</v>
      </c>
      <c r="AB9" s="297">
        <f>IF(AA9&lt;&gt;0,(Z9+P9+R9)/AA9*100,"-")</f>
        <v>100</v>
      </c>
      <c r="AC9" s="292">
        <f>施設資源化量内訳!Y9</f>
        <v>0</v>
      </c>
      <c r="AD9" s="292">
        <f>施設資源化量内訳!AT9</f>
        <v>1077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1390</v>
      </c>
      <c r="AJ9" s="292">
        <f>SUM(AC9:AI9)</f>
        <v>2467</v>
      </c>
      <c r="AK9" s="297">
        <f>IF((AA9+J9)&lt;&gt;0,(Z9+AJ9+J9)/(AA9+J9)*100,"-")</f>
        <v>13.495754144763444</v>
      </c>
      <c r="AL9" s="297">
        <f>IF((AA9+J9)&lt;&gt;0,(資源化量内訳!D9-資源化量内訳!R9-資源化量内訳!T9-資源化量内訳!V9-資源化量内訳!U9)/(AA9+J9)*100,"-")</f>
        <v>13.495754144763444</v>
      </c>
      <c r="AM9" s="292">
        <f>ごみ処理量内訳!AA9</f>
        <v>0</v>
      </c>
      <c r="AN9" s="292">
        <f>ごみ処理量内訳!AB9</f>
        <v>5910</v>
      </c>
      <c r="AO9" s="292">
        <f>ごみ処理量内訳!AC9</f>
        <v>620</v>
      </c>
      <c r="AP9" s="292">
        <f>SUM(AM9:AO9)</f>
        <v>6530</v>
      </c>
      <c r="AQ9" s="412" t="s">
        <v>765</v>
      </c>
      <c r="AR9" s="413"/>
    </row>
    <row r="10" spans="1: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+E10+F10</f>
        <v>162977</v>
      </c>
      <c r="E10" s="292">
        <v>162977</v>
      </c>
      <c r="F10" s="292">
        <v>0</v>
      </c>
      <c r="G10" s="292">
        <v>3454</v>
      </c>
      <c r="H10" s="292">
        <f>SUM(ごみ搬入量内訳!E10,+ごみ搬入量内訳!AD10)</f>
        <v>48893</v>
      </c>
      <c r="I10" s="292">
        <f>ごみ搬入量内訳!BC10</f>
        <v>3936</v>
      </c>
      <c r="J10" s="292">
        <f>資源化量内訳!BO10</f>
        <v>1547</v>
      </c>
      <c r="K10" s="292">
        <f>SUM(H10:J10)</f>
        <v>54376</v>
      </c>
      <c r="L10" s="295">
        <f>IF(D10&lt;&gt;0,K10/D10/365*1000000,"-")</f>
        <v>914.08813799341874</v>
      </c>
      <c r="M10" s="292">
        <f>IF(D10&lt;&gt;0,(ごみ搬入量内訳!BR10+ごみ処理概要!J10)/ごみ処理概要!D10/365*1000000,"-")</f>
        <v>671.39484594893258</v>
      </c>
      <c r="N10" s="292">
        <f>IF(D10&lt;&gt;0,ごみ搬入量内訳!CM10/ごみ処理概要!D10/365*1000000,"-")</f>
        <v>242.6932920444863</v>
      </c>
      <c r="O10" s="292">
        <f>ごみ搬入量内訳!DH10</f>
        <v>0</v>
      </c>
      <c r="P10" s="292">
        <f>ごみ処理量内訳!E10</f>
        <v>46350</v>
      </c>
      <c r="Q10" s="292">
        <f>ごみ処理量内訳!N10</f>
        <v>0</v>
      </c>
      <c r="R10" s="292">
        <f>SUM(S10:Y10)</f>
        <v>6358</v>
      </c>
      <c r="S10" s="292">
        <f>ごみ処理量内訳!G10</f>
        <v>0</v>
      </c>
      <c r="T10" s="292">
        <f>ごみ処理量内訳!L10</f>
        <v>6358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2627</v>
      </c>
      <c r="AA10" s="292">
        <f>SUM(P10,Q10,R10,Z10)</f>
        <v>55335</v>
      </c>
      <c r="AB10" s="297">
        <f>IF(AA10&lt;&gt;0,(Z10+P10+R10)/AA10*100,"-")</f>
        <v>100</v>
      </c>
      <c r="AC10" s="292">
        <f>施設資源化量内訳!Y10</f>
        <v>2164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2592</v>
      </c>
      <c r="AJ10" s="292">
        <f>SUM(AC10:AI10)</f>
        <v>4756</v>
      </c>
      <c r="AK10" s="297">
        <f>IF((AA10+J10)&lt;&gt;0,(Z10+AJ10+J10)/(AA10+J10)*100,"-")</f>
        <v>15.69916669596709</v>
      </c>
      <c r="AL10" s="297">
        <f>IF((AA10+J10)&lt;&gt;0,(資源化量内訳!D10-資源化量内訳!R10-資源化量内訳!T10-資源化量内訳!V10-資源化量内訳!U10)/(AA10+J10)*100,"-")</f>
        <v>15.69916669596709</v>
      </c>
      <c r="AM10" s="292">
        <f>ごみ処理量内訳!AA10</f>
        <v>0</v>
      </c>
      <c r="AN10" s="292">
        <f>ごみ処理量内訳!AB10</f>
        <v>2766</v>
      </c>
      <c r="AO10" s="292">
        <f>ごみ処理量内訳!AC10</f>
        <v>1203</v>
      </c>
      <c r="AP10" s="292">
        <f>SUM(AM10:AO10)</f>
        <v>3969</v>
      </c>
      <c r="AQ10" s="412" t="s">
        <v>768</v>
      </c>
      <c r="AR10" s="413"/>
    </row>
    <row r="11" spans="1:44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+E11+F11</f>
        <v>120547</v>
      </c>
      <c r="E11" s="292">
        <v>120547</v>
      </c>
      <c r="F11" s="292">
        <v>0</v>
      </c>
      <c r="G11" s="292">
        <v>2265</v>
      </c>
      <c r="H11" s="292">
        <f>SUM(ごみ搬入量内訳!E11,+ごみ搬入量内訳!AD11)</f>
        <v>34420</v>
      </c>
      <c r="I11" s="292">
        <f>ごみ搬入量内訳!BC11</f>
        <v>3067</v>
      </c>
      <c r="J11" s="292">
        <f>資源化量内訳!BO11</f>
        <v>1999</v>
      </c>
      <c r="K11" s="292">
        <f>SUM(H11:J11)</f>
        <v>39486</v>
      </c>
      <c r="L11" s="295">
        <f>IF(D11&lt;&gt;0,K11/D11/365*1000000,"-")</f>
        <v>897.41612746736303</v>
      </c>
      <c r="M11" s="292">
        <f>IF(D11&lt;&gt;0,(ごみ搬入量内訳!BR11+ごみ処理概要!J11)/ごみ処理概要!D11/365*1000000,"-")</f>
        <v>628.18674373696797</v>
      </c>
      <c r="N11" s="292">
        <f>IF(D11&lt;&gt;0,ごみ搬入量内訳!CM11/ごみ処理概要!D11/365*1000000,"-")</f>
        <v>269.22938373039517</v>
      </c>
      <c r="O11" s="292">
        <f>ごみ搬入量内訳!DH11</f>
        <v>942</v>
      </c>
      <c r="P11" s="292">
        <f>ごみ処理量内訳!E11</f>
        <v>33489</v>
      </c>
      <c r="Q11" s="292">
        <f>ごみ処理量内訳!N11</f>
        <v>0</v>
      </c>
      <c r="R11" s="292">
        <f>SUM(S11:Y11)</f>
        <v>3460</v>
      </c>
      <c r="S11" s="292">
        <f>ごみ処理量内訳!G11</f>
        <v>2369</v>
      </c>
      <c r="T11" s="292">
        <f>ごみ処理量内訳!L11</f>
        <v>1091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1042</v>
      </c>
      <c r="AA11" s="292">
        <f>SUM(P11,Q11,R11,Z11)</f>
        <v>37991</v>
      </c>
      <c r="AB11" s="297">
        <f>IF(AA11&lt;&gt;0,(Z11+P11+R11)/AA11*100,"-")</f>
        <v>100</v>
      </c>
      <c r="AC11" s="292">
        <f>施設資源化量内訳!Y11</f>
        <v>940</v>
      </c>
      <c r="AD11" s="292">
        <f>施設資源化量内訳!AT11</f>
        <v>561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1002</v>
      </c>
      <c r="AJ11" s="292">
        <f>SUM(AC11:AI11)</f>
        <v>2503</v>
      </c>
      <c r="AK11" s="297">
        <f>IF((AA11+J11)&lt;&gt;0,(Z11+AJ11+J11)/(AA11+J11)*100,"-")</f>
        <v>13.863465866466617</v>
      </c>
      <c r="AL11" s="297">
        <f>IF((AA11+J11)&lt;&gt;0,(資源化量内訳!D11-資源化量内訳!R11-資源化量内訳!T11-資源化量内訳!V11-資源化量内訳!U11)/(AA11+J11)*100,"-")</f>
        <v>13.863465866466617</v>
      </c>
      <c r="AM11" s="292">
        <f>ごみ処理量内訳!AA11</f>
        <v>0</v>
      </c>
      <c r="AN11" s="292">
        <f>ごみ処理量内訳!AB11</f>
        <v>2303</v>
      </c>
      <c r="AO11" s="292">
        <f>ごみ処理量内訳!AC11</f>
        <v>316</v>
      </c>
      <c r="AP11" s="292">
        <f>SUM(AM11:AO11)</f>
        <v>2619</v>
      </c>
      <c r="AQ11" s="412" t="s">
        <v>772</v>
      </c>
      <c r="AR11" s="413"/>
    </row>
    <row r="12" spans="1:44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+E12+F12</f>
        <v>99545</v>
      </c>
      <c r="E12" s="292">
        <v>99545</v>
      </c>
      <c r="F12" s="292">
        <v>0</v>
      </c>
      <c r="G12" s="292">
        <v>1088</v>
      </c>
      <c r="H12" s="292">
        <f>SUM(ごみ搬入量内訳!E12,+ごみ搬入量内訳!AD12)</f>
        <v>25151</v>
      </c>
      <c r="I12" s="292">
        <f>ごみ搬入量内訳!BC12</f>
        <v>4311</v>
      </c>
      <c r="J12" s="292">
        <f>資源化量内訳!BO12</f>
        <v>1630</v>
      </c>
      <c r="K12" s="292">
        <f>SUM(H12:J12)</f>
        <v>31092</v>
      </c>
      <c r="L12" s="295">
        <f>IF(D12&lt;&gt;0,K12/D12/365*1000000,"-")</f>
        <v>855.72918422658722</v>
      </c>
      <c r="M12" s="292">
        <f>IF(D12&lt;&gt;0,(ごみ搬入量内訳!BR12+ごみ処理概要!J12)/ごみ処理概要!D12/365*1000000,"-")</f>
        <v>683.32832194705077</v>
      </c>
      <c r="N12" s="292">
        <f>IF(D12&lt;&gt;0,ごみ搬入量内訳!CM12/ごみ処理概要!D12/365*1000000,"-")</f>
        <v>172.40086227953628</v>
      </c>
      <c r="O12" s="292">
        <f>ごみ搬入量内訳!DH12</f>
        <v>0</v>
      </c>
      <c r="P12" s="292">
        <f>ごみ処理量内訳!E12</f>
        <v>24340</v>
      </c>
      <c r="Q12" s="292">
        <f>ごみ処理量内訳!N12</f>
        <v>0</v>
      </c>
      <c r="R12" s="292">
        <f>SUM(S12:Y12)</f>
        <v>3650</v>
      </c>
      <c r="S12" s="292">
        <f>ごみ処理量内訳!G12</f>
        <v>2905</v>
      </c>
      <c r="T12" s="292">
        <f>ごみ処理量内訳!L12</f>
        <v>745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1712</v>
      </c>
      <c r="AA12" s="292">
        <f>SUM(P12,Q12,R12,Z12)</f>
        <v>29702</v>
      </c>
      <c r="AB12" s="297">
        <f>IF(AA12&lt;&gt;0,(Z12+P12+R12)/AA12*100,"-")</f>
        <v>100</v>
      </c>
      <c r="AC12" s="292">
        <f>施設資源化量内訳!Y12</f>
        <v>1</v>
      </c>
      <c r="AD12" s="292">
        <f>施設資源化量内訳!AT12</f>
        <v>1042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701</v>
      </c>
      <c r="AJ12" s="292">
        <f>SUM(AC12:AI12)</f>
        <v>1744</v>
      </c>
      <c r="AK12" s="297">
        <f>IF((AA12+J12)&lt;&gt;0,(Z12+AJ12+J12)/(AA12+J12)*100,"-")</f>
        <v>16.23260564279331</v>
      </c>
      <c r="AL12" s="297">
        <f>IF((AA12+J12)&lt;&gt;0,(資源化量内訳!D12-資源化量内訳!R12-資源化量内訳!T12-資源化量内訳!V12-資源化量内訳!U12)/(AA12+J12)*100,"-")</f>
        <v>16.23260564279331</v>
      </c>
      <c r="AM12" s="292">
        <f>ごみ処理量内訳!AA12</f>
        <v>0</v>
      </c>
      <c r="AN12" s="292">
        <f>ごみ処理量内訳!AB12</f>
        <v>3005</v>
      </c>
      <c r="AO12" s="292">
        <f>ごみ処理量内訳!AC12</f>
        <v>932</v>
      </c>
      <c r="AP12" s="292">
        <f>SUM(AM12:AO12)</f>
        <v>3937</v>
      </c>
      <c r="AQ12" s="412" t="s">
        <v>775</v>
      </c>
      <c r="AR12" s="413"/>
    </row>
    <row r="13" spans="1:44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+E13+F13</f>
        <v>85268</v>
      </c>
      <c r="E13" s="292">
        <v>85268</v>
      </c>
      <c r="F13" s="292">
        <v>0</v>
      </c>
      <c r="G13" s="292">
        <v>710</v>
      </c>
      <c r="H13" s="292">
        <f>SUM(ごみ搬入量内訳!E13,+ごみ搬入量内訳!AD13)</f>
        <v>33573</v>
      </c>
      <c r="I13" s="292">
        <f>ごみ搬入量内訳!BC13</f>
        <v>3491</v>
      </c>
      <c r="J13" s="292">
        <f>資源化量内訳!BO13</f>
        <v>521</v>
      </c>
      <c r="K13" s="292">
        <f>SUM(H13:J13)</f>
        <v>37585</v>
      </c>
      <c r="L13" s="295">
        <f>IF(D13&lt;&gt;0,K13/D13/365*1000000,"-")</f>
        <v>1207.6347837374633</v>
      </c>
      <c r="M13" s="292">
        <f>IF(D13&lt;&gt;0,(ごみ搬入量内訳!BR13+ごみ処理概要!J13)/ごみ処理概要!D13/365*1000000,"-")</f>
        <v>799.05998235378411</v>
      </c>
      <c r="N13" s="292">
        <f>IF(D13&lt;&gt;0,ごみ搬入量内訳!CM13/ごみ処理概要!D13/365*1000000,"-")</f>
        <v>408.57480138367924</v>
      </c>
      <c r="O13" s="292">
        <f>ごみ搬入量内訳!DH13</f>
        <v>0</v>
      </c>
      <c r="P13" s="292">
        <f>ごみ処理量内訳!E13</f>
        <v>31736</v>
      </c>
      <c r="Q13" s="292">
        <f>ごみ処理量内訳!N13</f>
        <v>0</v>
      </c>
      <c r="R13" s="292">
        <f>SUM(S13:Y13)</f>
        <v>3329</v>
      </c>
      <c r="S13" s="292">
        <f>ごみ処理量内訳!G13</f>
        <v>3329</v>
      </c>
      <c r="T13" s="292">
        <f>ごみ処理量内訳!L13</f>
        <v>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2089</v>
      </c>
      <c r="AA13" s="292">
        <f>SUM(P13,Q13,R13,Z13)</f>
        <v>37154</v>
      </c>
      <c r="AB13" s="297">
        <f>IF(AA13&lt;&gt;0,(Z13+P13+R13)/AA13*100,"-")</f>
        <v>100</v>
      </c>
      <c r="AC13" s="292">
        <f>施設資源化量内訳!Y13</f>
        <v>1841</v>
      </c>
      <c r="AD13" s="292">
        <f>施設資源化量内訳!AT13</f>
        <v>1611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0</v>
      </c>
      <c r="AJ13" s="292">
        <f>SUM(AC13:AI13)</f>
        <v>3452</v>
      </c>
      <c r="AK13" s="297">
        <f>IF((AA13+J13)&lt;&gt;0,(Z13+AJ13+J13)/(AA13+J13)*100,"-")</f>
        <v>16.090245520902453</v>
      </c>
      <c r="AL13" s="297">
        <f>IF((AA13+J13)&lt;&gt;0,(資源化量内訳!D13-資源化量内訳!R13-資源化量内訳!T13-資源化量内訳!V13-資源化量内訳!U13)/(AA13+J13)*100,"-")</f>
        <v>16.090245520902453</v>
      </c>
      <c r="AM13" s="292">
        <f>ごみ処理量内訳!AA13</f>
        <v>0</v>
      </c>
      <c r="AN13" s="292">
        <f>ごみ処理量内訳!AB13</f>
        <v>842</v>
      </c>
      <c r="AO13" s="292">
        <f>ごみ処理量内訳!AC13</f>
        <v>705</v>
      </c>
      <c r="AP13" s="292">
        <f>SUM(AM13:AO13)</f>
        <v>1547</v>
      </c>
      <c r="AQ13" s="412" t="s">
        <v>778</v>
      </c>
      <c r="AR13" s="413"/>
    </row>
    <row r="14" spans="1:44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+E14+F14</f>
        <v>166775</v>
      </c>
      <c r="E14" s="292">
        <v>166775</v>
      </c>
      <c r="F14" s="292">
        <v>0</v>
      </c>
      <c r="G14" s="292">
        <v>6030</v>
      </c>
      <c r="H14" s="292">
        <f>SUM(ごみ搬入量内訳!E14,+ごみ搬入量内訳!AD14)</f>
        <v>47462</v>
      </c>
      <c r="I14" s="292">
        <f>ごみ搬入量内訳!BC14</f>
        <v>6042</v>
      </c>
      <c r="J14" s="292">
        <f>資源化量内訳!BO14</f>
        <v>1316</v>
      </c>
      <c r="K14" s="292">
        <f>SUM(H14:J14)</f>
        <v>54820</v>
      </c>
      <c r="L14" s="295">
        <f>IF(D14&lt;&gt;0,K14/D14/365*1000000,"-")</f>
        <v>900.56531747514805</v>
      </c>
      <c r="M14" s="292">
        <f>IF(D14&lt;&gt;0,(ごみ搬入量内訳!BR14+ごみ処理概要!J14)/ごみ処理概要!D14/365*1000000,"-")</f>
        <v>662.36398395837227</v>
      </c>
      <c r="N14" s="292">
        <f>IF(D14&lt;&gt;0,ごみ搬入量内訳!CM14/ごみ処理概要!D14/365*1000000,"-")</f>
        <v>238.20133351677575</v>
      </c>
      <c r="O14" s="292">
        <f>ごみ搬入量内訳!DH14</f>
        <v>0</v>
      </c>
      <c r="P14" s="292">
        <f>ごみ処理量内訳!E14</f>
        <v>41823</v>
      </c>
      <c r="Q14" s="292">
        <f>ごみ処理量内訳!N14</f>
        <v>0</v>
      </c>
      <c r="R14" s="292">
        <f>SUM(S14:Y14)</f>
        <v>7885</v>
      </c>
      <c r="S14" s="292">
        <f>ごみ処理量内訳!G14</f>
        <v>5159</v>
      </c>
      <c r="T14" s="292">
        <f>ごみ処理量内訳!L14</f>
        <v>2726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3607</v>
      </c>
      <c r="AA14" s="292">
        <f>SUM(P14,Q14,R14,Z14)</f>
        <v>53315</v>
      </c>
      <c r="AB14" s="297">
        <f>IF(AA14&lt;&gt;0,(Z14+P14+R14)/AA14*100,"-")</f>
        <v>100</v>
      </c>
      <c r="AC14" s="292">
        <f>施設資源化量内訳!Y14</f>
        <v>2302</v>
      </c>
      <c r="AD14" s="292">
        <f>施設資源化量内訳!AT14</f>
        <v>325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1481</v>
      </c>
      <c r="AJ14" s="292">
        <f>SUM(AC14:AI14)</f>
        <v>4108</v>
      </c>
      <c r="AK14" s="297">
        <f>IF((AA14+J14)&lt;&gt;0,(Z14+AJ14+J14)/(AA14+J14)*100,"-")</f>
        <v>16.530907360289945</v>
      </c>
      <c r="AL14" s="297">
        <f>IF((AA14+J14)&lt;&gt;0,(資源化量内訳!D14-資源化量内訳!R14-資源化量内訳!T14-資源化量内訳!V14-資源化量内訳!U14)/(AA14+J14)*100,"-")</f>
        <v>16.530907360289945</v>
      </c>
      <c r="AM14" s="292">
        <f>ごみ処理量内訳!AA14</f>
        <v>0</v>
      </c>
      <c r="AN14" s="292">
        <f>ごみ処理量内訳!AB14</f>
        <v>2109</v>
      </c>
      <c r="AO14" s="292">
        <f>ごみ処理量内訳!AC14</f>
        <v>1242</v>
      </c>
      <c r="AP14" s="292">
        <f>SUM(AM14:AO14)</f>
        <v>3351</v>
      </c>
      <c r="AQ14" s="412" t="s">
        <v>781</v>
      </c>
      <c r="AR14" s="413"/>
    </row>
    <row r="15" spans="1:44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+E15+F15</f>
        <v>81062</v>
      </c>
      <c r="E15" s="292">
        <v>81062</v>
      </c>
      <c r="F15" s="292">
        <v>0</v>
      </c>
      <c r="G15" s="292">
        <v>3126</v>
      </c>
      <c r="H15" s="292">
        <f>SUM(ごみ搬入量内訳!E15,+ごみ搬入量内訳!AD15)</f>
        <v>21143</v>
      </c>
      <c r="I15" s="292">
        <f>ごみ搬入量内訳!BC15</f>
        <v>740</v>
      </c>
      <c r="J15" s="292">
        <f>資源化量内訳!BO15</f>
        <v>0</v>
      </c>
      <c r="K15" s="292">
        <f>SUM(H15:J15)</f>
        <v>21883</v>
      </c>
      <c r="L15" s="295">
        <f>IF(D15&lt;&gt;0,K15/D15/365*1000000,"-")</f>
        <v>739.59962322092031</v>
      </c>
      <c r="M15" s="292">
        <f>IF(D15&lt;&gt;0,(ごみ搬入量内訳!BR15+ごみ処理概要!J15)/ごみ処理概要!D15/365*1000000,"-")</f>
        <v>576.72750402786573</v>
      </c>
      <c r="N15" s="292">
        <f>IF(D15&lt;&gt;0,ごみ搬入量内訳!CM15/ごみ処理概要!D15/365*1000000,"-")</f>
        <v>162.87211919305469</v>
      </c>
      <c r="O15" s="292">
        <f>ごみ搬入量内訳!DH15</f>
        <v>0</v>
      </c>
      <c r="P15" s="292">
        <f>ごみ処理量内訳!E15</f>
        <v>19559</v>
      </c>
      <c r="Q15" s="292">
        <f>ごみ処理量内訳!N15</f>
        <v>0</v>
      </c>
      <c r="R15" s="292">
        <f>SUM(S15:Y15)</f>
        <v>1818</v>
      </c>
      <c r="S15" s="292">
        <f>ごみ処理量内訳!G15</f>
        <v>0</v>
      </c>
      <c r="T15" s="292">
        <f>ごみ処理量内訳!L15</f>
        <v>1818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2287</v>
      </c>
      <c r="AA15" s="292">
        <f>SUM(P15,Q15,R15,Z15)</f>
        <v>23664</v>
      </c>
      <c r="AB15" s="297">
        <f>IF(AA15&lt;&gt;0,(Z15+P15+R15)/AA15*100,"-")</f>
        <v>100</v>
      </c>
      <c r="AC15" s="292">
        <f>施設資源化量内訳!Y15</f>
        <v>920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632</v>
      </c>
      <c r="AJ15" s="292">
        <f>SUM(AC15:AI15)</f>
        <v>1552</v>
      </c>
      <c r="AK15" s="297">
        <f>IF((AA15+J15)&lt;&gt;0,(Z15+AJ15+J15)/(AA15+J15)*100,"-")</f>
        <v>16.222954699121029</v>
      </c>
      <c r="AL15" s="297">
        <f>IF((AA15+J15)&lt;&gt;0,(資源化量内訳!D15-資源化量内訳!R15-資源化量内訳!T15-資源化量内訳!V15-資源化量内訳!U15)/(AA15+J15)*100,"-")</f>
        <v>16.222954699121029</v>
      </c>
      <c r="AM15" s="292">
        <f>ごみ処理量内訳!AA15</f>
        <v>0</v>
      </c>
      <c r="AN15" s="292">
        <f>ごみ処理量内訳!AB15</f>
        <v>992</v>
      </c>
      <c r="AO15" s="292">
        <f>ごみ処理量内訳!AC15</f>
        <v>0</v>
      </c>
      <c r="AP15" s="292">
        <f>SUM(AM15:AO15)</f>
        <v>992</v>
      </c>
      <c r="AQ15" s="412" t="s">
        <v>784</v>
      </c>
      <c r="AR15" s="413"/>
    </row>
    <row r="16" spans="1:44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+E16+F16</f>
        <v>72581</v>
      </c>
      <c r="E16" s="292">
        <v>72581</v>
      </c>
      <c r="F16" s="292">
        <v>0</v>
      </c>
      <c r="G16" s="292">
        <v>950</v>
      </c>
      <c r="H16" s="292">
        <f>SUM(ごみ搬入量内訳!E16,+ごみ搬入量内訳!AD16)</f>
        <v>20871</v>
      </c>
      <c r="I16" s="292">
        <f>ごみ搬入量内訳!BC16</f>
        <v>2733</v>
      </c>
      <c r="J16" s="292">
        <f>資源化量内訳!BO16</f>
        <v>479</v>
      </c>
      <c r="K16" s="292">
        <f>SUM(H16:J16)</f>
        <v>24083</v>
      </c>
      <c r="L16" s="295">
        <f>IF(D16&lt;&gt;0,K16/D16/365*1000000,"-")</f>
        <v>909.0646576625868</v>
      </c>
      <c r="M16" s="292">
        <f>IF(D16&lt;&gt;0,(ごみ搬入量内訳!BR16+ごみ処理概要!J16)/ごみ処理概要!D16/365*1000000,"-")</f>
        <v>694.01913365379403</v>
      </c>
      <c r="N16" s="292">
        <f>IF(D16&lt;&gt;0,ごみ搬入量内訳!CM16/ごみ処理概要!D16/365*1000000,"-")</f>
        <v>215.04552400879285</v>
      </c>
      <c r="O16" s="292">
        <f>ごみ搬入量内訳!DH16</f>
        <v>0</v>
      </c>
      <c r="P16" s="292">
        <f>ごみ処理量内訳!E16</f>
        <v>19904</v>
      </c>
      <c r="Q16" s="292">
        <f>ごみ処理量内訳!N16</f>
        <v>0</v>
      </c>
      <c r="R16" s="292">
        <f>SUM(S16:Y16)</f>
        <v>1571</v>
      </c>
      <c r="S16" s="292">
        <f>ごみ処理量内訳!G16</f>
        <v>0</v>
      </c>
      <c r="T16" s="292">
        <f>ごみ処理量内訳!L16</f>
        <v>1571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1397</v>
      </c>
      <c r="AA16" s="292">
        <f>SUM(P16,Q16,R16,Z16)</f>
        <v>22872</v>
      </c>
      <c r="AB16" s="297">
        <f>IF(AA16&lt;&gt;0,(Z16+P16+R16)/AA16*100,"-")</f>
        <v>100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753</v>
      </c>
      <c r="AJ16" s="292">
        <f>SUM(AC16:AI16)</f>
        <v>753</v>
      </c>
      <c r="AK16" s="297">
        <f>IF((AA16+J16)&lt;&gt;0,(Z16+AJ16+J16)/(AA16+J16)*100,"-")</f>
        <v>11.25861847458353</v>
      </c>
      <c r="AL16" s="297">
        <f>IF((AA16+J16)&lt;&gt;0,(資源化量内訳!D16-資源化量内訳!R16-資源化量内訳!T16-資源化量内訳!V16-資源化量内訳!U16)/(AA16+J16)*100,"-")</f>
        <v>11.25861847458353</v>
      </c>
      <c r="AM16" s="292">
        <f>ごみ処理量内訳!AA16</f>
        <v>0</v>
      </c>
      <c r="AN16" s="292">
        <f>ごみ処理量内訳!AB16</f>
        <v>2598</v>
      </c>
      <c r="AO16" s="292">
        <f>ごみ処理量内訳!AC16</f>
        <v>36</v>
      </c>
      <c r="AP16" s="292">
        <f>SUM(AM16:AO16)</f>
        <v>2634</v>
      </c>
      <c r="AQ16" s="412" t="s">
        <v>787</v>
      </c>
      <c r="AR16" s="413"/>
    </row>
    <row r="17" spans="1:44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+E17+F17</f>
        <v>33561</v>
      </c>
      <c r="E17" s="292">
        <v>33561</v>
      </c>
      <c r="F17" s="292">
        <v>0</v>
      </c>
      <c r="G17" s="292">
        <v>306</v>
      </c>
      <c r="H17" s="292">
        <f>SUM(ごみ搬入量内訳!E17,+ごみ搬入量内訳!AD17)</f>
        <v>9127</v>
      </c>
      <c r="I17" s="292">
        <f>ごみ搬入量内訳!BC17</f>
        <v>691</v>
      </c>
      <c r="J17" s="292">
        <f>資源化量内訳!BO17</f>
        <v>106</v>
      </c>
      <c r="K17" s="292">
        <f>SUM(H17:J17)</f>
        <v>9924</v>
      </c>
      <c r="L17" s="295">
        <f>IF(D17&lt;&gt;0,K17/D17/365*1000000,"-")</f>
        <v>810.1379904022649</v>
      </c>
      <c r="M17" s="292">
        <f>IF(D17&lt;&gt;0,(ごみ搬入量内訳!BR17+ごみ処理概要!J17)/ごみ処理概要!D17/365*1000000,"-")</f>
        <v>590.46030678955879</v>
      </c>
      <c r="N17" s="292">
        <f>IF(D17&lt;&gt;0,ごみ搬入量内訳!CM17/ごみ処理概要!D17/365*1000000,"-")</f>
        <v>219.67768361270603</v>
      </c>
      <c r="O17" s="292">
        <f>ごみ搬入量内訳!DH17</f>
        <v>0</v>
      </c>
      <c r="P17" s="292">
        <f>ごみ処理量内訳!E17</f>
        <v>8238</v>
      </c>
      <c r="Q17" s="292">
        <f>ごみ処理量内訳!N17</f>
        <v>0</v>
      </c>
      <c r="R17" s="292">
        <f>SUM(S17:Y17)</f>
        <v>958</v>
      </c>
      <c r="S17" s="292">
        <f>ごみ処理量内訳!G17</f>
        <v>915</v>
      </c>
      <c r="T17" s="292">
        <f>ごみ処理量内訳!L17</f>
        <v>43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622</v>
      </c>
      <c r="AA17" s="292">
        <f>SUM(P17,Q17,R17,Z17)</f>
        <v>9818</v>
      </c>
      <c r="AB17" s="297">
        <f>IF(AA17&lt;&gt;0,(Z17+P17+R17)/AA17*100,"-")</f>
        <v>100</v>
      </c>
      <c r="AC17" s="292">
        <f>施設資源化量内訳!Y17</f>
        <v>138</v>
      </c>
      <c r="AD17" s="292">
        <f>施設資源化量内訳!AT17</f>
        <v>479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43</v>
      </c>
      <c r="AJ17" s="292">
        <f>SUM(AC17:AI17)</f>
        <v>660</v>
      </c>
      <c r="AK17" s="297">
        <f>IF((AA17+J17)&lt;&gt;0,(Z17+AJ17+J17)/(AA17+J17)*100,"-")</f>
        <v>13.986295848448208</v>
      </c>
      <c r="AL17" s="297">
        <f>IF((AA17+J17)&lt;&gt;0,(資源化量内訳!D17-資源化量内訳!R17-資源化量内訳!T17-資源化量内訳!V17-資源化量内訳!U17)/(AA17+J17)*100,"-")</f>
        <v>13.986295848448208</v>
      </c>
      <c r="AM17" s="292">
        <f>ごみ処理量内訳!AA17</f>
        <v>0</v>
      </c>
      <c r="AN17" s="292">
        <f>ごみ処理量内訳!AB17</f>
        <v>719</v>
      </c>
      <c r="AO17" s="292">
        <f>ごみ処理量内訳!AC17</f>
        <v>94</v>
      </c>
      <c r="AP17" s="292">
        <f>SUM(AM17:AO17)</f>
        <v>813</v>
      </c>
      <c r="AQ17" s="412" t="s">
        <v>790</v>
      </c>
      <c r="AR17" s="413"/>
    </row>
    <row r="18" spans="1: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+E18+F18</f>
        <v>118162</v>
      </c>
      <c r="E18" s="292">
        <v>118162</v>
      </c>
      <c r="F18" s="292">
        <v>0</v>
      </c>
      <c r="G18" s="292">
        <v>1871</v>
      </c>
      <c r="H18" s="292">
        <f>SUM(ごみ搬入量内訳!E18,+ごみ搬入量内訳!AD18)</f>
        <v>38008</v>
      </c>
      <c r="I18" s="292">
        <f>ごみ搬入量内訳!BC18</f>
        <v>4341</v>
      </c>
      <c r="J18" s="292">
        <f>資源化量内訳!BO18</f>
        <v>877</v>
      </c>
      <c r="K18" s="292">
        <f>SUM(H18:J18)</f>
        <v>43226</v>
      </c>
      <c r="L18" s="295">
        <f>IF(D18&lt;&gt;0,K18/D18/365*1000000,"-")</f>
        <v>1002.2460457699935</v>
      </c>
      <c r="M18" s="292">
        <f>IF(D18&lt;&gt;0,(ごみ搬入量内訳!BR18+ごみ処理概要!J18)/ごみ処理概要!D18/365*1000000,"-")</f>
        <v>642.0254709519993</v>
      </c>
      <c r="N18" s="292">
        <f>IF(D18&lt;&gt;0,ごみ搬入量内訳!CM18/ごみ処理概要!D18/365*1000000,"-")</f>
        <v>360.22057481799425</v>
      </c>
      <c r="O18" s="292">
        <f>ごみ搬入量内訳!DH18</f>
        <v>0</v>
      </c>
      <c r="P18" s="292">
        <f>ごみ処理量内訳!E18</f>
        <v>36385</v>
      </c>
      <c r="Q18" s="292">
        <f>ごみ処理量内訳!N18</f>
        <v>0</v>
      </c>
      <c r="R18" s="292">
        <f>SUM(S18:Y18)</f>
        <v>3259</v>
      </c>
      <c r="S18" s="292">
        <f>ごみ処理量内訳!G18</f>
        <v>917</v>
      </c>
      <c r="T18" s="292">
        <f>ごみ処理量内訳!L18</f>
        <v>2072</v>
      </c>
      <c r="U18" s="292">
        <f>ごみ処理量内訳!H18</f>
        <v>270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2720</v>
      </c>
      <c r="AA18" s="292">
        <f>SUM(P18,Q18,R18,Z18)</f>
        <v>42364</v>
      </c>
      <c r="AB18" s="297">
        <f>IF(AA18&lt;&gt;0,(Z18+P18+R18)/AA18*100,"-")</f>
        <v>100</v>
      </c>
      <c r="AC18" s="292">
        <f>施設資源化量内訳!Y18</f>
        <v>195</v>
      </c>
      <c r="AD18" s="292">
        <f>施設資源化量内訳!AT18</f>
        <v>368</v>
      </c>
      <c r="AE18" s="292">
        <f>施設資源化量内訳!BO18</f>
        <v>270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1122</v>
      </c>
      <c r="AJ18" s="292">
        <f>SUM(AC18:AI18)</f>
        <v>1955</v>
      </c>
      <c r="AK18" s="297">
        <f>IF((AA18+J18)&lt;&gt;0,(Z18+AJ18+J18)/(AA18+J18)*100,"-")</f>
        <v>12.839666057676741</v>
      </c>
      <c r="AL18" s="297">
        <f>IF((AA18+J18)&lt;&gt;0,(資源化量内訳!D18-資源化量内訳!R18-資源化量内訳!T18-資源化量内訳!V18-資源化量内訳!U18)/(AA18+J18)*100,"-")</f>
        <v>12.839666057676741</v>
      </c>
      <c r="AM18" s="292">
        <f>ごみ処理量内訳!AA18</f>
        <v>0</v>
      </c>
      <c r="AN18" s="292">
        <f>ごみ処理量内訳!AB18</f>
        <v>2882</v>
      </c>
      <c r="AO18" s="292">
        <f>ごみ処理量内訳!AC18</f>
        <v>1154</v>
      </c>
      <c r="AP18" s="292">
        <f>SUM(AM18:AO18)</f>
        <v>4036</v>
      </c>
      <c r="AQ18" s="412" t="s">
        <v>793</v>
      </c>
      <c r="AR18" s="413"/>
    </row>
    <row r="19" spans="1: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+E19+F19</f>
        <v>44373</v>
      </c>
      <c r="E19" s="292">
        <v>44373</v>
      </c>
      <c r="F19" s="292">
        <v>0</v>
      </c>
      <c r="G19" s="292">
        <v>298</v>
      </c>
      <c r="H19" s="292">
        <f>SUM(ごみ搬入量内訳!E19,+ごみ搬入量内訳!AD19)</f>
        <v>11277</v>
      </c>
      <c r="I19" s="292">
        <f>ごみ搬入量内訳!BC19</f>
        <v>2253</v>
      </c>
      <c r="J19" s="292">
        <f>資源化量内訳!BO19</f>
        <v>43</v>
      </c>
      <c r="K19" s="292">
        <f>SUM(H19:J19)</f>
        <v>13573</v>
      </c>
      <c r="L19" s="295">
        <f>IF(D19&lt;&gt;0,K19/D19/365*1000000,"-")</f>
        <v>838.03892839931973</v>
      </c>
      <c r="M19" s="292">
        <f>IF(D19&lt;&gt;0,(ごみ搬入量内訳!BR19+ごみ処理概要!J19)/ごみ処理概要!D19/365*1000000,"-")</f>
        <v>585.88015851920318</v>
      </c>
      <c r="N19" s="292">
        <f>IF(D19&lt;&gt;0,ごみ搬入量内訳!CM19/ごみ処理概要!D19/365*1000000,"-")</f>
        <v>252.15876988011658</v>
      </c>
      <c r="O19" s="292">
        <f>ごみ搬入量内訳!DH19</f>
        <v>0</v>
      </c>
      <c r="P19" s="292">
        <f>ごみ処理量内訳!E19</f>
        <v>10705</v>
      </c>
      <c r="Q19" s="292">
        <f>ごみ処理量内訳!N19</f>
        <v>0</v>
      </c>
      <c r="R19" s="292">
        <f>SUM(S19:Y19)</f>
        <v>2198</v>
      </c>
      <c r="S19" s="292">
        <f>ごみ処理量内訳!G19</f>
        <v>1059</v>
      </c>
      <c r="T19" s="292">
        <f>ごみ処理量内訳!L19</f>
        <v>98</v>
      </c>
      <c r="U19" s="292">
        <f>ごみ処理量内訳!H19</f>
        <v>1041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627</v>
      </c>
      <c r="AA19" s="292">
        <f>SUM(P19,Q19,R19,Z19)</f>
        <v>13530</v>
      </c>
      <c r="AB19" s="297">
        <f>IF(AA19&lt;&gt;0,(Z19+P19+R19)/AA19*100,"-")</f>
        <v>100</v>
      </c>
      <c r="AC19" s="292">
        <f>施設資源化量内訳!Y19</f>
        <v>182</v>
      </c>
      <c r="AD19" s="292">
        <f>施設資源化量内訳!AT19</f>
        <v>509</v>
      </c>
      <c r="AE19" s="292">
        <f>施設資源化量内訳!BO19</f>
        <v>1041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98</v>
      </c>
      <c r="AJ19" s="292">
        <f>SUM(AC19:AI19)</f>
        <v>1830</v>
      </c>
      <c r="AK19" s="297">
        <f>IF((AA19+J19)&lt;&gt;0,(Z19+AJ19+J19)/(AA19+J19)*100,"-")</f>
        <v>18.418919914536211</v>
      </c>
      <c r="AL19" s="297">
        <f>IF((AA19+J19)&lt;&gt;0,(資源化量内訳!D19-資源化量内訳!R19-資源化量内訳!T19-資源化量内訳!V19-資源化量内訳!U19)/(AA19+J19)*100,"-")</f>
        <v>18.418919914536211</v>
      </c>
      <c r="AM19" s="292">
        <f>ごみ処理量内訳!AA19</f>
        <v>0</v>
      </c>
      <c r="AN19" s="292">
        <f>ごみ処理量内訳!AB19</f>
        <v>952</v>
      </c>
      <c r="AO19" s="292">
        <f>ごみ処理量内訳!AC19</f>
        <v>110</v>
      </c>
      <c r="AP19" s="292">
        <f>SUM(AM19:AO19)</f>
        <v>1062</v>
      </c>
      <c r="AQ19" s="412" t="s">
        <v>796</v>
      </c>
      <c r="AR19" s="413"/>
    </row>
    <row r="20" spans="1: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+E20+F20</f>
        <v>27704</v>
      </c>
      <c r="E20" s="292">
        <v>27704</v>
      </c>
      <c r="F20" s="292">
        <v>0</v>
      </c>
      <c r="G20" s="292">
        <v>250</v>
      </c>
      <c r="H20" s="292">
        <f>SUM(ごみ搬入量内訳!E20,+ごみ搬入量内訳!AD20)</f>
        <v>7496</v>
      </c>
      <c r="I20" s="292">
        <f>ごみ搬入量内訳!BC20</f>
        <v>533</v>
      </c>
      <c r="J20" s="292">
        <f>資源化量内訳!BO20</f>
        <v>647</v>
      </c>
      <c r="K20" s="292">
        <f>SUM(H20:J20)</f>
        <v>8676</v>
      </c>
      <c r="L20" s="295">
        <f>IF(D20&lt;&gt;0,K20/D20/365*1000000,"-")</f>
        <v>857.99390029232711</v>
      </c>
      <c r="M20" s="292">
        <f>IF(D20&lt;&gt;0,(ごみ搬入量内訳!BR20+ごみ処理概要!J20)/ごみ処理概要!D20/365*1000000,"-")</f>
        <v>700.85324704607228</v>
      </c>
      <c r="N20" s="292">
        <f>IF(D20&lt;&gt;0,ごみ搬入量内訳!CM20/ごみ処理概要!D20/365*1000000,"-")</f>
        <v>157.14065324625491</v>
      </c>
      <c r="O20" s="292">
        <f>ごみ搬入量内訳!DH20</f>
        <v>81</v>
      </c>
      <c r="P20" s="292">
        <f>ごみ処理量内訳!E20</f>
        <v>6596</v>
      </c>
      <c r="Q20" s="292">
        <f>ごみ処理量内訳!N20</f>
        <v>0</v>
      </c>
      <c r="R20" s="292">
        <f>SUM(S20:Y20)</f>
        <v>613</v>
      </c>
      <c r="S20" s="292">
        <f>ごみ処理量内訳!G20</f>
        <v>602</v>
      </c>
      <c r="T20" s="292">
        <f>ごみ処理量内訳!L20</f>
        <v>0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11</v>
      </c>
      <c r="Z20" s="292">
        <f>資源化量内訳!Y20</f>
        <v>820</v>
      </c>
      <c r="AA20" s="292">
        <f>SUM(P20,Q20,R20,Z20)</f>
        <v>8029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0</v>
      </c>
      <c r="AJ20" s="292">
        <f>SUM(AC20:AI20)</f>
        <v>0</v>
      </c>
      <c r="AK20" s="297">
        <f>IF((AA20+J20)&lt;&gt;0,(Z20+AJ20+J20)/(AA20+J20)*100,"-")</f>
        <v>16.908713692946058</v>
      </c>
      <c r="AL20" s="297">
        <f>IF((AA20+J20)&lt;&gt;0,(資源化量内訳!D20-資源化量内訳!R20-資源化量内訳!T20-資源化量内訳!V20-資源化量内訳!U20)/(AA20+J20)*100,"-")</f>
        <v>16.908713692946058</v>
      </c>
      <c r="AM20" s="292">
        <f>ごみ処理量内訳!AA20</f>
        <v>0</v>
      </c>
      <c r="AN20" s="292">
        <f>ごみ処理量内訳!AB20</f>
        <v>625</v>
      </c>
      <c r="AO20" s="292">
        <f>ごみ処理量内訳!AC20</f>
        <v>170</v>
      </c>
      <c r="AP20" s="292">
        <f>SUM(AM20:AO20)</f>
        <v>795</v>
      </c>
      <c r="AQ20" s="412" t="s">
        <v>799</v>
      </c>
      <c r="AR20" s="413"/>
    </row>
    <row r="21" spans="1: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+E21+F21</f>
        <v>60299</v>
      </c>
      <c r="E21" s="292">
        <v>60299</v>
      </c>
      <c r="F21" s="292">
        <v>0</v>
      </c>
      <c r="G21" s="292">
        <v>584</v>
      </c>
      <c r="H21" s="292">
        <f>SUM(ごみ搬入量内訳!E21,+ごみ搬入量内訳!AD21)</f>
        <v>14502</v>
      </c>
      <c r="I21" s="292">
        <f>ごみ搬入量内訳!BC21</f>
        <v>1062</v>
      </c>
      <c r="J21" s="292">
        <f>資源化量内訳!BO21</f>
        <v>636</v>
      </c>
      <c r="K21" s="292">
        <f>SUM(H21:J21)</f>
        <v>16200</v>
      </c>
      <c r="L21" s="295">
        <f>IF(D21&lt;&gt;0,K21/D21/365*1000000,"-")</f>
        <v>736.05800500564874</v>
      </c>
      <c r="M21" s="292">
        <f>IF(D21&lt;&gt;0,(ごみ搬入量内訳!BR21+ごみ処理概要!J21)/ごみ処理概要!D21/365*1000000,"-")</f>
        <v>639.28000805120234</v>
      </c>
      <c r="N21" s="292">
        <f>IF(D21&lt;&gt;0,ごみ搬入量内訳!CM21/ごみ処理概要!D21/365*1000000,"-")</f>
        <v>96.777996954446422</v>
      </c>
      <c r="O21" s="292">
        <f>ごみ搬入量内訳!DH21</f>
        <v>0</v>
      </c>
      <c r="P21" s="292">
        <f>ごみ処理量内訳!E21</f>
        <v>11397</v>
      </c>
      <c r="Q21" s="292">
        <f>ごみ処理量内訳!N21</f>
        <v>0</v>
      </c>
      <c r="R21" s="292">
        <f>SUM(S21:Y21)</f>
        <v>2420</v>
      </c>
      <c r="S21" s="292">
        <f>ごみ処理量内訳!G21</f>
        <v>985</v>
      </c>
      <c r="T21" s="292">
        <f>ごみ処理量内訳!L21</f>
        <v>1435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1700</v>
      </c>
      <c r="AA21" s="292">
        <f>SUM(P21,Q21,R21,Z21)</f>
        <v>15517</v>
      </c>
      <c r="AB21" s="297">
        <f>IF(AA21&lt;&gt;0,(Z21+P21+R21)/AA21*100,"-")</f>
        <v>100</v>
      </c>
      <c r="AC21" s="292">
        <f>施設資源化量内訳!Y21</f>
        <v>412</v>
      </c>
      <c r="AD21" s="292">
        <f>施設資源化量内訳!AT21</f>
        <v>68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849</v>
      </c>
      <c r="AJ21" s="292">
        <f>SUM(AC21:AI21)</f>
        <v>1329</v>
      </c>
      <c r="AK21" s="297">
        <f>IF((AA21+J21)&lt;&gt;0,(Z21+AJ21+J21)/(AA21+J21)*100,"-")</f>
        <v>22.689283724385565</v>
      </c>
      <c r="AL21" s="297">
        <f>IF((AA21+J21)&lt;&gt;0,(資源化量内訳!D21-資源化量内訳!R21-資源化量内訳!T21-資源化量内訳!V21-資源化量内訳!U21)/(AA21+J21)*100,"-")</f>
        <v>22.689283724385565</v>
      </c>
      <c r="AM21" s="292">
        <f>ごみ処理量内訳!AA21</f>
        <v>0</v>
      </c>
      <c r="AN21" s="292">
        <f>ごみ処理量内訳!AB21</f>
        <v>857</v>
      </c>
      <c r="AO21" s="292">
        <f>ごみ処理量内訳!AC21</f>
        <v>843</v>
      </c>
      <c r="AP21" s="292">
        <f>SUM(AM21:AO21)</f>
        <v>1700</v>
      </c>
      <c r="AQ21" s="412" t="s">
        <v>802</v>
      </c>
      <c r="AR21" s="413"/>
    </row>
    <row r="22" spans="1: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+E22+F22</f>
        <v>31395</v>
      </c>
      <c r="E22" s="292">
        <v>31395</v>
      </c>
      <c r="F22" s="292">
        <v>0</v>
      </c>
      <c r="G22" s="292">
        <v>315</v>
      </c>
      <c r="H22" s="292">
        <f>SUM(ごみ搬入量内訳!E22,+ごみ搬入量内訳!AD22)</f>
        <v>8453</v>
      </c>
      <c r="I22" s="292">
        <f>ごみ搬入量内訳!BC22</f>
        <v>1173</v>
      </c>
      <c r="J22" s="292">
        <f>資源化量内訳!BO22</f>
        <v>743</v>
      </c>
      <c r="K22" s="292">
        <f>SUM(H22:J22)</f>
        <v>10369</v>
      </c>
      <c r="L22" s="295">
        <f>IF(D22&lt;&gt;0,K22/D22/365*1000000,"-")</f>
        <v>904.86444268457365</v>
      </c>
      <c r="M22" s="292">
        <f>IF(D22&lt;&gt;0,(ごみ搬入量内訳!BR22+ごみ処理概要!J22)/ごみ処理概要!D22/365*1000000,"-")</f>
        <v>731.29173784325667</v>
      </c>
      <c r="N22" s="292">
        <f>IF(D22&lt;&gt;0,ごみ搬入量内訳!CM22/ごみ処理概要!D22/365*1000000,"-")</f>
        <v>173.57270484131712</v>
      </c>
      <c r="O22" s="292">
        <f>ごみ搬入量内訳!DH22</f>
        <v>0</v>
      </c>
      <c r="P22" s="292">
        <f>ごみ処理量内訳!E22</f>
        <v>8210</v>
      </c>
      <c r="Q22" s="292">
        <f>ごみ処理量内訳!N22</f>
        <v>0</v>
      </c>
      <c r="R22" s="292">
        <f>SUM(S22:Y22)</f>
        <v>847</v>
      </c>
      <c r="S22" s="292">
        <f>ごみ処理量内訳!G22</f>
        <v>50</v>
      </c>
      <c r="T22" s="292">
        <f>ごみ処理量内訳!L22</f>
        <v>797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570</v>
      </c>
      <c r="AA22" s="292">
        <f>SUM(P22,Q22,R22,Z22)</f>
        <v>9627</v>
      </c>
      <c r="AB22" s="297">
        <f>IF(AA22&lt;&gt;0,(Z22+P22+R22)/AA22*100,"-")</f>
        <v>100</v>
      </c>
      <c r="AC22" s="292">
        <f>施設資源化量内訳!Y22</f>
        <v>91</v>
      </c>
      <c r="AD22" s="292">
        <f>施設資源化量内訳!AT22</f>
        <v>24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503</v>
      </c>
      <c r="AJ22" s="292">
        <f>SUM(AC22:AI22)</f>
        <v>618</v>
      </c>
      <c r="AK22" s="297">
        <f>IF((AA22+J22)&lt;&gt;0,(Z22+AJ22+J22)/(AA22+J22)*100,"-")</f>
        <v>18.62102217936355</v>
      </c>
      <c r="AL22" s="297">
        <f>IF((AA22+J22)&lt;&gt;0,(資源化量内訳!D22-資源化量内訳!R22-資源化量内訳!T22-資源化量内訳!V22-資源化量内訳!U22)/(AA22+J22)*100,"-")</f>
        <v>18.62102217936355</v>
      </c>
      <c r="AM22" s="292">
        <f>ごみ処理量内訳!AA22</f>
        <v>0</v>
      </c>
      <c r="AN22" s="292">
        <f>ごみ処理量内訳!AB22</f>
        <v>876</v>
      </c>
      <c r="AO22" s="292">
        <f>ごみ処理量内訳!AC22</f>
        <v>166</v>
      </c>
      <c r="AP22" s="292">
        <f>SUM(AM22:AO22)</f>
        <v>1042</v>
      </c>
      <c r="AQ22" s="412" t="s">
        <v>805</v>
      </c>
      <c r="AR22" s="413"/>
    </row>
    <row r="23" spans="1: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+E23+F23</f>
        <v>23847</v>
      </c>
      <c r="E23" s="292">
        <v>23847</v>
      </c>
      <c r="F23" s="292">
        <v>0</v>
      </c>
      <c r="G23" s="292">
        <v>195</v>
      </c>
      <c r="H23" s="292">
        <f>SUM(ごみ搬入量内訳!E23,+ごみ搬入量内訳!AD23)</f>
        <v>3857</v>
      </c>
      <c r="I23" s="292">
        <f>ごみ搬入量内訳!BC23</f>
        <v>886</v>
      </c>
      <c r="J23" s="292">
        <f>資源化量内訳!BO23</f>
        <v>791</v>
      </c>
      <c r="K23" s="292">
        <f>SUM(H23:J23)</f>
        <v>5534</v>
      </c>
      <c r="L23" s="295">
        <f>IF(D23&lt;&gt;0,K23/D23/365*1000000,"-")</f>
        <v>635.7883102954853</v>
      </c>
      <c r="M23" s="292">
        <f>IF(D23&lt;&gt;0,(ごみ搬入量内訳!BR23+ごみ処理概要!J23)/ごみ処理概要!D23/365*1000000,"-")</f>
        <v>514.58182902303554</v>
      </c>
      <c r="N23" s="292">
        <f>IF(D23&lt;&gt;0,ごみ搬入量内訳!CM23/ごみ処理概要!D23/365*1000000,"-")</f>
        <v>121.20648127244976</v>
      </c>
      <c r="O23" s="292">
        <f>ごみ搬入量内訳!DH23</f>
        <v>234</v>
      </c>
      <c r="P23" s="292">
        <f>ごみ処理量内訳!E23</f>
        <v>3577</v>
      </c>
      <c r="Q23" s="292">
        <f>ごみ処理量内訳!N23</f>
        <v>0</v>
      </c>
      <c r="R23" s="292">
        <f>SUM(S23:Y23)</f>
        <v>865</v>
      </c>
      <c r="S23" s="292">
        <f>ごみ処理量内訳!G23</f>
        <v>0</v>
      </c>
      <c r="T23" s="292">
        <f>ごみ処理量内訳!L23</f>
        <v>453</v>
      </c>
      <c r="U23" s="292">
        <f>ごみ処理量内訳!H23</f>
        <v>410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2</v>
      </c>
      <c r="Y23" s="292">
        <f>ごみ処理量内訳!M23</f>
        <v>0</v>
      </c>
      <c r="Z23" s="292">
        <f>資源化量内訳!Y23</f>
        <v>301</v>
      </c>
      <c r="AA23" s="292">
        <f>SUM(P23,Q23,R23,Z23)</f>
        <v>4743</v>
      </c>
      <c r="AB23" s="297">
        <f>IF(AA23&lt;&gt;0,(Z23+P23+R23)/AA23*100,"-")</f>
        <v>100</v>
      </c>
      <c r="AC23" s="292">
        <f>施設資源化量内訳!Y23</f>
        <v>202</v>
      </c>
      <c r="AD23" s="292">
        <f>施設資源化量内訳!AT23</f>
        <v>0</v>
      </c>
      <c r="AE23" s="292">
        <f>施設資源化量内訳!BO23</f>
        <v>410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2</v>
      </c>
      <c r="AI23" s="292">
        <f>施設資源化量内訳!EU23</f>
        <v>171</v>
      </c>
      <c r="AJ23" s="292">
        <f>SUM(AC23:AI23)</f>
        <v>785</v>
      </c>
      <c r="AK23" s="297">
        <f>IF((AA23+J23)&lt;&gt;0,(Z23+AJ23+J23)/(AA23+J23)*100,"-")</f>
        <v>33.917600289121793</v>
      </c>
      <c r="AL23" s="297">
        <f>IF((AA23+J23)&lt;&gt;0,(資源化量内訳!D23-資源化量内訳!R23-資源化量内訳!T23-資源化量内訳!V23-資源化量内訳!U23)/(AA23+J23)*100,"-")</f>
        <v>33.917600289121793</v>
      </c>
      <c r="AM23" s="292">
        <f>ごみ処理量内訳!AA23</f>
        <v>0</v>
      </c>
      <c r="AN23" s="292">
        <f>ごみ処理量内訳!AB23</f>
        <v>197</v>
      </c>
      <c r="AO23" s="292">
        <f>ごみ処理量内訳!AC23</f>
        <v>0</v>
      </c>
      <c r="AP23" s="292">
        <f>SUM(AM23:AO23)</f>
        <v>197</v>
      </c>
      <c r="AQ23" s="412" t="s">
        <v>808</v>
      </c>
      <c r="AR23" s="413"/>
    </row>
    <row r="24" spans="1: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+E24+F24</f>
        <v>13693</v>
      </c>
      <c r="E24" s="292">
        <v>13693</v>
      </c>
      <c r="F24" s="292">
        <v>0</v>
      </c>
      <c r="G24" s="292">
        <v>72</v>
      </c>
      <c r="H24" s="292">
        <f>SUM(ごみ搬入量内訳!E24,+ごみ搬入量内訳!AD24)</f>
        <v>2388</v>
      </c>
      <c r="I24" s="292">
        <f>ごみ搬入量内訳!BC24</f>
        <v>781</v>
      </c>
      <c r="J24" s="292">
        <f>資源化量内訳!BO24</f>
        <v>220</v>
      </c>
      <c r="K24" s="292">
        <f>SUM(H24:J24)</f>
        <v>3389</v>
      </c>
      <c r="L24" s="295">
        <f>IF(D24&lt;&gt;0,K24/D24/365*1000000,"-")</f>
        <v>678.07869034173041</v>
      </c>
      <c r="M24" s="292">
        <f>IF(D24&lt;&gt;0,(ごみ搬入量内訳!BR24+ごみ処理概要!J24)/ごみ処理概要!D24/365*1000000,"-")</f>
        <v>488.20065046734203</v>
      </c>
      <c r="N24" s="292">
        <f>IF(D24&lt;&gt;0,ごみ搬入量内訳!CM24/ごみ処理概要!D24/365*1000000,"-")</f>
        <v>189.87803987438838</v>
      </c>
      <c r="O24" s="292">
        <f>ごみ搬入量内訳!DH24</f>
        <v>0</v>
      </c>
      <c r="P24" s="292">
        <f>ごみ処理量内訳!E24</f>
        <v>1913</v>
      </c>
      <c r="Q24" s="292">
        <f>ごみ処理量内訳!N24</f>
        <v>0</v>
      </c>
      <c r="R24" s="292">
        <f>SUM(S24:Y24)</f>
        <v>961</v>
      </c>
      <c r="S24" s="292">
        <f>ごみ処理量内訳!G24</f>
        <v>0</v>
      </c>
      <c r="T24" s="292">
        <f>ごみ処理量内訳!L24</f>
        <v>297</v>
      </c>
      <c r="U24" s="292">
        <f>ごみ処理量内訳!H24</f>
        <v>664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295</v>
      </c>
      <c r="AA24" s="292">
        <f>SUM(P24,Q24,R24,Z24)</f>
        <v>3169</v>
      </c>
      <c r="AB24" s="297">
        <f>IF(AA24&lt;&gt;0,(Z24+P24+R24)/AA24*100,"-")</f>
        <v>100</v>
      </c>
      <c r="AC24" s="292">
        <f>施設資源化量内訳!Y24</f>
        <v>97</v>
      </c>
      <c r="AD24" s="292">
        <f>施設資源化量内訳!AT24</f>
        <v>0</v>
      </c>
      <c r="AE24" s="292">
        <f>施設資源化量内訳!BO24</f>
        <v>664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105</v>
      </c>
      <c r="AJ24" s="292">
        <f>SUM(AC24:AI24)</f>
        <v>866</v>
      </c>
      <c r="AK24" s="297">
        <f>IF((AA24+J24)&lt;&gt;0,(Z24+AJ24+J24)/(AA24+J24)*100,"-")</f>
        <v>40.749483623487755</v>
      </c>
      <c r="AL24" s="297">
        <f>IF((AA24+J24)&lt;&gt;0,(資源化量内訳!D24-資源化量内訳!R24-資源化量内訳!T24-資源化量内訳!V24-資源化量内訳!U24)/(AA24+J24)*100,"-")</f>
        <v>40.749483623487755</v>
      </c>
      <c r="AM24" s="292">
        <f>ごみ処理量内訳!AA24</f>
        <v>0</v>
      </c>
      <c r="AN24" s="292">
        <f>ごみ処理量内訳!AB24</f>
        <v>106</v>
      </c>
      <c r="AO24" s="292">
        <f>ごみ処理量内訳!AC24</f>
        <v>0</v>
      </c>
      <c r="AP24" s="292">
        <f>SUM(AM24:AO24)</f>
        <v>106</v>
      </c>
      <c r="AQ24" s="412" t="s">
        <v>811</v>
      </c>
      <c r="AR24" s="413"/>
    </row>
    <row r="25" spans="1: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+E25+F25</f>
        <v>12049</v>
      </c>
      <c r="E25" s="292">
        <v>12049</v>
      </c>
      <c r="F25" s="292">
        <v>0</v>
      </c>
      <c r="G25" s="292">
        <v>154</v>
      </c>
      <c r="H25" s="292">
        <f>SUM(ごみ搬入量内訳!E25,+ごみ搬入量内訳!AD25)</f>
        <v>1930</v>
      </c>
      <c r="I25" s="292">
        <f>ごみ搬入量内訳!BC25</f>
        <v>281</v>
      </c>
      <c r="J25" s="292">
        <f>資源化量内訳!BO25</f>
        <v>188</v>
      </c>
      <c r="K25" s="292">
        <f>SUM(H25:J25)</f>
        <v>2399</v>
      </c>
      <c r="L25" s="295">
        <f>IF(D25&lt;&gt;0,K25/D25/365*1000000,"-")</f>
        <v>545.48947960212695</v>
      </c>
      <c r="M25" s="292">
        <f>IF(D25&lt;&gt;0,(ごみ搬入量内訳!BR25+ごみ処理概要!J25)/ごみ処理概要!D25/365*1000000,"-")</f>
        <v>474.77366961619049</v>
      </c>
      <c r="N25" s="292">
        <f>IF(D25&lt;&gt;0,ごみ搬入量内訳!CM25/ごみ処理概要!D25/365*1000000,"-")</f>
        <v>70.715809985936417</v>
      </c>
      <c r="O25" s="292">
        <f>ごみ搬入量内訳!DH25</f>
        <v>0</v>
      </c>
      <c r="P25" s="292">
        <f>ごみ処理量内訳!E25</f>
        <v>1729</v>
      </c>
      <c r="Q25" s="292">
        <f>ごみ処理量内訳!N25</f>
        <v>0</v>
      </c>
      <c r="R25" s="292">
        <f>SUM(S25:Y25)</f>
        <v>233</v>
      </c>
      <c r="S25" s="292">
        <f>ごみ処理量内訳!G25</f>
        <v>0</v>
      </c>
      <c r="T25" s="292">
        <f>ごみ処理量内訳!L25</f>
        <v>233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244</v>
      </c>
      <c r="AA25" s="292">
        <f>SUM(P25,Q25,R25,Z25)</f>
        <v>2206</v>
      </c>
      <c r="AB25" s="297">
        <f>IF(AA25&lt;&gt;0,(Z25+P25+R25)/AA25*100,"-")</f>
        <v>100</v>
      </c>
      <c r="AC25" s="292">
        <f>施設資源化量内訳!Y25</f>
        <v>81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87</v>
      </c>
      <c r="AJ25" s="292">
        <f>SUM(AC25:AI25)</f>
        <v>168</v>
      </c>
      <c r="AK25" s="297">
        <f>IF((AA25+J25)&lt;&gt;0,(Z25+AJ25+J25)/(AA25+J25)*100,"-")</f>
        <v>25.062656641604008</v>
      </c>
      <c r="AL25" s="297">
        <f>IF((AA25+J25)&lt;&gt;0,(資源化量内訳!D25-資源化量内訳!R25-資源化量内訳!T25-資源化量内訳!V25-資源化量内訳!U25)/(AA25+J25)*100,"-")</f>
        <v>25.062656641604008</v>
      </c>
      <c r="AM25" s="292">
        <f>ごみ処理量内訳!AA25</f>
        <v>0</v>
      </c>
      <c r="AN25" s="292">
        <f>ごみ処理量内訳!AB25</f>
        <v>93</v>
      </c>
      <c r="AO25" s="292">
        <f>ごみ処理量内訳!AC25</f>
        <v>0</v>
      </c>
      <c r="AP25" s="292">
        <f>SUM(AM25:AO25)</f>
        <v>93</v>
      </c>
      <c r="AQ25" s="412" t="s">
        <v>814</v>
      </c>
      <c r="AR25" s="413"/>
    </row>
    <row r="26" spans="1: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+E26+F26</f>
        <v>16157</v>
      </c>
      <c r="E26" s="292">
        <v>16157</v>
      </c>
      <c r="F26" s="292">
        <v>0</v>
      </c>
      <c r="G26" s="292">
        <v>141</v>
      </c>
      <c r="H26" s="292">
        <f>SUM(ごみ搬入量内訳!E26,+ごみ搬入量内訳!AD26)</f>
        <v>2507</v>
      </c>
      <c r="I26" s="292">
        <f>ごみ搬入量内訳!BC26</f>
        <v>385</v>
      </c>
      <c r="J26" s="292">
        <f>資源化量内訳!BO26</f>
        <v>443</v>
      </c>
      <c r="K26" s="292">
        <f>SUM(H26:J26)</f>
        <v>3335</v>
      </c>
      <c r="L26" s="295">
        <f>IF(D26&lt;&gt;0,K26/D26/365*1000000,"-")</f>
        <v>565.51255191990231</v>
      </c>
      <c r="M26" s="292">
        <f>IF(D26&lt;&gt;0,(ごみ搬入量内訳!BR26+ごみ処理概要!J26)/ごみ処理概要!D26/365*1000000,"-")</f>
        <v>446.13598923576109</v>
      </c>
      <c r="N26" s="292">
        <f>IF(D26&lt;&gt;0,ごみ搬入量内訳!CM26/ごみ処理概要!D26/365*1000000,"-")</f>
        <v>119.37656268414132</v>
      </c>
      <c r="O26" s="292">
        <f>ごみ搬入量内訳!DH26</f>
        <v>86</v>
      </c>
      <c r="P26" s="292">
        <f>ごみ処理量内訳!E26</f>
        <v>2216</v>
      </c>
      <c r="Q26" s="292">
        <f>ごみ処理量内訳!N26</f>
        <v>0</v>
      </c>
      <c r="R26" s="292">
        <f>SUM(S26:Y26)</f>
        <v>407</v>
      </c>
      <c r="S26" s="292">
        <f>ごみ処理量内訳!G26</f>
        <v>0</v>
      </c>
      <c r="T26" s="292">
        <f>ごみ処理量内訳!L26</f>
        <v>316</v>
      </c>
      <c r="U26" s="292">
        <f>ごみ処理量内訳!H26</f>
        <v>91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112</v>
      </c>
      <c r="AA26" s="292">
        <f>SUM(P26,Q26,R26,Z26)</f>
        <v>2735</v>
      </c>
      <c r="AB26" s="297">
        <f>IF(AA26&lt;&gt;0,(Z26+P26+R26)/AA26*100,"-")</f>
        <v>100</v>
      </c>
      <c r="AC26" s="292">
        <f>施設資源化量内訳!Y26</f>
        <v>103</v>
      </c>
      <c r="AD26" s="292">
        <f>施設資源化量内訳!AT26</f>
        <v>0</v>
      </c>
      <c r="AE26" s="292">
        <f>施設資源化量内訳!BO26</f>
        <v>91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166</v>
      </c>
      <c r="AJ26" s="292">
        <f>SUM(AC26:AI26)</f>
        <v>360</v>
      </c>
      <c r="AK26" s="297">
        <f>IF((AA26+J26)&lt;&gt;0,(Z26+AJ26+J26)/(AA26+J26)*100,"-")</f>
        <v>28.791692888609187</v>
      </c>
      <c r="AL26" s="297">
        <f>IF((AA26+J26)&lt;&gt;0,(資源化量内訳!D26-資源化量内訳!R26-資源化量内訳!T26-資源化量内訳!V26-資源化量内訳!U26)/(AA26+J26)*100,"-")</f>
        <v>28.791692888609187</v>
      </c>
      <c r="AM26" s="292">
        <f>ごみ処理量内訳!AA26</f>
        <v>0</v>
      </c>
      <c r="AN26" s="292">
        <f>ごみ処理量内訳!AB26</f>
        <v>120</v>
      </c>
      <c r="AO26" s="292">
        <f>ごみ処理量内訳!AC26</f>
        <v>0</v>
      </c>
      <c r="AP26" s="292">
        <f>SUM(AM26:AO26)</f>
        <v>120</v>
      </c>
      <c r="AQ26" s="412" t="s">
        <v>817</v>
      </c>
      <c r="AR26" s="413"/>
    </row>
    <row r="27" spans="1:44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+E27+F27</f>
        <v>39796</v>
      </c>
      <c r="E27" s="292">
        <v>39796</v>
      </c>
      <c r="F27" s="292">
        <v>0</v>
      </c>
      <c r="G27" s="292">
        <v>474</v>
      </c>
      <c r="H27" s="292">
        <f>SUM(ごみ搬入量内訳!E27,+ごみ搬入量内訳!AD27)</f>
        <v>11801</v>
      </c>
      <c r="I27" s="292">
        <f>ごみ搬入量内訳!BC27</f>
        <v>1059</v>
      </c>
      <c r="J27" s="292">
        <f>資源化量内訳!BO27</f>
        <v>696</v>
      </c>
      <c r="K27" s="292">
        <f>SUM(H27:J27)</f>
        <v>13556</v>
      </c>
      <c r="L27" s="295">
        <f>IF(D27&lt;&gt;0,K27/D27/365*1000000,"-")</f>
        <v>933.25273965718316</v>
      </c>
      <c r="M27" s="292">
        <f>IF(D27&lt;&gt;0,(ごみ搬入量内訳!BR27+ごみ処理概要!J27)/ごみ処理概要!D27/365*1000000,"-")</f>
        <v>757.49335308704519</v>
      </c>
      <c r="N27" s="292">
        <f>IF(D27&lt;&gt;0,ごみ搬入量内訳!CM27/ごみ処理概要!D27/365*1000000,"-")</f>
        <v>175.75938657013785</v>
      </c>
      <c r="O27" s="292">
        <f>ごみ搬入量内訳!DH27</f>
        <v>0</v>
      </c>
      <c r="P27" s="292">
        <f>ごみ処理量内訳!E27</f>
        <v>10450</v>
      </c>
      <c r="Q27" s="292">
        <f>ごみ処理量内訳!N27</f>
        <v>0</v>
      </c>
      <c r="R27" s="292">
        <f>SUM(S27:Y27)</f>
        <v>1955</v>
      </c>
      <c r="S27" s="292">
        <f>ごみ処理量内訳!G27</f>
        <v>1097</v>
      </c>
      <c r="T27" s="292">
        <f>ごみ処理量内訳!L27</f>
        <v>858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911</v>
      </c>
      <c r="AA27" s="292">
        <f>SUM(P27,Q27,R27,Z27)</f>
        <v>13316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246</v>
      </c>
      <c r="AJ27" s="292">
        <f>SUM(AC27:AI27)</f>
        <v>246</v>
      </c>
      <c r="AK27" s="297">
        <f>IF((AA27+J27)&lt;&gt;0,(Z27+AJ27+J27)/(AA27+J27)*100,"-")</f>
        <v>13.224379103625465</v>
      </c>
      <c r="AL27" s="297">
        <f>IF((AA27+J27)&lt;&gt;0,(資源化量内訳!D27-資源化量内訳!R27-資源化量内訳!T27-資源化量内訳!V27-資源化量内訳!U27)/(AA27+J27)*100,"-")</f>
        <v>13.224379103625465</v>
      </c>
      <c r="AM27" s="292">
        <f>ごみ処理量内訳!AA27</f>
        <v>0</v>
      </c>
      <c r="AN27" s="292">
        <f>ごみ処理量内訳!AB27</f>
        <v>271</v>
      </c>
      <c r="AO27" s="292">
        <f>ごみ処理量内訳!AC27</f>
        <v>0</v>
      </c>
      <c r="AP27" s="292">
        <f>SUM(AM27:AO27)</f>
        <v>271</v>
      </c>
      <c r="AQ27" s="412" t="s">
        <v>820</v>
      </c>
      <c r="AR27" s="413"/>
    </row>
    <row r="28" spans="1:44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+E28+F28</f>
        <v>25718</v>
      </c>
      <c r="E28" s="292">
        <v>25718</v>
      </c>
      <c r="F28" s="292">
        <v>0</v>
      </c>
      <c r="G28" s="292">
        <v>277</v>
      </c>
      <c r="H28" s="292">
        <f>SUM(ごみ搬入量内訳!E28,+ごみ搬入量内訳!AD28)</f>
        <v>7222</v>
      </c>
      <c r="I28" s="292">
        <f>ごみ搬入量内訳!BC28</f>
        <v>557</v>
      </c>
      <c r="J28" s="292">
        <f>資源化量内訳!BO28</f>
        <v>204</v>
      </c>
      <c r="K28" s="292">
        <f>SUM(H28:J28)</f>
        <v>7983</v>
      </c>
      <c r="L28" s="295">
        <f>IF(D28&lt;&gt;0,K28/D28/365*1000000,"-")</f>
        <v>850.42510602349819</v>
      </c>
      <c r="M28" s="292">
        <f>IF(D28&lt;&gt;0,(ごみ搬入量内訳!BR28+ごみ処理概要!J28)/ごみ処理概要!D28/365*1000000,"-")</f>
        <v>700.85766911293945</v>
      </c>
      <c r="N28" s="292">
        <f>IF(D28&lt;&gt;0,ごみ搬入量内訳!CM28/ごみ処理概要!D28/365*1000000,"-")</f>
        <v>149.56743691055888</v>
      </c>
      <c r="O28" s="292">
        <f>ごみ搬入量内訳!DH28</f>
        <v>0</v>
      </c>
      <c r="P28" s="292">
        <f>ごみ処理量内訳!E28</f>
        <v>4919</v>
      </c>
      <c r="Q28" s="292">
        <f>ごみ処理量内訳!N28</f>
        <v>0</v>
      </c>
      <c r="R28" s="292">
        <f>SUM(S28:Y28)</f>
        <v>2048</v>
      </c>
      <c r="S28" s="292">
        <f>ごみ処理量内訳!G28</f>
        <v>780</v>
      </c>
      <c r="T28" s="292">
        <f>ごみ処理量内訳!L28</f>
        <v>160</v>
      </c>
      <c r="U28" s="292">
        <f>ごみ処理量内訳!H28</f>
        <v>1108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650</v>
      </c>
      <c r="AA28" s="292">
        <f>SUM(P28,Q28,R28,Z28)</f>
        <v>7617</v>
      </c>
      <c r="AB28" s="297">
        <f>IF(AA28&lt;&gt;0,(Z28+P28+R28)/AA28*100,"-")</f>
        <v>100</v>
      </c>
      <c r="AC28" s="292">
        <f>施設資源化量内訳!Y28</f>
        <v>275</v>
      </c>
      <c r="AD28" s="292">
        <f>施設資源化量内訳!AT28</f>
        <v>50</v>
      </c>
      <c r="AE28" s="292">
        <f>施設資源化量内訳!BO28</f>
        <v>25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130</v>
      </c>
      <c r="AJ28" s="292">
        <f>SUM(AC28:AI28)</f>
        <v>480</v>
      </c>
      <c r="AK28" s="297">
        <f>IF((AA28+J28)&lt;&gt;0,(Z28+AJ28+J28)/(AA28+J28)*100,"-")</f>
        <v>17.056642373098068</v>
      </c>
      <c r="AL28" s="297">
        <f>IF((AA28+J28)&lt;&gt;0,(資源化量内訳!D28-資源化量内訳!R28-資源化量内訳!T28-資源化量内訳!V28-資源化量内訳!U28)/(AA28+J28)*100,"-")</f>
        <v>17.056642373098068</v>
      </c>
      <c r="AM28" s="292">
        <f>ごみ処理量内訳!AA28</f>
        <v>0</v>
      </c>
      <c r="AN28" s="292">
        <f>ごみ処理量内訳!AB28</f>
        <v>252</v>
      </c>
      <c r="AO28" s="292">
        <f>ごみ処理量内訳!AC28</f>
        <v>192</v>
      </c>
      <c r="AP28" s="292">
        <f>SUM(AM28:AO28)</f>
        <v>444</v>
      </c>
      <c r="AQ28" s="412" t="s">
        <v>823</v>
      </c>
      <c r="AR28" s="413"/>
    </row>
    <row r="29" spans="1:44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+E29+F29</f>
        <v>11857</v>
      </c>
      <c r="E29" s="292">
        <v>11857</v>
      </c>
      <c r="F29" s="292">
        <v>0</v>
      </c>
      <c r="G29" s="292">
        <v>62</v>
      </c>
      <c r="H29" s="292">
        <f>SUM(ごみ搬入量内訳!E29,+ごみ搬入量内訳!AD29)</f>
        <v>2590</v>
      </c>
      <c r="I29" s="292">
        <f>ごみ搬入量内訳!BC29</f>
        <v>149</v>
      </c>
      <c r="J29" s="292">
        <f>資源化量内訳!BO29</f>
        <v>13</v>
      </c>
      <c r="K29" s="292">
        <f>SUM(H29:J29)</f>
        <v>2752</v>
      </c>
      <c r="L29" s="295">
        <f>IF(D29&lt;&gt;0,K29/D29/365*1000000,"-")</f>
        <v>635.88816963795739</v>
      </c>
      <c r="M29" s="292">
        <f>IF(D29&lt;&gt;0,(ごみ搬入量内訳!BR29+ごみ処理概要!J29)/ごみ処理概要!D29/365*1000000,"-")</f>
        <v>535.83745108663629</v>
      </c>
      <c r="N29" s="292">
        <f>IF(D29&lt;&gt;0,ごみ搬入量内訳!CM29/ごみ処理概要!D29/365*1000000,"-")</f>
        <v>100.05071855132105</v>
      </c>
      <c r="O29" s="292">
        <f>ごみ搬入量内訳!DH29</f>
        <v>0</v>
      </c>
      <c r="P29" s="292">
        <f>ごみ処理量内訳!E29</f>
        <v>2069</v>
      </c>
      <c r="Q29" s="292">
        <f>ごみ処理量内訳!N29</f>
        <v>0</v>
      </c>
      <c r="R29" s="292">
        <f>SUM(S29:Y29)</f>
        <v>363</v>
      </c>
      <c r="S29" s="292">
        <f>ごみ処理量内訳!G29</f>
        <v>332</v>
      </c>
      <c r="T29" s="292">
        <f>ごみ処理量内訳!L29</f>
        <v>31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307</v>
      </c>
      <c r="AA29" s="292">
        <f>SUM(P29,Q29,R29,Z29)</f>
        <v>2739</v>
      </c>
      <c r="AB29" s="297">
        <f>IF(AA29&lt;&gt;0,(Z29+P29+R29)/AA29*100,"-")</f>
        <v>100</v>
      </c>
      <c r="AC29" s="292">
        <f>施設資源化量内訳!Y29</f>
        <v>35</v>
      </c>
      <c r="AD29" s="292">
        <f>施設資源化量内訳!AT29</f>
        <v>162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31</v>
      </c>
      <c r="AJ29" s="292">
        <f>SUM(AC29:AI29)</f>
        <v>228</v>
      </c>
      <c r="AK29" s="297">
        <f>IF((AA29+J29)&lt;&gt;0,(Z29+AJ29+J29)/(AA29+J29)*100,"-")</f>
        <v>19.912790697674417</v>
      </c>
      <c r="AL29" s="297">
        <f>IF((AA29+J29)&lt;&gt;0,(資源化量内訳!D29-資源化量内訳!R29-資源化量内訳!T29-資源化量内訳!V29-資源化量内訳!U29)/(AA29+J29)*100,"-")</f>
        <v>19.912790697674417</v>
      </c>
      <c r="AM29" s="292">
        <f>ごみ処理量内訳!AA29</f>
        <v>0</v>
      </c>
      <c r="AN29" s="292">
        <f>ごみ処理量内訳!AB29</f>
        <v>186</v>
      </c>
      <c r="AO29" s="292">
        <f>ごみ処理量内訳!AC29</f>
        <v>35</v>
      </c>
      <c r="AP29" s="292">
        <f>SUM(AM29:AO29)</f>
        <v>221</v>
      </c>
      <c r="AQ29" s="412" t="s">
        <v>826</v>
      </c>
      <c r="AR29" s="413"/>
    </row>
    <row r="30" spans="1: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+E30+F30</f>
        <v>29766</v>
      </c>
      <c r="E30" s="292">
        <v>29766</v>
      </c>
      <c r="F30" s="292">
        <v>0</v>
      </c>
      <c r="G30" s="292">
        <v>380</v>
      </c>
      <c r="H30" s="292">
        <f>SUM(ごみ搬入量内訳!E30,+ごみ搬入量内訳!AD30)</f>
        <v>6398</v>
      </c>
      <c r="I30" s="292">
        <f>ごみ搬入量内訳!BC30</f>
        <v>516</v>
      </c>
      <c r="J30" s="292">
        <f>資源化量内訳!BO30</f>
        <v>10</v>
      </c>
      <c r="K30" s="292">
        <f>SUM(H30:J30)</f>
        <v>6924</v>
      </c>
      <c r="L30" s="295">
        <f>IF(D30&lt;&gt;0,K30/D30/365*1000000,"-")</f>
        <v>637.29970482089061</v>
      </c>
      <c r="M30" s="292">
        <f>IF(D30&lt;&gt;0,(ごみ搬入量内訳!BR30+ごみ処理概要!J30)/ごみ処理概要!D30/365*1000000,"-")</f>
        <v>502.36594293940232</v>
      </c>
      <c r="N30" s="292">
        <f>IF(D30&lt;&gt;0,ごみ搬入量内訳!CM30/ごみ処理概要!D30/365*1000000,"-")</f>
        <v>134.93376188148841</v>
      </c>
      <c r="O30" s="292">
        <f>ごみ搬入量内訳!DH30</f>
        <v>0</v>
      </c>
      <c r="P30" s="292">
        <f>ごみ処理量内訳!E30</f>
        <v>5368</v>
      </c>
      <c r="Q30" s="292">
        <f>ごみ処理量内訳!N30</f>
        <v>0</v>
      </c>
      <c r="R30" s="292">
        <f>SUM(S30:Y30)</f>
        <v>1186</v>
      </c>
      <c r="S30" s="292">
        <f>ごみ処理量内訳!G30</f>
        <v>722</v>
      </c>
      <c r="T30" s="292">
        <f>ごみ処理量内訳!L30</f>
        <v>56</v>
      </c>
      <c r="U30" s="292">
        <f>ごみ処理量内訳!H30</f>
        <v>404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4</v>
      </c>
      <c r="Y30" s="292">
        <f>ごみ処理量内訳!M30</f>
        <v>0</v>
      </c>
      <c r="Z30" s="292">
        <f>資源化量内訳!Y30</f>
        <v>359</v>
      </c>
      <c r="AA30" s="292">
        <f>SUM(P30,Q30,R30,Z30)</f>
        <v>6913</v>
      </c>
      <c r="AB30" s="297">
        <f>IF(AA30&lt;&gt;0,(Z30+P30+R30)/AA30*100,"-")</f>
        <v>100</v>
      </c>
      <c r="AC30" s="292">
        <f>施設資源化量内訳!Y30</f>
        <v>89</v>
      </c>
      <c r="AD30" s="292">
        <f>施設資源化量内訳!AT30</f>
        <v>366</v>
      </c>
      <c r="AE30" s="292">
        <f>施設資源化量内訳!BO30</f>
        <v>404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4</v>
      </c>
      <c r="AI30" s="292">
        <f>施設資源化量内訳!EU30</f>
        <v>56</v>
      </c>
      <c r="AJ30" s="292">
        <f>SUM(AC30:AI30)</f>
        <v>919</v>
      </c>
      <c r="AK30" s="297">
        <f>IF((AA30+J30)&lt;&gt;0,(Z30+AJ30+J30)/(AA30+J30)*100,"-")</f>
        <v>18.604651162790699</v>
      </c>
      <c r="AL30" s="297">
        <f>IF((AA30+J30)&lt;&gt;0,(資源化量内訳!D30-資源化量内訳!R30-資源化量内訳!T30-資源化量内訳!V30-資源化量内訳!U30)/(AA30+J30)*100,"-")</f>
        <v>18.604651162790699</v>
      </c>
      <c r="AM30" s="292">
        <f>ごみ処理量内訳!AA30</f>
        <v>0</v>
      </c>
      <c r="AN30" s="292">
        <f>ごみ処理量内訳!AB30</f>
        <v>464</v>
      </c>
      <c r="AO30" s="292">
        <f>ごみ処理量内訳!AC30</f>
        <v>76</v>
      </c>
      <c r="AP30" s="292">
        <f>SUM(AM30:AO30)</f>
        <v>540</v>
      </c>
      <c r="AQ30" s="412" t="s">
        <v>829</v>
      </c>
      <c r="AR30" s="413"/>
    </row>
    <row r="31" spans="1: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+E31+F31</f>
        <v>25999</v>
      </c>
      <c r="E31" s="292">
        <v>25999</v>
      </c>
      <c r="F31" s="292">
        <v>0</v>
      </c>
      <c r="G31" s="292">
        <v>228</v>
      </c>
      <c r="H31" s="292">
        <f>SUM(ごみ搬入量内訳!E31,+ごみ搬入量内訳!AD31)</f>
        <v>9711</v>
      </c>
      <c r="I31" s="292">
        <f>ごみ搬入量内訳!BC31</f>
        <v>1093</v>
      </c>
      <c r="J31" s="292">
        <f>資源化量内訳!BO31</f>
        <v>0</v>
      </c>
      <c r="K31" s="292">
        <f>SUM(H31:J31)</f>
        <v>10804</v>
      </c>
      <c r="L31" s="295">
        <f>IF(D31&lt;&gt;0,K31/D31/365*1000000,"-")</f>
        <v>1138.5053271279664</v>
      </c>
      <c r="M31" s="292">
        <f>IF(D31&lt;&gt;0,(ごみ搬入量内訳!BR31+ごみ処理概要!J31)/ごみ処理概要!D31/365*1000000,"-")</f>
        <v>519.1980513476019</v>
      </c>
      <c r="N31" s="292">
        <f>IF(D31&lt;&gt;0,ごみ搬入量内訳!CM31/ごみ処理概要!D31/365*1000000,"-")</f>
        <v>619.30727578036465</v>
      </c>
      <c r="O31" s="292">
        <f>ごみ搬入量内訳!DH31</f>
        <v>0</v>
      </c>
      <c r="P31" s="292">
        <f>ごみ処理量内訳!E31</f>
        <v>8928</v>
      </c>
      <c r="Q31" s="292">
        <f>ごみ処理量内訳!N31</f>
        <v>0</v>
      </c>
      <c r="R31" s="292">
        <f>SUM(S31:Y31)</f>
        <v>549</v>
      </c>
      <c r="S31" s="292">
        <f>ごみ処理量内訳!G31</f>
        <v>0</v>
      </c>
      <c r="T31" s="292">
        <f>ごみ処理量内訳!L31</f>
        <v>549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1327</v>
      </c>
      <c r="AA31" s="292">
        <f>SUM(P31,Q31,R31,Z31)</f>
        <v>10804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243</v>
      </c>
      <c r="AJ31" s="292">
        <f>SUM(AC31:AI31)</f>
        <v>243</v>
      </c>
      <c r="AK31" s="297">
        <f>IF((AA31+J31)&lt;&gt;0,(Z31+AJ31+J31)/(AA31+J31)*100,"-")</f>
        <v>14.531654942613848</v>
      </c>
      <c r="AL31" s="297">
        <f>IF((AA31+J31)&lt;&gt;0,(資源化量内訳!D31-資源化量内訳!R31-資源化量内訳!T31-資源化量内訳!V31-資源化量内訳!U31)/(AA31+J31)*100,"-")</f>
        <v>14.531654942613848</v>
      </c>
      <c r="AM31" s="292">
        <f>ごみ処理量内訳!AA31</f>
        <v>0</v>
      </c>
      <c r="AN31" s="292">
        <f>ごみ処理量内訳!AB31</f>
        <v>1165</v>
      </c>
      <c r="AO31" s="292">
        <f>ごみ処理量内訳!AC31</f>
        <v>12</v>
      </c>
      <c r="AP31" s="292">
        <f>SUM(AM31:AO31)</f>
        <v>1177</v>
      </c>
      <c r="AQ31" s="412" t="s">
        <v>832</v>
      </c>
      <c r="AR31" s="413"/>
    </row>
    <row r="32" spans="1: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+E32+F32</f>
        <v>17298</v>
      </c>
      <c r="E32" s="292">
        <v>17298</v>
      </c>
      <c r="F32" s="292">
        <v>0</v>
      </c>
      <c r="G32" s="292">
        <v>92</v>
      </c>
      <c r="H32" s="292">
        <f>SUM(ごみ搬入量内訳!E32,+ごみ搬入量内訳!AD32)</f>
        <v>4809</v>
      </c>
      <c r="I32" s="292">
        <f>ごみ搬入量内訳!BC32</f>
        <v>260</v>
      </c>
      <c r="J32" s="292">
        <f>資源化量内訳!BO32</f>
        <v>20</v>
      </c>
      <c r="K32" s="292">
        <f>SUM(H32:J32)</f>
        <v>5089</v>
      </c>
      <c r="L32" s="295">
        <f>IF(D32&lt;&gt;0,K32/D32/365*1000000,"-")</f>
        <v>806.01605696754871</v>
      </c>
      <c r="M32" s="292">
        <f>IF(D32&lt;&gt;0,(ごみ搬入量内訳!BR32+ごみ処理概要!J32)/ごみ処理概要!D32/365*1000000,"-")</f>
        <v>693.24666562133234</v>
      </c>
      <c r="N32" s="292">
        <f>IF(D32&lt;&gt;0,ごみ搬入量内訳!CM32/ごみ処理概要!D32/365*1000000,"-")</f>
        <v>112.76939134621628</v>
      </c>
      <c r="O32" s="292">
        <f>ごみ搬入量内訳!DH32</f>
        <v>0</v>
      </c>
      <c r="P32" s="292">
        <f>ごみ処理量内訳!E32</f>
        <v>4069</v>
      </c>
      <c r="Q32" s="292">
        <f>ごみ処理量内訳!N32</f>
        <v>0</v>
      </c>
      <c r="R32" s="292">
        <f>SUM(S32:Y32)</f>
        <v>879</v>
      </c>
      <c r="S32" s="292">
        <f>ごみ処理量内訳!G32</f>
        <v>373</v>
      </c>
      <c r="T32" s="292">
        <f>ごみ処理量内訳!L32</f>
        <v>241</v>
      </c>
      <c r="U32" s="292">
        <f>ごみ処理量内訳!H32</f>
        <v>31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234</v>
      </c>
      <c r="Z32" s="292">
        <f>資源化量内訳!Y32</f>
        <v>393</v>
      </c>
      <c r="AA32" s="292">
        <f>SUM(P32,Q32,R32,Z32)</f>
        <v>5341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31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241</v>
      </c>
      <c r="AJ32" s="292">
        <f>SUM(AC32:AI32)</f>
        <v>272</v>
      </c>
      <c r="AK32" s="297">
        <f>IF((AA32+J32)&lt;&gt;0,(Z32+AJ32+J32)/(AA32+J32)*100,"-")</f>
        <v>12.777466890505504</v>
      </c>
      <c r="AL32" s="297">
        <f>IF((AA32+J32)&lt;&gt;0,(資源化量内訳!D32-資源化量内訳!R32-資源化量内訳!T32-資源化量内訳!V32-資源化量内訳!U32)/(AA32+J32)*100,"-")</f>
        <v>12.777466890505504</v>
      </c>
      <c r="AM32" s="292">
        <f>ごみ処理量内訳!AA32</f>
        <v>0</v>
      </c>
      <c r="AN32" s="292">
        <f>ごみ処理量内訳!AB32</f>
        <v>382</v>
      </c>
      <c r="AO32" s="292">
        <f>ごみ処理量内訳!AC32</f>
        <v>338</v>
      </c>
      <c r="AP32" s="292">
        <f>SUM(AM32:AO32)</f>
        <v>720</v>
      </c>
      <c r="AQ32" s="412" t="s">
        <v>835</v>
      </c>
      <c r="AR32" s="413"/>
    </row>
    <row r="33" spans="1:44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2">
    <sortCondition ref="A8:A32"/>
    <sortCondition ref="B8:B32"/>
    <sortCondition ref="C8:C32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1" man="1"/>
    <brk id="28" min="1" max="3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 x14ac:dyDescent="0.1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15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15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 x14ac:dyDescent="0.15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 x14ac:dyDescent="0.15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15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 x14ac:dyDescent="0.15">
      <c r="A7" s="302" t="str">
        <f>ごみ処理概要!A7</f>
        <v>栃木県</v>
      </c>
      <c r="B7" s="303" t="str">
        <f>ごみ処理概要!B7</f>
        <v>09000</v>
      </c>
      <c r="C7" s="304" t="s">
        <v>3</v>
      </c>
      <c r="D7" s="308">
        <f>SUM(E7,AD7,BC7)</f>
        <v>640656</v>
      </c>
      <c r="E7" s="308">
        <f>SUM(F7,J7,N7,R7,V7,Z7)</f>
        <v>433613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349877</v>
      </c>
      <c r="K7" s="308">
        <f>SUM(K$8:K$1000)</f>
        <v>10099</v>
      </c>
      <c r="L7" s="308">
        <f>SUM(L$8:L$1000)</f>
        <v>339778</v>
      </c>
      <c r="M7" s="308">
        <f>SUM(M$8:M$1000)</f>
        <v>0</v>
      </c>
      <c r="N7" s="308">
        <f>SUM(O7:Q7)</f>
        <v>17691</v>
      </c>
      <c r="O7" s="308">
        <f>SUM(O$8:O$1000)</f>
        <v>844</v>
      </c>
      <c r="P7" s="308">
        <f>SUM(P$8:P$1000)</f>
        <v>16847</v>
      </c>
      <c r="Q7" s="308">
        <f>SUM(Q$8:Q$1000)</f>
        <v>0</v>
      </c>
      <c r="R7" s="308">
        <f>SUM(S7:U7)</f>
        <v>64657</v>
      </c>
      <c r="S7" s="308">
        <f>SUM(S$8:S$1000)</f>
        <v>1215</v>
      </c>
      <c r="T7" s="308">
        <f>SUM(T$8:T$1000)</f>
        <v>63442</v>
      </c>
      <c r="U7" s="308">
        <f>SUM(U$8:U$1000)</f>
        <v>0</v>
      </c>
      <c r="V7" s="308">
        <f>SUM(W7:Y7)</f>
        <v>198</v>
      </c>
      <c r="W7" s="308">
        <f>SUM(W$8:W$1000)</f>
        <v>15</v>
      </c>
      <c r="X7" s="308">
        <f>SUM(X$8:X$1000)</f>
        <v>183</v>
      </c>
      <c r="Y7" s="308">
        <f>SUM(Y$8:Y$1000)</f>
        <v>0</v>
      </c>
      <c r="Z7" s="308">
        <f>SUM(AA7:AC7)</f>
        <v>1190</v>
      </c>
      <c r="AA7" s="308">
        <f>SUM(AA$8:AA$1000)</f>
        <v>391</v>
      </c>
      <c r="AB7" s="308">
        <f>SUM(AB$8:AB$1000)</f>
        <v>799</v>
      </c>
      <c r="AC7" s="308">
        <f>SUM(AC$8:AC$1000)</f>
        <v>0</v>
      </c>
      <c r="AD7" s="308">
        <f>SUM(AE7,AI7,AM7,AQ7,AU7,AY7)</f>
        <v>147948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143010</v>
      </c>
      <c r="AJ7" s="308">
        <f>SUM(AJ$8:AJ$1000)</f>
        <v>1522</v>
      </c>
      <c r="AK7" s="308">
        <f>SUM(AK$8:AK$1000)</f>
        <v>0</v>
      </c>
      <c r="AL7" s="308">
        <f>SUM(AL$8:AL$1000)</f>
        <v>141488</v>
      </c>
      <c r="AM7" s="308">
        <f>SUM(AN7:AP7)</f>
        <v>2182</v>
      </c>
      <c r="AN7" s="308">
        <f>SUM(AN$8:AN$1000)</f>
        <v>108</v>
      </c>
      <c r="AO7" s="308">
        <f>SUM(AO$8:AO$1000)</f>
        <v>0</v>
      </c>
      <c r="AP7" s="308">
        <f>SUM(AP$8:AP$1000)</f>
        <v>2074</v>
      </c>
      <c r="AQ7" s="308">
        <f>SUM(AR7:AT7)</f>
        <v>2295</v>
      </c>
      <c r="AR7" s="308">
        <f>SUM(AR$8:AR$1000)</f>
        <v>207</v>
      </c>
      <c r="AS7" s="308">
        <f>SUM(AS$8:AS$1000)</f>
        <v>118</v>
      </c>
      <c r="AT7" s="308">
        <f>SUM(AT$8:AT$1000)</f>
        <v>1970</v>
      </c>
      <c r="AU7" s="308">
        <f>SUM(AV7:AX7)</f>
        <v>1</v>
      </c>
      <c r="AV7" s="308">
        <f>SUM(AV$8:AV$1000)</f>
        <v>0</v>
      </c>
      <c r="AW7" s="308">
        <f>SUM(AW$8:AW$1000)</f>
        <v>0</v>
      </c>
      <c r="AX7" s="308">
        <f>SUM(AX$8:AX$1000)</f>
        <v>1</v>
      </c>
      <c r="AY7" s="308">
        <f>SUM(AZ7:BB7)</f>
        <v>460</v>
      </c>
      <c r="AZ7" s="308">
        <f>SUM(AZ$8:AZ$1000)</f>
        <v>3</v>
      </c>
      <c r="BA7" s="308">
        <f>SUM(BA$8:BA$1000)</f>
        <v>0</v>
      </c>
      <c r="BB7" s="308">
        <f>SUM(BB$8:BB$1000)</f>
        <v>457</v>
      </c>
      <c r="BC7" s="308">
        <f>SUM(BD7,BK7)</f>
        <v>59095</v>
      </c>
      <c r="BD7" s="308">
        <f>SUM(BE7:BJ7)</f>
        <v>30429</v>
      </c>
      <c r="BE7" s="308">
        <f t="shared" ref="BE7:BJ7" si="0">SUM(BE$8:BE$1000)</f>
        <v>0</v>
      </c>
      <c r="BF7" s="308">
        <f t="shared" si="0"/>
        <v>16231</v>
      </c>
      <c r="BG7" s="308">
        <f t="shared" si="0"/>
        <v>4019</v>
      </c>
      <c r="BH7" s="308">
        <f t="shared" si="0"/>
        <v>3535</v>
      </c>
      <c r="BI7" s="308">
        <f t="shared" si="0"/>
        <v>117</v>
      </c>
      <c r="BJ7" s="308">
        <f t="shared" si="0"/>
        <v>6527</v>
      </c>
      <c r="BK7" s="308">
        <f>SUM(BL7:BQ7)</f>
        <v>28666</v>
      </c>
      <c r="BL7" s="308">
        <f t="shared" ref="BL7:BQ7" si="1">SUM(BL$8:BL$1000)</f>
        <v>0</v>
      </c>
      <c r="BM7" s="308">
        <f t="shared" si="1"/>
        <v>23861</v>
      </c>
      <c r="BN7" s="308">
        <f t="shared" si="1"/>
        <v>863</v>
      </c>
      <c r="BO7" s="308">
        <f t="shared" si="1"/>
        <v>2613</v>
      </c>
      <c r="BP7" s="308">
        <f t="shared" si="1"/>
        <v>2</v>
      </c>
      <c r="BQ7" s="308">
        <f t="shared" si="1"/>
        <v>1327</v>
      </c>
      <c r="BR7" s="308">
        <f t="shared" ref="BR7:BX7" si="2">SUM(BY7,CF7)</f>
        <v>464042</v>
      </c>
      <c r="BS7" s="308">
        <f t="shared" si="2"/>
        <v>0</v>
      </c>
      <c r="BT7" s="308">
        <f t="shared" si="2"/>
        <v>366108</v>
      </c>
      <c r="BU7" s="308">
        <f t="shared" si="2"/>
        <v>21710</v>
      </c>
      <c r="BV7" s="308">
        <f t="shared" si="2"/>
        <v>68192</v>
      </c>
      <c r="BW7" s="308">
        <f t="shared" si="2"/>
        <v>315</v>
      </c>
      <c r="BX7" s="308">
        <f t="shared" si="2"/>
        <v>7717</v>
      </c>
      <c r="BY7" s="308">
        <f>SUM(BZ7:CE7)</f>
        <v>433613</v>
      </c>
      <c r="BZ7" s="308">
        <f>F7</f>
        <v>0</v>
      </c>
      <c r="CA7" s="308">
        <f>J7</f>
        <v>349877</v>
      </c>
      <c r="CB7" s="308">
        <f>N7</f>
        <v>17691</v>
      </c>
      <c r="CC7" s="308">
        <f>R7</f>
        <v>64657</v>
      </c>
      <c r="CD7" s="308">
        <f>V7</f>
        <v>198</v>
      </c>
      <c r="CE7" s="308">
        <f>Z7</f>
        <v>1190</v>
      </c>
      <c r="CF7" s="308">
        <f>SUM(CG7:CL7)</f>
        <v>30429</v>
      </c>
      <c r="CG7" s="308">
        <f t="shared" ref="CG7:CL7" si="3">BE7</f>
        <v>0</v>
      </c>
      <c r="CH7" s="308">
        <f t="shared" si="3"/>
        <v>16231</v>
      </c>
      <c r="CI7" s="308">
        <f t="shared" si="3"/>
        <v>4019</v>
      </c>
      <c r="CJ7" s="308">
        <f t="shared" si="3"/>
        <v>3535</v>
      </c>
      <c r="CK7" s="308">
        <f t="shared" si="3"/>
        <v>117</v>
      </c>
      <c r="CL7" s="308">
        <f t="shared" si="3"/>
        <v>6527</v>
      </c>
      <c r="CM7" s="308">
        <f t="shared" ref="CM7:CS7" si="4">SUM(CT7,DA7)</f>
        <v>176614</v>
      </c>
      <c r="CN7" s="308">
        <f t="shared" si="4"/>
        <v>0</v>
      </c>
      <c r="CO7" s="308">
        <f t="shared" si="4"/>
        <v>166871</v>
      </c>
      <c r="CP7" s="308">
        <f t="shared" si="4"/>
        <v>3045</v>
      </c>
      <c r="CQ7" s="308">
        <f t="shared" si="4"/>
        <v>4908</v>
      </c>
      <c r="CR7" s="308">
        <f t="shared" si="4"/>
        <v>3</v>
      </c>
      <c r="CS7" s="308">
        <f t="shared" si="4"/>
        <v>1787</v>
      </c>
      <c r="CT7" s="308">
        <f>SUM(CU7:CZ7)</f>
        <v>147948</v>
      </c>
      <c r="CU7" s="308">
        <f>AE7</f>
        <v>0</v>
      </c>
      <c r="CV7" s="308">
        <f>AI7</f>
        <v>143010</v>
      </c>
      <c r="CW7" s="308">
        <f>AM7</f>
        <v>2182</v>
      </c>
      <c r="CX7" s="308">
        <f>AQ7</f>
        <v>2295</v>
      </c>
      <c r="CY7" s="308">
        <f>AU7</f>
        <v>1</v>
      </c>
      <c r="CZ7" s="308">
        <f>AY7</f>
        <v>460</v>
      </c>
      <c r="DA7" s="308">
        <f>SUM(DB7:DG7)</f>
        <v>28666</v>
      </c>
      <c r="DB7" s="308">
        <f t="shared" ref="DB7:DG7" si="5">BL7</f>
        <v>0</v>
      </c>
      <c r="DC7" s="308">
        <f t="shared" si="5"/>
        <v>23861</v>
      </c>
      <c r="DD7" s="308">
        <f t="shared" si="5"/>
        <v>863</v>
      </c>
      <c r="DE7" s="308">
        <f t="shared" si="5"/>
        <v>2613</v>
      </c>
      <c r="DF7" s="308">
        <f t="shared" si="5"/>
        <v>2</v>
      </c>
      <c r="DG7" s="308">
        <f t="shared" si="5"/>
        <v>1327</v>
      </c>
      <c r="DH7" s="308">
        <f>SUM(DH$8:DH$1000)</f>
        <v>1343</v>
      </c>
      <c r="DI7" s="308">
        <f>SUM(DJ7:DM7)</f>
        <v>91</v>
      </c>
      <c r="DJ7" s="308">
        <f>SUM(DJ$8:DJ$1000)</f>
        <v>19</v>
      </c>
      <c r="DK7" s="308">
        <f>SUM(DK$8:DK$1000)</f>
        <v>9</v>
      </c>
      <c r="DL7" s="308">
        <f>SUM(DL$8:DL$1000)</f>
        <v>0</v>
      </c>
      <c r="DM7" s="308">
        <f>SUM(DM$8:DM$1000)</f>
        <v>63</v>
      </c>
    </row>
    <row r="8" spans="1:117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SUM(E8,AD8,BC8)</f>
        <v>170957</v>
      </c>
      <c r="E8" s="292">
        <f>SUM(F8,J8,N8,R8,V8,Z8)</f>
        <v>118297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94078</v>
      </c>
      <c r="K8" s="292">
        <v>869</v>
      </c>
      <c r="L8" s="292">
        <v>93209</v>
      </c>
      <c r="M8" s="292">
        <v>0</v>
      </c>
      <c r="N8" s="292">
        <f>SUM(O8:Q8)</f>
        <v>2911</v>
      </c>
      <c r="O8" s="292">
        <v>36</v>
      </c>
      <c r="P8" s="292">
        <v>2875</v>
      </c>
      <c r="Q8" s="292">
        <v>0</v>
      </c>
      <c r="R8" s="292">
        <f>SUM(S8:U8)</f>
        <v>21297</v>
      </c>
      <c r="S8" s="292">
        <v>96</v>
      </c>
      <c r="T8" s="292">
        <v>21201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11</v>
      </c>
      <c r="AA8" s="292">
        <v>11</v>
      </c>
      <c r="AB8" s="292">
        <v>0</v>
      </c>
      <c r="AC8" s="292">
        <v>0</v>
      </c>
      <c r="AD8" s="292">
        <f>SUM(AE8,AI8,AM8,AQ8,AU8,AY8)</f>
        <v>37767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36826</v>
      </c>
      <c r="AJ8" s="292">
        <v>0</v>
      </c>
      <c r="AK8" s="292">
        <v>0</v>
      </c>
      <c r="AL8" s="292">
        <v>36826</v>
      </c>
      <c r="AM8" s="292">
        <f>SUM(AN8:AP8)</f>
        <v>80</v>
      </c>
      <c r="AN8" s="292">
        <v>0</v>
      </c>
      <c r="AO8" s="292">
        <v>0</v>
      </c>
      <c r="AP8" s="292">
        <v>80</v>
      </c>
      <c r="AQ8" s="292">
        <f>SUM(AR8:AT8)</f>
        <v>856</v>
      </c>
      <c r="AR8" s="292">
        <v>0</v>
      </c>
      <c r="AS8" s="292">
        <v>0</v>
      </c>
      <c r="AT8" s="292">
        <v>856</v>
      </c>
      <c r="AU8" s="292">
        <f>SUM(AV8:AX8)</f>
        <v>1</v>
      </c>
      <c r="AV8" s="292">
        <v>0</v>
      </c>
      <c r="AW8" s="292">
        <v>0</v>
      </c>
      <c r="AX8" s="292">
        <v>1</v>
      </c>
      <c r="AY8" s="292">
        <f>SUM(AZ8:BB8)</f>
        <v>4</v>
      </c>
      <c r="AZ8" s="292">
        <v>0</v>
      </c>
      <c r="BA8" s="292">
        <v>0</v>
      </c>
      <c r="BB8" s="292">
        <v>4</v>
      </c>
      <c r="BC8" s="292">
        <f>SUM(BD8,BK8)</f>
        <v>14893</v>
      </c>
      <c r="BD8" s="292">
        <f>SUM(BE8:BJ8)</f>
        <v>8154</v>
      </c>
      <c r="BE8" s="292">
        <v>0</v>
      </c>
      <c r="BF8" s="292">
        <v>6445</v>
      </c>
      <c r="BG8" s="292">
        <v>44</v>
      </c>
      <c r="BH8" s="292">
        <v>519</v>
      </c>
      <c r="BI8" s="292">
        <v>1</v>
      </c>
      <c r="BJ8" s="292">
        <v>1145</v>
      </c>
      <c r="BK8" s="292">
        <f>SUM(BL8:BQ8)</f>
        <v>6739</v>
      </c>
      <c r="BL8" s="292">
        <v>0</v>
      </c>
      <c r="BM8" s="292">
        <v>6336</v>
      </c>
      <c r="BN8" s="292">
        <v>29</v>
      </c>
      <c r="BO8" s="292">
        <v>183</v>
      </c>
      <c r="BP8" s="292">
        <v>2</v>
      </c>
      <c r="BQ8" s="292">
        <v>189</v>
      </c>
      <c r="BR8" s="292">
        <f>SUM(BY8,CF8)</f>
        <v>126451</v>
      </c>
      <c r="BS8" s="292">
        <f>SUM(BZ8,CG8)</f>
        <v>0</v>
      </c>
      <c r="BT8" s="292">
        <f>SUM(CA8,CH8)</f>
        <v>100523</v>
      </c>
      <c r="BU8" s="292">
        <f>SUM(CB8,CI8)</f>
        <v>2955</v>
      </c>
      <c r="BV8" s="292">
        <f>SUM(CC8,CJ8)</f>
        <v>21816</v>
      </c>
      <c r="BW8" s="292">
        <f>SUM(CD8,CK8)</f>
        <v>1</v>
      </c>
      <c r="BX8" s="292">
        <f>SUM(CE8,CL8)</f>
        <v>1156</v>
      </c>
      <c r="BY8" s="292">
        <f>SUM(BZ8:CE8)</f>
        <v>118297</v>
      </c>
      <c r="BZ8" s="292">
        <f>F8</f>
        <v>0</v>
      </c>
      <c r="CA8" s="292">
        <f>J8</f>
        <v>94078</v>
      </c>
      <c r="CB8" s="292">
        <f>N8</f>
        <v>2911</v>
      </c>
      <c r="CC8" s="292">
        <f>R8</f>
        <v>21297</v>
      </c>
      <c r="CD8" s="292">
        <f>V8</f>
        <v>0</v>
      </c>
      <c r="CE8" s="292">
        <f>Z8</f>
        <v>11</v>
      </c>
      <c r="CF8" s="292">
        <f>SUM(CG8:CL8)</f>
        <v>8154</v>
      </c>
      <c r="CG8" s="292">
        <f>BE8</f>
        <v>0</v>
      </c>
      <c r="CH8" s="292">
        <f>BF8</f>
        <v>6445</v>
      </c>
      <c r="CI8" s="292">
        <f>BG8</f>
        <v>44</v>
      </c>
      <c r="CJ8" s="292">
        <f>BH8</f>
        <v>519</v>
      </c>
      <c r="CK8" s="292">
        <f>BI8</f>
        <v>1</v>
      </c>
      <c r="CL8" s="292">
        <f>BJ8</f>
        <v>1145</v>
      </c>
      <c r="CM8" s="292">
        <f>SUM(CT8,DA8)</f>
        <v>44506</v>
      </c>
      <c r="CN8" s="292">
        <f>SUM(CU8,DB8)</f>
        <v>0</v>
      </c>
      <c r="CO8" s="292">
        <f>SUM(CV8,DC8)</f>
        <v>43162</v>
      </c>
      <c r="CP8" s="292">
        <f>SUM(CW8,DD8)</f>
        <v>109</v>
      </c>
      <c r="CQ8" s="292">
        <f>SUM(CX8,DE8)</f>
        <v>1039</v>
      </c>
      <c r="CR8" s="292">
        <f>SUM(CY8,DF8)</f>
        <v>3</v>
      </c>
      <c r="CS8" s="292">
        <f>SUM(CZ8,DG8)</f>
        <v>193</v>
      </c>
      <c r="CT8" s="292">
        <f>SUM(CU8:CZ8)</f>
        <v>37767</v>
      </c>
      <c r="CU8" s="292">
        <f>AE8</f>
        <v>0</v>
      </c>
      <c r="CV8" s="292">
        <f>AI8</f>
        <v>36826</v>
      </c>
      <c r="CW8" s="292">
        <f>AM8</f>
        <v>80</v>
      </c>
      <c r="CX8" s="292">
        <f>AQ8</f>
        <v>856</v>
      </c>
      <c r="CY8" s="292">
        <f>AU8</f>
        <v>1</v>
      </c>
      <c r="CZ8" s="292">
        <f>AY8</f>
        <v>4</v>
      </c>
      <c r="DA8" s="292">
        <f>SUM(DB8:DG8)</f>
        <v>6739</v>
      </c>
      <c r="DB8" s="292">
        <f>BL8</f>
        <v>0</v>
      </c>
      <c r="DC8" s="292">
        <f>BM8</f>
        <v>6336</v>
      </c>
      <c r="DD8" s="292">
        <f>BN8</f>
        <v>29</v>
      </c>
      <c r="DE8" s="292">
        <f>BO8</f>
        <v>183</v>
      </c>
      <c r="DF8" s="292">
        <f>BP8</f>
        <v>2</v>
      </c>
      <c r="DG8" s="292">
        <f>BQ8</f>
        <v>189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SUM(E9,AD9,BC9)</f>
        <v>55770</v>
      </c>
      <c r="E9" s="292">
        <f>SUM(F9,J9,N9,R9,V9,Z9)</f>
        <v>37424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32103</v>
      </c>
      <c r="K9" s="292">
        <v>0</v>
      </c>
      <c r="L9" s="292">
        <v>32103</v>
      </c>
      <c r="M9" s="292">
        <v>0</v>
      </c>
      <c r="N9" s="292">
        <f>SUM(O9:Q9)</f>
        <v>1370</v>
      </c>
      <c r="O9" s="292">
        <v>0</v>
      </c>
      <c r="P9" s="292">
        <v>1370</v>
      </c>
      <c r="Q9" s="292">
        <v>0</v>
      </c>
      <c r="R9" s="292">
        <f>SUM(S9:U9)</f>
        <v>3819</v>
      </c>
      <c r="S9" s="292">
        <v>13</v>
      </c>
      <c r="T9" s="292">
        <v>3806</v>
      </c>
      <c r="U9" s="292">
        <v>0</v>
      </c>
      <c r="V9" s="292">
        <f>SUM(W9:Y9)</f>
        <v>93</v>
      </c>
      <c r="W9" s="292">
        <v>0</v>
      </c>
      <c r="X9" s="292">
        <v>93</v>
      </c>
      <c r="Y9" s="292">
        <v>0</v>
      </c>
      <c r="Z9" s="292">
        <f>SUM(AA9:AC9)</f>
        <v>39</v>
      </c>
      <c r="AA9" s="292">
        <v>39</v>
      </c>
      <c r="AB9" s="292">
        <v>0</v>
      </c>
      <c r="AC9" s="292">
        <v>0</v>
      </c>
      <c r="AD9" s="292">
        <f>SUM(AE9,AI9,AM9,AQ9,AU9,AY9)</f>
        <v>14484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14295</v>
      </c>
      <c r="AJ9" s="292">
        <v>0</v>
      </c>
      <c r="AK9" s="292">
        <v>0</v>
      </c>
      <c r="AL9" s="292">
        <v>14295</v>
      </c>
      <c r="AM9" s="292">
        <f>SUM(AN9:AP9)</f>
        <v>189</v>
      </c>
      <c r="AN9" s="292">
        <v>0</v>
      </c>
      <c r="AO9" s="292">
        <v>0</v>
      </c>
      <c r="AP9" s="292">
        <v>189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3862</v>
      </c>
      <c r="BD9" s="292">
        <f>SUM(BE9:BJ9)</f>
        <v>0</v>
      </c>
      <c r="BE9" s="292">
        <v>0</v>
      </c>
      <c r="BF9" s="292"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f>SUM(BL9:BQ9)</f>
        <v>3862</v>
      </c>
      <c r="BL9" s="292">
        <v>0</v>
      </c>
      <c r="BM9" s="292">
        <v>3592</v>
      </c>
      <c r="BN9" s="292">
        <v>270</v>
      </c>
      <c r="BO9" s="292">
        <v>0</v>
      </c>
      <c r="BP9" s="292">
        <v>0</v>
      </c>
      <c r="BQ9" s="292">
        <v>0</v>
      </c>
      <c r="BR9" s="292">
        <f>SUM(BY9,CF9)</f>
        <v>37424</v>
      </c>
      <c r="BS9" s="292">
        <f>SUM(BZ9,CG9)</f>
        <v>0</v>
      </c>
      <c r="BT9" s="292">
        <f>SUM(CA9,CH9)</f>
        <v>32103</v>
      </c>
      <c r="BU9" s="292">
        <f>SUM(CB9,CI9)</f>
        <v>1370</v>
      </c>
      <c r="BV9" s="292">
        <f>SUM(CC9,CJ9)</f>
        <v>3819</v>
      </c>
      <c r="BW9" s="292">
        <f>SUM(CD9,CK9)</f>
        <v>93</v>
      </c>
      <c r="BX9" s="292">
        <f>SUM(CE9,CL9)</f>
        <v>39</v>
      </c>
      <c r="BY9" s="292">
        <f>SUM(BZ9:CE9)</f>
        <v>37424</v>
      </c>
      <c r="BZ9" s="292">
        <f>F9</f>
        <v>0</v>
      </c>
      <c r="CA9" s="292">
        <f>J9</f>
        <v>32103</v>
      </c>
      <c r="CB9" s="292">
        <f>N9</f>
        <v>1370</v>
      </c>
      <c r="CC9" s="292">
        <f>R9</f>
        <v>3819</v>
      </c>
      <c r="CD9" s="292">
        <f>V9</f>
        <v>93</v>
      </c>
      <c r="CE9" s="292">
        <f>Z9</f>
        <v>39</v>
      </c>
      <c r="CF9" s="292">
        <f>SUM(CG9:CL9)</f>
        <v>0</v>
      </c>
      <c r="CG9" s="292">
        <f>BE9</f>
        <v>0</v>
      </c>
      <c r="CH9" s="292">
        <f>BF9</f>
        <v>0</v>
      </c>
      <c r="CI9" s="292">
        <f>BG9</f>
        <v>0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18346</v>
      </c>
      <c r="CN9" s="292">
        <f>SUM(CU9,DB9)</f>
        <v>0</v>
      </c>
      <c r="CO9" s="292">
        <f>SUM(CV9,DC9)</f>
        <v>17887</v>
      </c>
      <c r="CP9" s="292">
        <f>SUM(CW9,DD9)</f>
        <v>459</v>
      </c>
      <c r="CQ9" s="292">
        <f>SUM(CX9,DE9)</f>
        <v>0</v>
      </c>
      <c r="CR9" s="292">
        <f>SUM(CY9,DF9)</f>
        <v>0</v>
      </c>
      <c r="CS9" s="292">
        <f>SUM(CZ9,DG9)</f>
        <v>0</v>
      </c>
      <c r="CT9" s="292">
        <f>SUM(CU9:CZ9)</f>
        <v>14484</v>
      </c>
      <c r="CU9" s="292">
        <f>AE9</f>
        <v>0</v>
      </c>
      <c r="CV9" s="292">
        <f>AI9</f>
        <v>14295</v>
      </c>
      <c r="CW9" s="292">
        <f>AM9</f>
        <v>189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3862</v>
      </c>
      <c r="DB9" s="292">
        <f>BL9</f>
        <v>0</v>
      </c>
      <c r="DC9" s="292">
        <f>BM9</f>
        <v>3592</v>
      </c>
      <c r="DD9" s="292">
        <f>BN9</f>
        <v>270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3</v>
      </c>
      <c r="DJ9" s="292">
        <v>3</v>
      </c>
      <c r="DK9" s="292">
        <v>0</v>
      </c>
      <c r="DL9" s="292">
        <v>0</v>
      </c>
      <c r="DM9" s="292">
        <v>0</v>
      </c>
    </row>
    <row r="10" spans="1:117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SUM(E10,AD10,BC10)</f>
        <v>52829</v>
      </c>
      <c r="E10" s="292">
        <f>SUM(F10,J10,N10,R10,V10,Z10)</f>
        <v>38392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30657</v>
      </c>
      <c r="K10" s="292">
        <v>772</v>
      </c>
      <c r="L10" s="292">
        <v>29885</v>
      </c>
      <c r="M10" s="292">
        <v>0</v>
      </c>
      <c r="N10" s="292">
        <f>SUM(O10:Q10)</f>
        <v>2719</v>
      </c>
      <c r="O10" s="292">
        <v>62</v>
      </c>
      <c r="P10" s="292">
        <v>2657</v>
      </c>
      <c r="Q10" s="292">
        <v>0</v>
      </c>
      <c r="R10" s="292">
        <f>SUM(S10:U10)</f>
        <v>4870</v>
      </c>
      <c r="S10" s="292">
        <v>0</v>
      </c>
      <c r="T10" s="292">
        <v>4870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146</v>
      </c>
      <c r="AA10" s="292">
        <v>88</v>
      </c>
      <c r="AB10" s="292">
        <v>58</v>
      </c>
      <c r="AC10" s="292">
        <v>0</v>
      </c>
      <c r="AD10" s="292">
        <f>SUM(AE10,AI10,AM10,AQ10,AU10,AY10)</f>
        <v>10501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10296</v>
      </c>
      <c r="AJ10" s="292">
        <v>0</v>
      </c>
      <c r="AK10" s="292">
        <v>0</v>
      </c>
      <c r="AL10" s="292">
        <v>10296</v>
      </c>
      <c r="AM10" s="292">
        <f>SUM(AN10:AP10)</f>
        <v>166</v>
      </c>
      <c r="AN10" s="292">
        <v>0</v>
      </c>
      <c r="AO10" s="292">
        <v>0</v>
      </c>
      <c r="AP10" s="292">
        <v>166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39</v>
      </c>
      <c r="AZ10" s="292">
        <v>0</v>
      </c>
      <c r="BA10" s="292">
        <v>0</v>
      </c>
      <c r="BB10" s="292">
        <v>39</v>
      </c>
      <c r="BC10" s="292">
        <f>SUM(BD10,BK10)</f>
        <v>3936</v>
      </c>
      <c r="BD10" s="292">
        <f>SUM(BE10:BJ10)</f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>SUM(BL10:BQ10)</f>
        <v>3936</v>
      </c>
      <c r="BL10" s="292">
        <v>0</v>
      </c>
      <c r="BM10" s="292">
        <v>2957</v>
      </c>
      <c r="BN10" s="292">
        <v>328</v>
      </c>
      <c r="BO10" s="292">
        <v>11</v>
      </c>
      <c r="BP10" s="292">
        <v>0</v>
      </c>
      <c r="BQ10" s="292">
        <v>640</v>
      </c>
      <c r="BR10" s="292">
        <f>SUM(BY10,CF10)</f>
        <v>38392</v>
      </c>
      <c r="BS10" s="292">
        <f>SUM(BZ10,CG10)</f>
        <v>0</v>
      </c>
      <c r="BT10" s="292">
        <f>SUM(CA10,CH10)</f>
        <v>30657</v>
      </c>
      <c r="BU10" s="292">
        <f>SUM(CB10,CI10)</f>
        <v>2719</v>
      </c>
      <c r="BV10" s="292">
        <f>SUM(CC10,CJ10)</f>
        <v>4870</v>
      </c>
      <c r="BW10" s="292">
        <f>SUM(CD10,CK10)</f>
        <v>0</v>
      </c>
      <c r="BX10" s="292">
        <f>SUM(CE10,CL10)</f>
        <v>146</v>
      </c>
      <c r="BY10" s="292">
        <f>SUM(BZ10:CE10)</f>
        <v>38392</v>
      </c>
      <c r="BZ10" s="292">
        <f>F10</f>
        <v>0</v>
      </c>
      <c r="CA10" s="292">
        <f>J10</f>
        <v>30657</v>
      </c>
      <c r="CB10" s="292">
        <f>N10</f>
        <v>2719</v>
      </c>
      <c r="CC10" s="292">
        <f>R10</f>
        <v>4870</v>
      </c>
      <c r="CD10" s="292">
        <f>V10</f>
        <v>0</v>
      </c>
      <c r="CE10" s="292">
        <f>Z10</f>
        <v>146</v>
      </c>
      <c r="CF10" s="292">
        <f>SUM(CG10:CL10)</f>
        <v>0</v>
      </c>
      <c r="CG10" s="292">
        <f>BE10</f>
        <v>0</v>
      </c>
      <c r="CH10" s="292">
        <f>BF10</f>
        <v>0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14437</v>
      </c>
      <c r="CN10" s="292">
        <f>SUM(CU10,DB10)</f>
        <v>0</v>
      </c>
      <c r="CO10" s="292">
        <f>SUM(CV10,DC10)</f>
        <v>13253</v>
      </c>
      <c r="CP10" s="292">
        <f>SUM(CW10,DD10)</f>
        <v>494</v>
      </c>
      <c r="CQ10" s="292">
        <f>SUM(CX10,DE10)</f>
        <v>11</v>
      </c>
      <c r="CR10" s="292">
        <f>SUM(CY10,DF10)</f>
        <v>0</v>
      </c>
      <c r="CS10" s="292">
        <f>SUM(CZ10,DG10)</f>
        <v>679</v>
      </c>
      <c r="CT10" s="292">
        <f>SUM(CU10:CZ10)</f>
        <v>10501</v>
      </c>
      <c r="CU10" s="292">
        <f>AE10</f>
        <v>0</v>
      </c>
      <c r="CV10" s="292">
        <f>AI10</f>
        <v>10296</v>
      </c>
      <c r="CW10" s="292">
        <f>AM10</f>
        <v>166</v>
      </c>
      <c r="CX10" s="292">
        <f>AQ10</f>
        <v>0</v>
      </c>
      <c r="CY10" s="292">
        <f>AU10</f>
        <v>0</v>
      </c>
      <c r="CZ10" s="292">
        <f>AY10</f>
        <v>39</v>
      </c>
      <c r="DA10" s="292">
        <f>SUM(DB10:DG10)</f>
        <v>3936</v>
      </c>
      <c r="DB10" s="292">
        <f>BL10</f>
        <v>0</v>
      </c>
      <c r="DC10" s="292">
        <f>BM10</f>
        <v>2957</v>
      </c>
      <c r="DD10" s="292">
        <f>BN10</f>
        <v>328</v>
      </c>
      <c r="DE10" s="292">
        <f>BO10</f>
        <v>11</v>
      </c>
      <c r="DF10" s="292">
        <f>BP10</f>
        <v>0</v>
      </c>
      <c r="DG10" s="292">
        <f>BQ10</f>
        <v>640</v>
      </c>
      <c r="DH10" s="292">
        <v>0</v>
      </c>
      <c r="DI10" s="292">
        <f>SUM(DJ10:DM10)</f>
        <v>12</v>
      </c>
      <c r="DJ10" s="292">
        <v>3</v>
      </c>
      <c r="DK10" s="292">
        <v>0</v>
      </c>
      <c r="DL10" s="292">
        <v>0</v>
      </c>
      <c r="DM10" s="292">
        <v>9</v>
      </c>
    </row>
    <row r="11" spans="1:117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SUM(E11,AD11,BC11)</f>
        <v>37487</v>
      </c>
      <c r="E11" s="292">
        <f>SUM(F11,J11,N11,R11,V11,Z11)</f>
        <v>23675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21221</v>
      </c>
      <c r="K11" s="292">
        <v>3514</v>
      </c>
      <c r="L11" s="292">
        <v>17707</v>
      </c>
      <c r="M11" s="292">
        <v>0</v>
      </c>
      <c r="N11" s="292">
        <f>SUM(O11:Q11)</f>
        <v>499</v>
      </c>
      <c r="O11" s="292">
        <v>34</v>
      </c>
      <c r="P11" s="292">
        <v>465</v>
      </c>
      <c r="Q11" s="292">
        <v>0</v>
      </c>
      <c r="R11" s="292">
        <f>SUM(S11:U11)</f>
        <v>1871</v>
      </c>
      <c r="S11" s="292">
        <v>122</v>
      </c>
      <c r="T11" s="292">
        <v>1749</v>
      </c>
      <c r="U11" s="292">
        <v>0</v>
      </c>
      <c r="V11" s="292">
        <f>SUM(W11:Y11)</f>
        <v>27</v>
      </c>
      <c r="W11" s="292">
        <v>0</v>
      </c>
      <c r="X11" s="292">
        <v>27</v>
      </c>
      <c r="Y11" s="292">
        <v>0</v>
      </c>
      <c r="Z11" s="292">
        <f>SUM(AA11:AC11)</f>
        <v>57</v>
      </c>
      <c r="AA11" s="292">
        <v>57</v>
      </c>
      <c r="AB11" s="292">
        <v>0</v>
      </c>
      <c r="AC11" s="292">
        <v>0</v>
      </c>
      <c r="AD11" s="292">
        <f>SUM(AE11,AI11,AM11,AQ11,AU11,AY11)</f>
        <v>10745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10722</v>
      </c>
      <c r="AJ11" s="292">
        <v>0</v>
      </c>
      <c r="AK11" s="292">
        <v>0</v>
      </c>
      <c r="AL11" s="292">
        <v>10722</v>
      </c>
      <c r="AM11" s="292">
        <f>SUM(AN11:AP11)</f>
        <v>2</v>
      </c>
      <c r="AN11" s="292">
        <v>0</v>
      </c>
      <c r="AO11" s="292">
        <v>0</v>
      </c>
      <c r="AP11" s="292">
        <v>2</v>
      </c>
      <c r="AQ11" s="292">
        <f>SUM(AR11:AT11)</f>
        <v>3</v>
      </c>
      <c r="AR11" s="292">
        <v>0</v>
      </c>
      <c r="AS11" s="292">
        <v>0</v>
      </c>
      <c r="AT11" s="292">
        <v>3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18</v>
      </c>
      <c r="AZ11" s="292">
        <v>0</v>
      </c>
      <c r="BA11" s="292">
        <v>0</v>
      </c>
      <c r="BB11" s="292">
        <v>18</v>
      </c>
      <c r="BC11" s="292">
        <f>SUM(BD11,BK11)</f>
        <v>3067</v>
      </c>
      <c r="BD11" s="292">
        <f>SUM(BE11:BJ11)</f>
        <v>1966</v>
      </c>
      <c r="BE11" s="292">
        <v>0</v>
      </c>
      <c r="BF11" s="292">
        <v>567</v>
      </c>
      <c r="BG11" s="292">
        <v>219</v>
      </c>
      <c r="BH11" s="292">
        <v>219</v>
      </c>
      <c r="BI11" s="292">
        <v>0</v>
      </c>
      <c r="BJ11" s="292">
        <v>961</v>
      </c>
      <c r="BK11" s="292">
        <f>SUM(BL11:BQ11)</f>
        <v>1101</v>
      </c>
      <c r="BL11" s="292">
        <v>0</v>
      </c>
      <c r="BM11" s="292">
        <v>980</v>
      </c>
      <c r="BN11" s="292">
        <v>14</v>
      </c>
      <c r="BO11" s="292">
        <v>33</v>
      </c>
      <c r="BP11" s="292">
        <v>0</v>
      </c>
      <c r="BQ11" s="292">
        <v>74</v>
      </c>
      <c r="BR11" s="292">
        <f>SUM(BY11,CF11)</f>
        <v>25641</v>
      </c>
      <c r="BS11" s="292">
        <f>SUM(BZ11,CG11)</f>
        <v>0</v>
      </c>
      <c r="BT11" s="292">
        <f>SUM(CA11,CH11)</f>
        <v>21788</v>
      </c>
      <c r="BU11" s="292">
        <f>SUM(CB11,CI11)</f>
        <v>718</v>
      </c>
      <c r="BV11" s="292">
        <f>SUM(CC11,CJ11)</f>
        <v>2090</v>
      </c>
      <c r="BW11" s="292">
        <f>SUM(CD11,CK11)</f>
        <v>27</v>
      </c>
      <c r="BX11" s="292">
        <f>SUM(CE11,CL11)</f>
        <v>1018</v>
      </c>
      <c r="BY11" s="292">
        <f>SUM(BZ11:CE11)</f>
        <v>23675</v>
      </c>
      <c r="BZ11" s="292">
        <f>F11</f>
        <v>0</v>
      </c>
      <c r="CA11" s="292">
        <f>J11</f>
        <v>21221</v>
      </c>
      <c r="CB11" s="292">
        <f>N11</f>
        <v>499</v>
      </c>
      <c r="CC11" s="292">
        <f>R11</f>
        <v>1871</v>
      </c>
      <c r="CD11" s="292">
        <f>V11</f>
        <v>27</v>
      </c>
      <c r="CE11" s="292">
        <f>Z11</f>
        <v>57</v>
      </c>
      <c r="CF11" s="292">
        <f>SUM(CG11:CL11)</f>
        <v>1966</v>
      </c>
      <c r="CG11" s="292">
        <f>BE11</f>
        <v>0</v>
      </c>
      <c r="CH11" s="292">
        <f>BF11</f>
        <v>567</v>
      </c>
      <c r="CI11" s="292">
        <f>BG11</f>
        <v>219</v>
      </c>
      <c r="CJ11" s="292">
        <f>BH11</f>
        <v>219</v>
      </c>
      <c r="CK11" s="292">
        <f>BI11</f>
        <v>0</v>
      </c>
      <c r="CL11" s="292">
        <f>BJ11</f>
        <v>961</v>
      </c>
      <c r="CM11" s="292">
        <f>SUM(CT11,DA11)</f>
        <v>11846</v>
      </c>
      <c r="CN11" s="292">
        <f>SUM(CU11,DB11)</f>
        <v>0</v>
      </c>
      <c r="CO11" s="292">
        <f>SUM(CV11,DC11)</f>
        <v>11702</v>
      </c>
      <c r="CP11" s="292">
        <f>SUM(CW11,DD11)</f>
        <v>16</v>
      </c>
      <c r="CQ11" s="292">
        <f>SUM(CX11,DE11)</f>
        <v>36</v>
      </c>
      <c r="CR11" s="292">
        <f>SUM(CY11,DF11)</f>
        <v>0</v>
      </c>
      <c r="CS11" s="292">
        <f>SUM(CZ11,DG11)</f>
        <v>92</v>
      </c>
      <c r="CT11" s="292">
        <f>SUM(CU11:CZ11)</f>
        <v>10745</v>
      </c>
      <c r="CU11" s="292">
        <f>AE11</f>
        <v>0</v>
      </c>
      <c r="CV11" s="292">
        <f>AI11</f>
        <v>10722</v>
      </c>
      <c r="CW11" s="292">
        <f>AM11</f>
        <v>2</v>
      </c>
      <c r="CX11" s="292">
        <f>AQ11</f>
        <v>3</v>
      </c>
      <c r="CY11" s="292">
        <f>AU11</f>
        <v>0</v>
      </c>
      <c r="CZ11" s="292">
        <f>AY11</f>
        <v>18</v>
      </c>
      <c r="DA11" s="292">
        <f>SUM(DB11:DG11)</f>
        <v>1101</v>
      </c>
      <c r="DB11" s="292">
        <f>BL11</f>
        <v>0</v>
      </c>
      <c r="DC11" s="292">
        <f>BM11</f>
        <v>980</v>
      </c>
      <c r="DD11" s="292">
        <f>BN11</f>
        <v>14</v>
      </c>
      <c r="DE11" s="292">
        <f>BO11</f>
        <v>33</v>
      </c>
      <c r="DF11" s="292">
        <f>BP11</f>
        <v>0</v>
      </c>
      <c r="DG11" s="292">
        <f>BQ11</f>
        <v>74</v>
      </c>
      <c r="DH11" s="292">
        <v>942</v>
      </c>
      <c r="DI11" s="292">
        <f>SUM(DJ11:DM11)</f>
        <v>5</v>
      </c>
      <c r="DJ11" s="292">
        <v>1</v>
      </c>
      <c r="DK11" s="292">
        <v>0</v>
      </c>
      <c r="DL11" s="292">
        <v>0</v>
      </c>
      <c r="DM11" s="292">
        <v>4</v>
      </c>
    </row>
    <row r="12" spans="1:117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SUM(E12,AD12,BC12)</f>
        <v>29462</v>
      </c>
      <c r="E12" s="292">
        <f>SUM(F12,J12,N12,R12,V12,Z12)</f>
        <v>20648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17143</v>
      </c>
      <c r="K12" s="292">
        <v>0</v>
      </c>
      <c r="L12" s="292">
        <v>17143</v>
      </c>
      <c r="M12" s="292">
        <v>0</v>
      </c>
      <c r="N12" s="292">
        <f>SUM(O12:Q12)</f>
        <v>533</v>
      </c>
      <c r="O12" s="292">
        <v>0</v>
      </c>
      <c r="P12" s="292">
        <v>533</v>
      </c>
      <c r="Q12" s="292">
        <v>0</v>
      </c>
      <c r="R12" s="292">
        <f>SUM(S12:U12)</f>
        <v>2962</v>
      </c>
      <c r="S12" s="292">
        <v>0</v>
      </c>
      <c r="T12" s="292">
        <v>2962</v>
      </c>
      <c r="U12" s="292">
        <v>0</v>
      </c>
      <c r="V12" s="292">
        <f>SUM(W12:Y12)</f>
        <v>4</v>
      </c>
      <c r="W12" s="292">
        <v>0</v>
      </c>
      <c r="X12" s="292">
        <v>4</v>
      </c>
      <c r="Y12" s="292">
        <v>0</v>
      </c>
      <c r="Z12" s="292">
        <f>SUM(AA12:AC12)</f>
        <v>6</v>
      </c>
      <c r="AA12" s="292">
        <v>0</v>
      </c>
      <c r="AB12" s="292">
        <v>6</v>
      </c>
      <c r="AC12" s="292">
        <v>0</v>
      </c>
      <c r="AD12" s="292">
        <f>SUM(AE12,AI12,AM12,AQ12,AU12,AY12)</f>
        <v>4503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4408</v>
      </c>
      <c r="AJ12" s="292">
        <v>0</v>
      </c>
      <c r="AK12" s="292">
        <v>0</v>
      </c>
      <c r="AL12" s="292">
        <v>4408</v>
      </c>
      <c r="AM12" s="292">
        <f>SUM(AN12:AP12)</f>
        <v>28</v>
      </c>
      <c r="AN12" s="292">
        <v>0</v>
      </c>
      <c r="AO12" s="292">
        <v>0</v>
      </c>
      <c r="AP12" s="292">
        <v>28</v>
      </c>
      <c r="AQ12" s="292">
        <f>SUM(AR12:AT12)</f>
        <v>51</v>
      </c>
      <c r="AR12" s="292">
        <v>0</v>
      </c>
      <c r="AS12" s="292">
        <v>0</v>
      </c>
      <c r="AT12" s="292">
        <v>51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16</v>
      </c>
      <c r="AZ12" s="292">
        <v>0</v>
      </c>
      <c r="BA12" s="292">
        <v>0</v>
      </c>
      <c r="BB12" s="292">
        <v>16</v>
      </c>
      <c r="BC12" s="292">
        <f>SUM(BD12,BK12)</f>
        <v>4311</v>
      </c>
      <c r="BD12" s="292">
        <f>SUM(BE12:BJ12)</f>
        <v>2550</v>
      </c>
      <c r="BE12" s="292">
        <v>0</v>
      </c>
      <c r="BF12" s="292">
        <v>1286</v>
      </c>
      <c r="BG12" s="292">
        <v>224</v>
      </c>
      <c r="BH12" s="292">
        <v>48</v>
      </c>
      <c r="BI12" s="292">
        <v>100</v>
      </c>
      <c r="BJ12" s="292">
        <v>892</v>
      </c>
      <c r="BK12" s="292">
        <f>SUM(BL12:BQ12)</f>
        <v>1761</v>
      </c>
      <c r="BL12" s="292">
        <v>0</v>
      </c>
      <c r="BM12" s="292">
        <v>1461</v>
      </c>
      <c r="BN12" s="292">
        <v>28</v>
      </c>
      <c r="BO12" s="292">
        <v>220</v>
      </c>
      <c r="BP12" s="292">
        <v>0</v>
      </c>
      <c r="BQ12" s="292">
        <v>52</v>
      </c>
      <c r="BR12" s="292">
        <f>SUM(BY12,CF12)</f>
        <v>23198</v>
      </c>
      <c r="BS12" s="292">
        <f>SUM(BZ12,CG12)</f>
        <v>0</v>
      </c>
      <c r="BT12" s="292">
        <f>SUM(CA12,CH12)</f>
        <v>18429</v>
      </c>
      <c r="BU12" s="292">
        <f>SUM(CB12,CI12)</f>
        <v>757</v>
      </c>
      <c r="BV12" s="292">
        <f>SUM(CC12,CJ12)</f>
        <v>3010</v>
      </c>
      <c r="BW12" s="292">
        <f>SUM(CD12,CK12)</f>
        <v>104</v>
      </c>
      <c r="BX12" s="292">
        <f>SUM(CE12,CL12)</f>
        <v>898</v>
      </c>
      <c r="BY12" s="292">
        <f>SUM(BZ12:CE12)</f>
        <v>20648</v>
      </c>
      <c r="BZ12" s="292">
        <f>F12</f>
        <v>0</v>
      </c>
      <c r="CA12" s="292">
        <f>J12</f>
        <v>17143</v>
      </c>
      <c r="CB12" s="292">
        <f>N12</f>
        <v>533</v>
      </c>
      <c r="CC12" s="292">
        <f>R12</f>
        <v>2962</v>
      </c>
      <c r="CD12" s="292">
        <f>V12</f>
        <v>4</v>
      </c>
      <c r="CE12" s="292">
        <f>Z12</f>
        <v>6</v>
      </c>
      <c r="CF12" s="292">
        <f>SUM(CG12:CL12)</f>
        <v>2550</v>
      </c>
      <c r="CG12" s="292">
        <f>BE12</f>
        <v>0</v>
      </c>
      <c r="CH12" s="292">
        <f>BF12</f>
        <v>1286</v>
      </c>
      <c r="CI12" s="292">
        <f>BG12</f>
        <v>224</v>
      </c>
      <c r="CJ12" s="292">
        <f>BH12</f>
        <v>48</v>
      </c>
      <c r="CK12" s="292">
        <f>BI12</f>
        <v>100</v>
      </c>
      <c r="CL12" s="292">
        <f>BJ12</f>
        <v>892</v>
      </c>
      <c r="CM12" s="292">
        <f>SUM(CT12,DA12)</f>
        <v>6264</v>
      </c>
      <c r="CN12" s="292">
        <f>SUM(CU12,DB12)</f>
        <v>0</v>
      </c>
      <c r="CO12" s="292">
        <f>SUM(CV12,DC12)</f>
        <v>5869</v>
      </c>
      <c r="CP12" s="292">
        <f>SUM(CW12,DD12)</f>
        <v>56</v>
      </c>
      <c r="CQ12" s="292">
        <f>SUM(CX12,DE12)</f>
        <v>271</v>
      </c>
      <c r="CR12" s="292">
        <f>SUM(CY12,DF12)</f>
        <v>0</v>
      </c>
      <c r="CS12" s="292">
        <f>SUM(CZ12,DG12)</f>
        <v>68</v>
      </c>
      <c r="CT12" s="292">
        <f>SUM(CU12:CZ12)</f>
        <v>4503</v>
      </c>
      <c r="CU12" s="292">
        <f>AE12</f>
        <v>0</v>
      </c>
      <c r="CV12" s="292">
        <f>AI12</f>
        <v>4408</v>
      </c>
      <c r="CW12" s="292">
        <f>AM12</f>
        <v>28</v>
      </c>
      <c r="CX12" s="292">
        <f>AQ12</f>
        <v>51</v>
      </c>
      <c r="CY12" s="292">
        <f>AU12</f>
        <v>0</v>
      </c>
      <c r="CZ12" s="292">
        <f>AY12</f>
        <v>16</v>
      </c>
      <c r="DA12" s="292">
        <f>SUM(DB12:DG12)</f>
        <v>1761</v>
      </c>
      <c r="DB12" s="292">
        <f>BL12</f>
        <v>0</v>
      </c>
      <c r="DC12" s="292">
        <f>BM12</f>
        <v>1461</v>
      </c>
      <c r="DD12" s="292">
        <f>BN12</f>
        <v>28</v>
      </c>
      <c r="DE12" s="292">
        <f>BO12</f>
        <v>220</v>
      </c>
      <c r="DF12" s="292">
        <f>BP12</f>
        <v>0</v>
      </c>
      <c r="DG12" s="292">
        <f>BQ12</f>
        <v>52</v>
      </c>
      <c r="DH12" s="292">
        <v>0</v>
      </c>
      <c r="DI12" s="292">
        <f>SUM(DJ12:DM12)</f>
        <v>30</v>
      </c>
      <c r="DJ12" s="292">
        <v>0</v>
      </c>
      <c r="DK12" s="292">
        <v>6</v>
      </c>
      <c r="DL12" s="292">
        <v>0</v>
      </c>
      <c r="DM12" s="292">
        <v>24</v>
      </c>
    </row>
    <row r="13" spans="1:117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SUM(E13,AD13,BC13)</f>
        <v>37064</v>
      </c>
      <c r="E13" s="292">
        <f>SUM(F13,J13,N13,R13,V13,Z13)</f>
        <v>23320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19013</v>
      </c>
      <c r="K13" s="292">
        <v>0</v>
      </c>
      <c r="L13" s="292">
        <v>19013</v>
      </c>
      <c r="M13" s="292">
        <v>0</v>
      </c>
      <c r="N13" s="292">
        <f>SUM(O13:Q13)</f>
        <v>793</v>
      </c>
      <c r="O13" s="292">
        <v>0</v>
      </c>
      <c r="P13" s="292">
        <v>793</v>
      </c>
      <c r="Q13" s="292">
        <v>0</v>
      </c>
      <c r="R13" s="292">
        <f>SUM(S13:U13)</f>
        <v>3448</v>
      </c>
      <c r="S13" s="292">
        <v>0</v>
      </c>
      <c r="T13" s="292">
        <v>3448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66</v>
      </c>
      <c r="AA13" s="292">
        <v>66</v>
      </c>
      <c r="AB13" s="292">
        <v>0</v>
      </c>
      <c r="AC13" s="292">
        <v>0</v>
      </c>
      <c r="AD13" s="292">
        <f>SUM(AE13,AI13,AM13,AQ13,AU13,AY13)</f>
        <v>10253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9778</v>
      </c>
      <c r="AJ13" s="292">
        <v>0</v>
      </c>
      <c r="AK13" s="292">
        <v>0</v>
      </c>
      <c r="AL13" s="292">
        <v>9778</v>
      </c>
      <c r="AM13" s="292">
        <f>SUM(AN13:AP13)</f>
        <v>329</v>
      </c>
      <c r="AN13" s="292">
        <v>0</v>
      </c>
      <c r="AO13" s="292">
        <v>0</v>
      </c>
      <c r="AP13" s="292">
        <v>329</v>
      </c>
      <c r="AQ13" s="292">
        <f>SUM(AR13:AT13)</f>
        <v>146</v>
      </c>
      <c r="AR13" s="292">
        <v>0</v>
      </c>
      <c r="AS13" s="292">
        <v>0</v>
      </c>
      <c r="AT13" s="292">
        <v>146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3491</v>
      </c>
      <c r="BD13" s="292">
        <f>SUM(BE13:BJ13)</f>
        <v>1028</v>
      </c>
      <c r="BE13" s="292">
        <v>0</v>
      </c>
      <c r="BF13" s="292">
        <v>593</v>
      </c>
      <c r="BG13" s="292">
        <v>201</v>
      </c>
      <c r="BH13" s="292">
        <v>29</v>
      </c>
      <c r="BI13" s="292">
        <v>0</v>
      </c>
      <c r="BJ13" s="292">
        <v>205</v>
      </c>
      <c r="BK13" s="292">
        <f>SUM(BL13:BQ13)</f>
        <v>2463</v>
      </c>
      <c r="BL13" s="292">
        <v>0</v>
      </c>
      <c r="BM13" s="292">
        <v>2352</v>
      </c>
      <c r="BN13" s="292">
        <v>43</v>
      </c>
      <c r="BO13" s="292">
        <v>68</v>
      </c>
      <c r="BP13" s="292">
        <v>0</v>
      </c>
      <c r="BQ13" s="292">
        <v>0</v>
      </c>
      <c r="BR13" s="292">
        <f>SUM(BY13,CF13)</f>
        <v>24348</v>
      </c>
      <c r="BS13" s="292">
        <f>SUM(BZ13,CG13)</f>
        <v>0</v>
      </c>
      <c r="BT13" s="292">
        <f>SUM(CA13,CH13)</f>
        <v>19606</v>
      </c>
      <c r="BU13" s="292">
        <f>SUM(CB13,CI13)</f>
        <v>994</v>
      </c>
      <c r="BV13" s="292">
        <f>SUM(CC13,CJ13)</f>
        <v>3477</v>
      </c>
      <c r="BW13" s="292">
        <f>SUM(CD13,CK13)</f>
        <v>0</v>
      </c>
      <c r="BX13" s="292">
        <f>SUM(CE13,CL13)</f>
        <v>271</v>
      </c>
      <c r="BY13" s="292">
        <f>SUM(BZ13:CE13)</f>
        <v>23320</v>
      </c>
      <c r="BZ13" s="292">
        <f>F13</f>
        <v>0</v>
      </c>
      <c r="CA13" s="292">
        <f>J13</f>
        <v>19013</v>
      </c>
      <c r="CB13" s="292">
        <f>N13</f>
        <v>793</v>
      </c>
      <c r="CC13" s="292">
        <f>R13</f>
        <v>3448</v>
      </c>
      <c r="CD13" s="292">
        <f>V13</f>
        <v>0</v>
      </c>
      <c r="CE13" s="292">
        <f>Z13</f>
        <v>66</v>
      </c>
      <c r="CF13" s="292">
        <f>SUM(CG13:CL13)</f>
        <v>1028</v>
      </c>
      <c r="CG13" s="292">
        <f>BE13</f>
        <v>0</v>
      </c>
      <c r="CH13" s="292">
        <f>BF13</f>
        <v>593</v>
      </c>
      <c r="CI13" s="292">
        <f>BG13</f>
        <v>201</v>
      </c>
      <c r="CJ13" s="292">
        <f>BH13</f>
        <v>29</v>
      </c>
      <c r="CK13" s="292">
        <f>BI13</f>
        <v>0</v>
      </c>
      <c r="CL13" s="292">
        <f>BJ13</f>
        <v>205</v>
      </c>
      <c r="CM13" s="292">
        <f>SUM(CT13,DA13)</f>
        <v>12716</v>
      </c>
      <c r="CN13" s="292">
        <f>SUM(CU13,DB13)</f>
        <v>0</v>
      </c>
      <c r="CO13" s="292">
        <f>SUM(CV13,DC13)</f>
        <v>12130</v>
      </c>
      <c r="CP13" s="292">
        <f>SUM(CW13,DD13)</f>
        <v>372</v>
      </c>
      <c r="CQ13" s="292">
        <f>SUM(CX13,DE13)</f>
        <v>214</v>
      </c>
      <c r="CR13" s="292">
        <f>SUM(CY13,DF13)</f>
        <v>0</v>
      </c>
      <c r="CS13" s="292">
        <f>SUM(CZ13,DG13)</f>
        <v>0</v>
      </c>
      <c r="CT13" s="292">
        <f>SUM(CU13:CZ13)</f>
        <v>10253</v>
      </c>
      <c r="CU13" s="292">
        <f>AE13</f>
        <v>0</v>
      </c>
      <c r="CV13" s="292">
        <f>AI13</f>
        <v>9778</v>
      </c>
      <c r="CW13" s="292">
        <f>AM13</f>
        <v>329</v>
      </c>
      <c r="CX13" s="292">
        <f>AQ13</f>
        <v>146</v>
      </c>
      <c r="CY13" s="292">
        <f>AU13</f>
        <v>0</v>
      </c>
      <c r="CZ13" s="292">
        <f>AY13</f>
        <v>0</v>
      </c>
      <c r="DA13" s="292">
        <f>SUM(DB13:DG13)</f>
        <v>2463</v>
      </c>
      <c r="DB13" s="292">
        <f>BL13</f>
        <v>0</v>
      </c>
      <c r="DC13" s="292">
        <f>BM13</f>
        <v>2352</v>
      </c>
      <c r="DD13" s="292">
        <f>BN13</f>
        <v>43</v>
      </c>
      <c r="DE13" s="292">
        <f>BO13</f>
        <v>68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13</v>
      </c>
      <c r="DJ13" s="292">
        <v>3</v>
      </c>
      <c r="DK13" s="292">
        <v>0</v>
      </c>
      <c r="DL13" s="292">
        <v>0</v>
      </c>
      <c r="DM13" s="292">
        <v>10</v>
      </c>
    </row>
    <row r="14" spans="1:117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SUM(E14,AD14,BC14)</f>
        <v>53504</v>
      </c>
      <c r="E14" s="292">
        <f>SUM(F14,J14,N14,R14,V14,Z14)</f>
        <v>32962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26238</v>
      </c>
      <c r="K14" s="292">
        <v>0</v>
      </c>
      <c r="L14" s="292">
        <v>26238</v>
      </c>
      <c r="M14" s="292">
        <v>0</v>
      </c>
      <c r="N14" s="292">
        <f>SUM(O14:Q14)</f>
        <v>1978</v>
      </c>
      <c r="O14" s="292">
        <v>0</v>
      </c>
      <c r="P14" s="292">
        <v>1978</v>
      </c>
      <c r="Q14" s="292">
        <v>0</v>
      </c>
      <c r="R14" s="292">
        <f>SUM(S14:U14)</f>
        <v>4691</v>
      </c>
      <c r="S14" s="292">
        <v>0</v>
      </c>
      <c r="T14" s="292">
        <v>4691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55</v>
      </c>
      <c r="AA14" s="292">
        <v>0</v>
      </c>
      <c r="AB14" s="292">
        <v>55</v>
      </c>
      <c r="AC14" s="292">
        <v>0</v>
      </c>
      <c r="AD14" s="292">
        <f>SUM(AE14,AI14,AM14,AQ14,AU14,AY14)</f>
        <v>14500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13477</v>
      </c>
      <c r="AJ14" s="292">
        <v>1184</v>
      </c>
      <c r="AK14" s="292">
        <v>0</v>
      </c>
      <c r="AL14" s="292">
        <v>12293</v>
      </c>
      <c r="AM14" s="292">
        <f>SUM(AN14:AP14)</f>
        <v>687</v>
      </c>
      <c r="AN14" s="292">
        <v>87</v>
      </c>
      <c r="AO14" s="292">
        <v>0</v>
      </c>
      <c r="AP14" s="292">
        <v>600</v>
      </c>
      <c r="AQ14" s="292">
        <f>SUM(AR14:AT14)</f>
        <v>305</v>
      </c>
      <c r="AR14" s="292">
        <v>196</v>
      </c>
      <c r="AS14" s="292">
        <v>0</v>
      </c>
      <c r="AT14" s="292">
        <v>109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31</v>
      </c>
      <c r="AZ14" s="292">
        <v>2</v>
      </c>
      <c r="BA14" s="292">
        <v>0</v>
      </c>
      <c r="BB14" s="292">
        <v>29</v>
      </c>
      <c r="BC14" s="292">
        <f>SUM(BD14,BK14)</f>
        <v>6042</v>
      </c>
      <c r="BD14" s="292">
        <f>SUM(BE14:BJ14)</f>
        <v>6042</v>
      </c>
      <c r="BE14" s="292">
        <v>0</v>
      </c>
      <c r="BF14" s="292">
        <v>2359</v>
      </c>
      <c r="BG14" s="292">
        <v>2174</v>
      </c>
      <c r="BH14" s="292">
        <v>1275</v>
      </c>
      <c r="BI14" s="292">
        <v>0</v>
      </c>
      <c r="BJ14" s="292">
        <v>234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39004</v>
      </c>
      <c r="BS14" s="292">
        <f>SUM(BZ14,CG14)</f>
        <v>0</v>
      </c>
      <c r="BT14" s="292">
        <f>SUM(CA14,CH14)</f>
        <v>28597</v>
      </c>
      <c r="BU14" s="292">
        <f>SUM(CB14,CI14)</f>
        <v>4152</v>
      </c>
      <c r="BV14" s="292">
        <f>SUM(CC14,CJ14)</f>
        <v>5966</v>
      </c>
      <c r="BW14" s="292">
        <f>SUM(CD14,CK14)</f>
        <v>0</v>
      </c>
      <c r="BX14" s="292">
        <f>SUM(CE14,CL14)</f>
        <v>289</v>
      </c>
      <c r="BY14" s="292">
        <f>SUM(BZ14:CE14)</f>
        <v>32962</v>
      </c>
      <c r="BZ14" s="292">
        <f>F14</f>
        <v>0</v>
      </c>
      <c r="CA14" s="292">
        <f>J14</f>
        <v>26238</v>
      </c>
      <c r="CB14" s="292">
        <f>N14</f>
        <v>1978</v>
      </c>
      <c r="CC14" s="292">
        <f>R14</f>
        <v>4691</v>
      </c>
      <c r="CD14" s="292">
        <f>V14</f>
        <v>0</v>
      </c>
      <c r="CE14" s="292">
        <f>Z14</f>
        <v>55</v>
      </c>
      <c r="CF14" s="292">
        <f>SUM(CG14:CL14)</f>
        <v>6042</v>
      </c>
      <c r="CG14" s="292">
        <f>BE14</f>
        <v>0</v>
      </c>
      <c r="CH14" s="292">
        <f>BF14</f>
        <v>2359</v>
      </c>
      <c r="CI14" s="292">
        <f>BG14</f>
        <v>2174</v>
      </c>
      <c r="CJ14" s="292">
        <f>BH14</f>
        <v>1275</v>
      </c>
      <c r="CK14" s="292">
        <f>BI14</f>
        <v>0</v>
      </c>
      <c r="CL14" s="292">
        <f>BJ14</f>
        <v>234</v>
      </c>
      <c r="CM14" s="292">
        <f>SUM(CT14,DA14)</f>
        <v>14500</v>
      </c>
      <c r="CN14" s="292">
        <f>SUM(CU14,DB14)</f>
        <v>0</v>
      </c>
      <c r="CO14" s="292">
        <f>SUM(CV14,DC14)</f>
        <v>13477</v>
      </c>
      <c r="CP14" s="292">
        <f>SUM(CW14,DD14)</f>
        <v>687</v>
      </c>
      <c r="CQ14" s="292">
        <f>SUM(CX14,DE14)</f>
        <v>305</v>
      </c>
      <c r="CR14" s="292">
        <f>SUM(CY14,DF14)</f>
        <v>0</v>
      </c>
      <c r="CS14" s="292">
        <f>SUM(CZ14,DG14)</f>
        <v>31</v>
      </c>
      <c r="CT14" s="292">
        <f>SUM(CU14:CZ14)</f>
        <v>14500</v>
      </c>
      <c r="CU14" s="292">
        <f>AE14</f>
        <v>0</v>
      </c>
      <c r="CV14" s="292">
        <f>AI14</f>
        <v>13477</v>
      </c>
      <c r="CW14" s="292">
        <f>AM14</f>
        <v>687</v>
      </c>
      <c r="CX14" s="292">
        <f>AQ14</f>
        <v>305</v>
      </c>
      <c r="CY14" s="292">
        <f>AU14</f>
        <v>0</v>
      </c>
      <c r="CZ14" s="292">
        <f>AY14</f>
        <v>31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SUM(E15,AD15,BC15)</f>
        <v>21883</v>
      </c>
      <c r="E15" s="292">
        <f>SUM(F15,J15,N15,R15,V15,Z15)</f>
        <v>16521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12688</v>
      </c>
      <c r="K15" s="292">
        <v>0</v>
      </c>
      <c r="L15" s="292">
        <v>12688</v>
      </c>
      <c r="M15" s="292">
        <v>0</v>
      </c>
      <c r="N15" s="292">
        <f>SUM(O15:Q15)</f>
        <v>669</v>
      </c>
      <c r="O15" s="292">
        <v>0</v>
      </c>
      <c r="P15" s="292">
        <v>669</v>
      </c>
      <c r="Q15" s="292">
        <v>0</v>
      </c>
      <c r="R15" s="292">
        <f>SUM(S15:U15)</f>
        <v>2557</v>
      </c>
      <c r="S15" s="292">
        <v>0</v>
      </c>
      <c r="T15" s="292">
        <v>2557</v>
      </c>
      <c r="U15" s="292">
        <v>0</v>
      </c>
      <c r="V15" s="292">
        <f>SUM(W15:Y15)</f>
        <v>5</v>
      </c>
      <c r="W15" s="292">
        <v>0</v>
      </c>
      <c r="X15" s="292">
        <v>5</v>
      </c>
      <c r="Y15" s="292">
        <v>0</v>
      </c>
      <c r="Z15" s="292">
        <f>SUM(AA15:AC15)</f>
        <v>602</v>
      </c>
      <c r="AA15" s="292">
        <v>0</v>
      </c>
      <c r="AB15" s="292">
        <v>602</v>
      </c>
      <c r="AC15" s="292">
        <v>0</v>
      </c>
      <c r="AD15" s="292">
        <f>SUM(AE15,AI15,AM15,AQ15,AU15,AY15)</f>
        <v>4622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4613</v>
      </c>
      <c r="AJ15" s="292">
        <v>0</v>
      </c>
      <c r="AK15" s="292">
        <v>0</v>
      </c>
      <c r="AL15" s="292">
        <v>4613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9</v>
      </c>
      <c r="AZ15" s="292">
        <v>0</v>
      </c>
      <c r="BA15" s="292">
        <v>0</v>
      </c>
      <c r="BB15" s="292">
        <v>9</v>
      </c>
      <c r="BC15" s="292">
        <f>SUM(BD15,BK15)</f>
        <v>740</v>
      </c>
      <c r="BD15" s="292">
        <f>SUM(BE15:BJ15)</f>
        <v>543</v>
      </c>
      <c r="BE15" s="292">
        <v>0</v>
      </c>
      <c r="BF15" s="292">
        <v>249</v>
      </c>
      <c r="BG15" s="292">
        <v>24</v>
      </c>
      <c r="BH15" s="292">
        <v>39</v>
      </c>
      <c r="BI15" s="292">
        <v>0</v>
      </c>
      <c r="BJ15" s="292">
        <v>231</v>
      </c>
      <c r="BK15" s="292">
        <f>SUM(BL15:BQ15)</f>
        <v>197</v>
      </c>
      <c r="BL15" s="292">
        <v>0</v>
      </c>
      <c r="BM15" s="292">
        <v>184</v>
      </c>
      <c r="BN15" s="292">
        <v>1</v>
      </c>
      <c r="BO15" s="292">
        <v>4</v>
      </c>
      <c r="BP15" s="292">
        <v>0</v>
      </c>
      <c r="BQ15" s="292">
        <v>8</v>
      </c>
      <c r="BR15" s="292">
        <f>SUM(BY15,CF15)</f>
        <v>17064</v>
      </c>
      <c r="BS15" s="292">
        <f>SUM(BZ15,CG15)</f>
        <v>0</v>
      </c>
      <c r="BT15" s="292">
        <f>SUM(CA15,CH15)</f>
        <v>12937</v>
      </c>
      <c r="BU15" s="292">
        <f>SUM(CB15,CI15)</f>
        <v>693</v>
      </c>
      <c r="BV15" s="292">
        <f>SUM(CC15,CJ15)</f>
        <v>2596</v>
      </c>
      <c r="BW15" s="292">
        <f>SUM(CD15,CK15)</f>
        <v>5</v>
      </c>
      <c r="BX15" s="292">
        <f>SUM(CE15,CL15)</f>
        <v>833</v>
      </c>
      <c r="BY15" s="292">
        <f>SUM(BZ15:CE15)</f>
        <v>16521</v>
      </c>
      <c r="BZ15" s="292">
        <f>F15</f>
        <v>0</v>
      </c>
      <c r="CA15" s="292">
        <f>J15</f>
        <v>12688</v>
      </c>
      <c r="CB15" s="292">
        <f>N15</f>
        <v>669</v>
      </c>
      <c r="CC15" s="292">
        <f>R15</f>
        <v>2557</v>
      </c>
      <c r="CD15" s="292">
        <f>V15</f>
        <v>5</v>
      </c>
      <c r="CE15" s="292">
        <f>Z15</f>
        <v>602</v>
      </c>
      <c r="CF15" s="292">
        <f>SUM(CG15:CL15)</f>
        <v>543</v>
      </c>
      <c r="CG15" s="292">
        <f>BE15</f>
        <v>0</v>
      </c>
      <c r="CH15" s="292">
        <f>BF15</f>
        <v>249</v>
      </c>
      <c r="CI15" s="292">
        <f>BG15</f>
        <v>24</v>
      </c>
      <c r="CJ15" s="292">
        <f>BH15</f>
        <v>39</v>
      </c>
      <c r="CK15" s="292">
        <f>BI15</f>
        <v>0</v>
      </c>
      <c r="CL15" s="292">
        <f>BJ15</f>
        <v>231</v>
      </c>
      <c r="CM15" s="292">
        <f>SUM(CT15,DA15)</f>
        <v>4819</v>
      </c>
      <c r="CN15" s="292">
        <f>SUM(CU15,DB15)</f>
        <v>0</v>
      </c>
      <c r="CO15" s="292">
        <f>SUM(CV15,DC15)</f>
        <v>4797</v>
      </c>
      <c r="CP15" s="292">
        <f>SUM(CW15,DD15)</f>
        <v>1</v>
      </c>
      <c r="CQ15" s="292">
        <f>SUM(CX15,DE15)</f>
        <v>4</v>
      </c>
      <c r="CR15" s="292">
        <f>SUM(CY15,DF15)</f>
        <v>0</v>
      </c>
      <c r="CS15" s="292">
        <f>SUM(CZ15,DG15)</f>
        <v>17</v>
      </c>
      <c r="CT15" s="292">
        <f>SUM(CU15:CZ15)</f>
        <v>4622</v>
      </c>
      <c r="CU15" s="292">
        <f>AE15</f>
        <v>0</v>
      </c>
      <c r="CV15" s="292">
        <f>AI15</f>
        <v>4613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9</v>
      </c>
      <c r="DA15" s="292">
        <f>SUM(DB15:DG15)</f>
        <v>197</v>
      </c>
      <c r="DB15" s="292">
        <f>BL15</f>
        <v>0</v>
      </c>
      <c r="DC15" s="292">
        <f>BM15</f>
        <v>184</v>
      </c>
      <c r="DD15" s="292">
        <f>BN15</f>
        <v>1</v>
      </c>
      <c r="DE15" s="292">
        <f>BO15</f>
        <v>4</v>
      </c>
      <c r="DF15" s="292">
        <f>BP15</f>
        <v>0</v>
      </c>
      <c r="DG15" s="292">
        <f>BQ15</f>
        <v>8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SUM(E16,AD16,BC16)</f>
        <v>23604</v>
      </c>
      <c r="E16" s="292">
        <f>SUM(F16,J16,N16,R16,V16,Z16)</f>
        <v>16358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13839</v>
      </c>
      <c r="K16" s="292">
        <v>15</v>
      </c>
      <c r="L16" s="292">
        <v>13824</v>
      </c>
      <c r="M16" s="292">
        <v>0</v>
      </c>
      <c r="N16" s="292">
        <f>SUM(O16:Q16)</f>
        <v>326</v>
      </c>
      <c r="O16" s="292">
        <v>1</v>
      </c>
      <c r="P16" s="292">
        <v>325</v>
      </c>
      <c r="Q16" s="292">
        <v>0</v>
      </c>
      <c r="R16" s="292">
        <f>SUM(S16:U16)</f>
        <v>2157</v>
      </c>
      <c r="S16" s="292">
        <v>0</v>
      </c>
      <c r="T16" s="292">
        <v>2157</v>
      </c>
      <c r="U16" s="292">
        <v>0</v>
      </c>
      <c r="V16" s="292">
        <f>SUM(W16:Y16)</f>
        <v>20</v>
      </c>
      <c r="W16" s="292">
        <v>0</v>
      </c>
      <c r="X16" s="292">
        <v>20</v>
      </c>
      <c r="Y16" s="292">
        <v>0</v>
      </c>
      <c r="Z16" s="292">
        <f>SUM(AA16:AC16)</f>
        <v>16</v>
      </c>
      <c r="AA16" s="292">
        <v>16</v>
      </c>
      <c r="AB16" s="292">
        <v>0</v>
      </c>
      <c r="AC16" s="292">
        <v>0</v>
      </c>
      <c r="AD16" s="292">
        <f>SUM(AE16,AI16,AM16,AQ16,AU16,AY16)</f>
        <v>4513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4377</v>
      </c>
      <c r="AJ16" s="292">
        <v>0</v>
      </c>
      <c r="AK16" s="292">
        <v>0</v>
      </c>
      <c r="AL16" s="292">
        <v>4377</v>
      </c>
      <c r="AM16" s="292">
        <f>SUM(AN16:AP16)</f>
        <v>83</v>
      </c>
      <c r="AN16" s="292">
        <v>0</v>
      </c>
      <c r="AO16" s="292">
        <v>0</v>
      </c>
      <c r="AP16" s="292">
        <v>83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53</v>
      </c>
      <c r="AZ16" s="292">
        <v>0</v>
      </c>
      <c r="BA16" s="292">
        <v>0</v>
      </c>
      <c r="BB16" s="292">
        <v>53</v>
      </c>
      <c r="BC16" s="292">
        <f>SUM(BD16,BK16)</f>
        <v>2733</v>
      </c>
      <c r="BD16" s="292">
        <f>SUM(BE16:BJ16)</f>
        <v>1549</v>
      </c>
      <c r="BE16" s="292">
        <v>0</v>
      </c>
      <c r="BF16" s="292">
        <v>555</v>
      </c>
      <c r="BG16" s="292">
        <v>233</v>
      </c>
      <c r="BH16" s="292">
        <v>345</v>
      </c>
      <c r="BI16" s="292">
        <v>16</v>
      </c>
      <c r="BJ16" s="292">
        <v>400</v>
      </c>
      <c r="BK16" s="292">
        <f>SUM(BL16:BQ16)</f>
        <v>1184</v>
      </c>
      <c r="BL16" s="292">
        <v>0</v>
      </c>
      <c r="BM16" s="292">
        <v>1016</v>
      </c>
      <c r="BN16" s="292">
        <v>58</v>
      </c>
      <c r="BO16" s="292">
        <v>0</v>
      </c>
      <c r="BP16" s="292">
        <v>0</v>
      </c>
      <c r="BQ16" s="292">
        <v>110</v>
      </c>
      <c r="BR16" s="292">
        <f>SUM(BY16,CF16)</f>
        <v>17907</v>
      </c>
      <c r="BS16" s="292">
        <f>SUM(BZ16,CG16)</f>
        <v>0</v>
      </c>
      <c r="BT16" s="292">
        <f>SUM(CA16,CH16)</f>
        <v>14394</v>
      </c>
      <c r="BU16" s="292">
        <f>SUM(CB16,CI16)</f>
        <v>559</v>
      </c>
      <c r="BV16" s="292">
        <f>SUM(CC16,CJ16)</f>
        <v>2502</v>
      </c>
      <c r="BW16" s="292">
        <f>SUM(CD16,CK16)</f>
        <v>36</v>
      </c>
      <c r="BX16" s="292">
        <f>SUM(CE16,CL16)</f>
        <v>416</v>
      </c>
      <c r="BY16" s="292">
        <f>SUM(BZ16:CE16)</f>
        <v>16358</v>
      </c>
      <c r="BZ16" s="292">
        <f>F16</f>
        <v>0</v>
      </c>
      <c r="CA16" s="292">
        <f>J16</f>
        <v>13839</v>
      </c>
      <c r="CB16" s="292">
        <f>N16</f>
        <v>326</v>
      </c>
      <c r="CC16" s="292">
        <f>R16</f>
        <v>2157</v>
      </c>
      <c r="CD16" s="292">
        <f>V16</f>
        <v>20</v>
      </c>
      <c r="CE16" s="292">
        <f>Z16</f>
        <v>16</v>
      </c>
      <c r="CF16" s="292">
        <f>SUM(CG16:CL16)</f>
        <v>1549</v>
      </c>
      <c r="CG16" s="292">
        <f>BE16</f>
        <v>0</v>
      </c>
      <c r="CH16" s="292">
        <f>BF16</f>
        <v>555</v>
      </c>
      <c r="CI16" s="292">
        <f>BG16</f>
        <v>233</v>
      </c>
      <c r="CJ16" s="292">
        <f>BH16</f>
        <v>345</v>
      </c>
      <c r="CK16" s="292">
        <f>BI16</f>
        <v>16</v>
      </c>
      <c r="CL16" s="292">
        <f>BJ16</f>
        <v>400</v>
      </c>
      <c r="CM16" s="292">
        <f>SUM(CT16,DA16)</f>
        <v>5697</v>
      </c>
      <c r="CN16" s="292">
        <f>SUM(CU16,DB16)</f>
        <v>0</v>
      </c>
      <c r="CO16" s="292">
        <f>SUM(CV16,DC16)</f>
        <v>5393</v>
      </c>
      <c r="CP16" s="292">
        <f>SUM(CW16,DD16)</f>
        <v>141</v>
      </c>
      <c r="CQ16" s="292">
        <f>SUM(CX16,DE16)</f>
        <v>0</v>
      </c>
      <c r="CR16" s="292">
        <f>SUM(CY16,DF16)</f>
        <v>0</v>
      </c>
      <c r="CS16" s="292">
        <f>SUM(CZ16,DG16)</f>
        <v>163</v>
      </c>
      <c r="CT16" s="292">
        <f>SUM(CU16:CZ16)</f>
        <v>4513</v>
      </c>
      <c r="CU16" s="292">
        <f>AE16</f>
        <v>0</v>
      </c>
      <c r="CV16" s="292">
        <f>AI16</f>
        <v>4377</v>
      </c>
      <c r="CW16" s="292">
        <f>AM16</f>
        <v>83</v>
      </c>
      <c r="CX16" s="292">
        <f>AQ16</f>
        <v>0</v>
      </c>
      <c r="CY16" s="292">
        <f>AU16</f>
        <v>0</v>
      </c>
      <c r="CZ16" s="292">
        <f>AY16</f>
        <v>53</v>
      </c>
      <c r="DA16" s="292">
        <f>SUM(DB16:DG16)</f>
        <v>1184</v>
      </c>
      <c r="DB16" s="292">
        <f>BL16</f>
        <v>0</v>
      </c>
      <c r="DC16" s="292">
        <f>BM16</f>
        <v>1016</v>
      </c>
      <c r="DD16" s="292">
        <f>BN16</f>
        <v>58</v>
      </c>
      <c r="DE16" s="292">
        <f>BO16</f>
        <v>0</v>
      </c>
      <c r="DF16" s="292">
        <f>BP16</f>
        <v>0</v>
      </c>
      <c r="DG16" s="292">
        <f>BQ16</f>
        <v>110</v>
      </c>
      <c r="DH16" s="292">
        <v>0</v>
      </c>
      <c r="DI16" s="292">
        <f>SUM(DJ16:DM16)</f>
        <v>6</v>
      </c>
      <c r="DJ16" s="292">
        <v>1</v>
      </c>
      <c r="DK16" s="292">
        <v>0</v>
      </c>
      <c r="DL16" s="292">
        <v>0</v>
      </c>
      <c r="DM16" s="292">
        <v>5</v>
      </c>
    </row>
    <row r="17" spans="1:117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SUM(E17,AD17,BC17)</f>
        <v>9818</v>
      </c>
      <c r="E17" s="292">
        <f>SUM(F17,J17,N17,R17,V17,Z17)</f>
        <v>6721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5531</v>
      </c>
      <c r="K17" s="292">
        <v>0</v>
      </c>
      <c r="L17" s="292">
        <v>5531</v>
      </c>
      <c r="M17" s="292">
        <v>0</v>
      </c>
      <c r="N17" s="292">
        <f>SUM(O17:Q17)</f>
        <v>569</v>
      </c>
      <c r="O17" s="292">
        <v>0</v>
      </c>
      <c r="P17" s="292">
        <v>569</v>
      </c>
      <c r="Q17" s="292">
        <v>0</v>
      </c>
      <c r="R17" s="292">
        <f>SUM(S17:U17)</f>
        <v>621</v>
      </c>
      <c r="S17" s="292">
        <v>13</v>
      </c>
      <c r="T17" s="292">
        <v>608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2406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2298</v>
      </c>
      <c r="AJ17" s="292">
        <v>0</v>
      </c>
      <c r="AK17" s="292">
        <v>0</v>
      </c>
      <c r="AL17" s="292">
        <v>2298</v>
      </c>
      <c r="AM17" s="292">
        <f>SUM(AN17:AP17)</f>
        <v>100</v>
      </c>
      <c r="AN17" s="292">
        <v>0</v>
      </c>
      <c r="AO17" s="292">
        <v>0</v>
      </c>
      <c r="AP17" s="292">
        <v>100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8</v>
      </c>
      <c r="AZ17" s="292">
        <v>0</v>
      </c>
      <c r="BA17" s="292">
        <v>0</v>
      </c>
      <c r="BB17" s="292">
        <v>8</v>
      </c>
      <c r="BC17" s="292">
        <f>SUM(BD17,BK17)</f>
        <v>691</v>
      </c>
      <c r="BD17" s="292">
        <f>SUM(BE17:BJ17)</f>
        <v>406</v>
      </c>
      <c r="BE17" s="292">
        <v>0</v>
      </c>
      <c r="BF17" s="292">
        <v>181</v>
      </c>
      <c r="BG17" s="292">
        <v>28</v>
      </c>
      <c r="BH17" s="292">
        <v>32</v>
      </c>
      <c r="BI17" s="292">
        <v>0</v>
      </c>
      <c r="BJ17" s="292">
        <v>165</v>
      </c>
      <c r="BK17" s="292">
        <f>SUM(BL17:BQ17)</f>
        <v>285</v>
      </c>
      <c r="BL17" s="292">
        <v>0</v>
      </c>
      <c r="BM17" s="292">
        <v>228</v>
      </c>
      <c r="BN17" s="292">
        <v>6</v>
      </c>
      <c r="BO17" s="292">
        <v>12</v>
      </c>
      <c r="BP17" s="292">
        <v>0</v>
      </c>
      <c r="BQ17" s="292">
        <v>39</v>
      </c>
      <c r="BR17" s="292">
        <f>SUM(BY17,CF17)</f>
        <v>7127</v>
      </c>
      <c r="BS17" s="292">
        <f>SUM(BZ17,CG17)</f>
        <v>0</v>
      </c>
      <c r="BT17" s="292">
        <f>SUM(CA17,CH17)</f>
        <v>5712</v>
      </c>
      <c r="BU17" s="292">
        <f>SUM(CB17,CI17)</f>
        <v>597</v>
      </c>
      <c r="BV17" s="292">
        <f>SUM(CC17,CJ17)</f>
        <v>653</v>
      </c>
      <c r="BW17" s="292">
        <f>SUM(CD17,CK17)</f>
        <v>0</v>
      </c>
      <c r="BX17" s="292">
        <f>SUM(CE17,CL17)</f>
        <v>165</v>
      </c>
      <c r="BY17" s="292">
        <f>SUM(BZ17:CE17)</f>
        <v>6721</v>
      </c>
      <c r="BZ17" s="292">
        <f>F17</f>
        <v>0</v>
      </c>
      <c r="CA17" s="292">
        <f>J17</f>
        <v>5531</v>
      </c>
      <c r="CB17" s="292">
        <f>N17</f>
        <v>569</v>
      </c>
      <c r="CC17" s="292">
        <f>R17</f>
        <v>621</v>
      </c>
      <c r="CD17" s="292">
        <f>V17</f>
        <v>0</v>
      </c>
      <c r="CE17" s="292">
        <f>Z17</f>
        <v>0</v>
      </c>
      <c r="CF17" s="292">
        <f>SUM(CG17:CL17)</f>
        <v>406</v>
      </c>
      <c r="CG17" s="292">
        <f>BE17</f>
        <v>0</v>
      </c>
      <c r="CH17" s="292">
        <f>BF17</f>
        <v>181</v>
      </c>
      <c r="CI17" s="292">
        <f>BG17</f>
        <v>28</v>
      </c>
      <c r="CJ17" s="292">
        <f>BH17</f>
        <v>32</v>
      </c>
      <c r="CK17" s="292">
        <f>BI17</f>
        <v>0</v>
      </c>
      <c r="CL17" s="292">
        <f>BJ17</f>
        <v>165</v>
      </c>
      <c r="CM17" s="292">
        <f>SUM(CT17,DA17)</f>
        <v>2691</v>
      </c>
      <c r="CN17" s="292">
        <f>SUM(CU17,DB17)</f>
        <v>0</v>
      </c>
      <c r="CO17" s="292">
        <f>SUM(CV17,DC17)</f>
        <v>2526</v>
      </c>
      <c r="CP17" s="292">
        <f>SUM(CW17,DD17)</f>
        <v>106</v>
      </c>
      <c r="CQ17" s="292">
        <f>SUM(CX17,DE17)</f>
        <v>12</v>
      </c>
      <c r="CR17" s="292">
        <f>SUM(CY17,DF17)</f>
        <v>0</v>
      </c>
      <c r="CS17" s="292">
        <f>SUM(CZ17,DG17)</f>
        <v>47</v>
      </c>
      <c r="CT17" s="292">
        <f>SUM(CU17:CZ17)</f>
        <v>2406</v>
      </c>
      <c r="CU17" s="292">
        <f>AE17</f>
        <v>0</v>
      </c>
      <c r="CV17" s="292">
        <f>AI17</f>
        <v>2298</v>
      </c>
      <c r="CW17" s="292">
        <f>AM17</f>
        <v>100</v>
      </c>
      <c r="CX17" s="292">
        <f>AQ17</f>
        <v>0</v>
      </c>
      <c r="CY17" s="292">
        <f>AU17</f>
        <v>0</v>
      </c>
      <c r="CZ17" s="292">
        <f>AY17</f>
        <v>8</v>
      </c>
      <c r="DA17" s="292">
        <f>SUM(DB17:DG17)</f>
        <v>285</v>
      </c>
      <c r="DB17" s="292">
        <f>BL17</f>
        <v>0</v>
      </c>
      <c r="DC17" s="292">
        <f>BM17</f>
        <v>228</v>
      </c>
      <c r="DD17" s="292">
        <f>BN17</f>
        <v>6</v>
      </c>
      <c r="DE17" s="292">
        <f>BO17</f>
        <v>12</v>
      </c>
      <c r="DF17" s="292">
        <f>BP17</f>
        <v>0</v>
      </c>
      <c r="DG17" s="292">
        <f>BQ17</f>
        <v>39</v>
      </c>
      <c r="DH17" s="292">
        <v>0</v>
      </c>
      <c r="DI17" s="292">
        <f>SUM(DJ17:DM17)</f>
        <v>1</v>
      </c>
      <c r="DJ17" s="292">
        <v>1</v>
      </c>
      <c r="DK17" s="292">
        <v>0</v>
      </c>
      <c r="DL17" s="292">
        <v>0</v>
      </c>
      <c r="DM17" s="292">
        <v>0</v>
      </c>
    </row>
    <row r="18" spans="1:117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SUM(E18,AD18,BC18)</f>
        <v>42349</v>
      </c>
      <c r="E18" s="292">
        <f>SUM(F18,J18,N18,R18,V18,Z18)</f>
        <v>24834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20192</v>
      </c>
      <c r="K18" s="292">
        <v>143</v>
      </c>
      <c r="L18" s="292">
        <v>20049</v>
      </c>
      <c r="M18" s="292">
        <v>0</v>
      </c>
      <c r="N18" s="292">
        <f>SUM(O18:Q18)</f>
        <v>462</v>
      </c>
      <c r="O18" s="292">
        <v>20</v>
      </c>
      <c r="P18" s="292">
        <v>442</v>
      </c>
      <c r="Q18" s="292">
        <v>0</v>
      </c>
      <c r="R18" s="292">
        <f>SUM(S18:U18)</f>
        <v>4076</v>
      </c>
      <c r="S18" s="292">
        <v>35</v>
      </c>
      <c r="T18" s="292">
        <v>4041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104</v>
      </c>
      <c r="AA18" s="292">
        <v>104</v>
      </c>
      <c r="AB18" s="292">
        <v>0</v>
      </c>
      <c r="AC18" s="292">
        <v>0</v>
      </c>
      <c r="AD18" s="292">
        <f>SUM(AE18,AI18,AM18,AQ18,AU18,AY18)</f>
        <v>13174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12554</v>
      </c>
      <c r="AJ18" s="292">
        <v>0</v>
      </c>
      <c r="AK18" s="292">
        <v>0</v>
      </c>
      <c r="AL18" s="292">
        <v>12554</v>
      </c>
      <c r="AM18" s="292">
        <f>SUM(AN18:AP18)</f>
        <v>105</v>
      </c>
      <c r="AN18" s="292">
        <v>0</v>
      </c>
      <c r="AO18" s="292">
        <v>0</v>
      </c>
      <c r="AP18" s="292">
        <v>105</v>
      </c>
      <c r="AQ18" s="292">
        <f>SUM(AR18:AT18)</f>
        <v>328</v>
      </c>
      <c r="AR18" s="292">
        <v>0</v>
      </c>
      <c r="AS18" s="292">
        <v>0</v>
      </c>
      <c r="AT18" s="292">
        <v>328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187</v>
      </c>
      <c r="AZ18" s="292">
        <v>0</v>
      </c>
      <c r="BA18" s="292">
        <v>0</v>
      </c>
      <c r="BB18" s="292">
        <v>187</v>
      </c>
      <c r="BC18" s="292">
        <f>SUM(BD18,BK18)</f>
        <v>4341</v>
      </c>
      <c r="BD18" s="292">
        <f>SUM(BE18:BJ18)</f>
        <v>1979</v>
      </c>
      <c r="BE18" s="292">
        <v>0</v>
      </c>
      <c r="BF18" s="292">
        <v>1029</v>
      </c>
      <c r="BG18" s="292">
        <v>133</v>
      </c>
      <c r="BH18" s="292">
        <v>184</v>
      </c>
      <c r="BI18" s="292">
        <v>0</v>
      </c>
      <c r="BJ18" s="292">
        <v>633</v>
      </c>
      <c r="BK18" s="292">
        <f>SUM(BL18:BQ18)</f>
        <v>2362</v>
      </c>
      <c r="BL18" s="292">
        <v>0</v>
      </c>
      <c r="BM18" s="292">
        <v>1890</v>
      </c>
      <c r="BN18" s="292">
        <v>34</v>
      </c>
      <c r="BO18" s="292">
        <v>336</v>
      </c>
      <c r="BP18" s="292">
        <v>0</v>
      </c>
      <c r="BQ18" s="292">
        <v>102</v>
      </c>
      <c r="BR18" s="292">
        <f>SUM(BY18,CF18)</f>
        <v>26813</v>
      </c>
      <c r="BS18" s="292">
        <f>SUM(BZ18,CG18)</f>
        <v>0</v>
      </c>
      <c r="BT18" s="292">
        <f>SUM(CA18,CH18)</f>
        <v>21221</v>
      </c>
      <c r="BU18" s="292">
        <f>SUM(CB18,CI18)</f>
        <v>595</v>
      </c>
      <c r="BV18" s="292">
        <f>SUM(CC18,CJ18)</f>
        <v>4260</v>
      </c>
      <c r="BW18" s="292">
        <f>SUM(CD18,CK18)</f>
        <v>0</v>
      </c>
      <c r="BX18" s="292">
        <f>SUM(CE18,CL18)</f>
        <v>737</v>
      </c>
      <c r="BY18" s="292">
        <f>SUM(BZ18:CE18)</f>
        <v>24834</v>
      </c>
      <c r="BZ18" s="292">
        <f>F18</f>
        <v>0</v>
      </c>
      <c r="CA18" s="292">
        <f>J18</f>
        <v>20192</v>
      </c>
      <c r="CB18" s="292">
        <f>N18</f>
        <v>462</v>
      </c>
      <c r="CC18" s="292">
        <f>R18</f>
        <v>4076</v>
      </c>
      <c r="CD18" s="292">
        <f>V18</f>
        <v>0</v>
      </c>
      <c r="CE18" s="292">
        <f>Z18</f>
        <v>104</v>
      </c>
      <c r="CF18" s="292">
        <f>SUM(CG18:CL18)</f>
        <v>1979</v>
      </c>
      <c r="CG18" s="292">
        <f>BE18</f>
        <v>0</v>
      </c>
      <c r="CH18" s="292">
        <f>BF18</f>
        <v>1029</v>
      </c>
      <c r="CI18" s="292">
        <f>BG18</f>
        <v>133</v>
      </c>
      <c r="CJ18" s="292">
        <f>BH18</f>
        <v>184</v>
      </c>
      <c r="CK18" s="292">
        <f>BI18</f>
        <v>0</v>
      </c>
      <c r="CL18" s="292">
        <f>BJ18</f>
        <v>633</v>
      </c>
      <c r="CM18" s="292">
        <f>SUM(CT18,DA18)</f>
        <v>15536</v>
      </c>
      <c r="CN18" s="292">
        <f>SUM(CU18,DB18)</f>
        <v>0</v>
      </c>
      <c r="CO18" s="292">
        <f>SUM(CV18,DC18)</f>
        <v>14444</v>
      </c>
      <c r="CP18" s="292">
        <f>SUM(CW18,DD18)</f>
        <v>139</v>
      </c>
      <c r="CQ18" s="292">
        <f>SUM(CX18,DE18)</f>
        <v>664</v>
      </c>
      <c r="CR18" s="292">
        <f>SUM(CY18,DF18)</f>
        <v>0</v>
      </c>
      <c r="CS18" s="292">
        <f>SUM(CZ18,DG18)</f>
        <v>289</v>
      </c>
      <c r="CT18" s="292">
        <f>SUM(CU18:CZ18)</f>
        <v>13174</v>
      </c>
      <c r="CU18" s="292">
        <f>AE18</f>
        <v>0</v>
      </c>
      <c r="CV18" s="292">
        <f>AI18</f>
        <v>12554</v>
      </c>
      <c r="CW18" s="292">
        <f>AM18</f>
        <v>105</v>
      </c>
      <c r="CX18" s="292">
        <f>AQ18</f>
        <v>328</v>
      </c>
      <c r="CY18" s="292">
        <f>AU18</f>
        <v>0</v>
      </c>
      <c r="CZ18" s="292">
        <f>AY18</f>
        <v>187</v>
      </c>
      <c r="DA18" s="292">
        <f>SUM(DB18:DG18)</f>
        <v>2362</v>
      </c>
      <c r="DB18" s="292">
        <f>BL18</f>
        <v>0</v>
      </c>
      <c r="DC18" s="292">
        <f>BM18</f>
        <v>1890</v>
      </c>
      <c r="DD18" s="292">
        <f>BN18</f>
        <v>34</v>
      </c>
      <c r="DE18" s="292">
        <f>BO18</f>
        <v>336</v>
      </c>
      <c r="DF18" s="292">
        <f>BP18</f>
        <v>0</v>
      </c>
      <c r="DG18" s="292">
        <f>BQ18</f>
        <v>102</v>
      </c>
      <c r="DH18" s="292">
        <v>0</v>
      </c>
      <c r="DI18" s="292">
        <f>SUM(DJ18:DM18)</f>
        <v>5</v>
      </c>
      <c r="DJ18" s="292">
        <v>5</v>
      </c>
      <c r="DK18" s="292">
        <v>0</v>
      </c>
      <c r="DL18" s="292">
        <v>0</v>
      </c>
      <c r="DM18" s="292">
        <v>0</v>
      </c>
    </row>
    <row r="19" spans="1:117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SUM(E19,AD19,BC19)</f>
        <v>13530</v>
      </c>
      <c r="E19" s="292">
        <f>SUM(F19,J19,N19,R19,V19,Z19)</f>
        <v>8769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7458</v>
      </c>
      <c r="K19" s="292">
        <v>13</v>
      </c>
      <c r="L19" s="292">
        <v>7445</v>
      </c>
      <c r="M19" s="292">
        <v>0</v>
      </c>
      <c r="N19" s="292">
        <f>SUM(O19:Q19)</f>
        <v>632</v>
      </c>
      <c r="O19" s="292">
        <v>267</v>
      </c>
      <c r="P19" s="292">
        <v>365</v>
      </c>
      <c r="Q19" s="292">
        <v>0</v>
      </c>
      <c r="R19" s="292">
        <f>SUM(S19:U19)</f>
        <v>670</v>
      </c>
      <c r="S19" s="292">
        <v>0</v>
      </c>
      <c r="T19" s="292">
        <v>670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9</v>
      </c>
      <c r="AA19" s="292">
        <v>8</v>
      </c>
      <c r="AB19" s="292">
        <v>1</v>
      </c>
      <c r="AC19" s="292">
        <v>0</v>
      </c>
      <c r="AD19" s="292">
        <f>SUM(AE19,AI19,AM19,AQ19,AU19,AY19)</f>
        <v>2508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2450</v>
      </c>
      <c r="AJ19" s="292">
        <v>0</v>
      </c>
      <c r="AK19" s="292">
        <v>0</v>
      </c>
      <c r="AL19" s="292">
        <v>2450</v>
      </c>
      <c r="AM19" s="292">
        <f>SUM(AN19:AP19)</f>
        <v>55</v>
      </c>
      <c r="AN19" s="292">
        <v>0</v>
      </c>
      <c r="AO19" s="292">
        <v>0</v>
      </c>
      <c r="AP19" s="292">
        <v>55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3</v>
      </c>
      <c r="AZ19" s="292">
        <v>0</v>
      </c>
      <c r="BA19" s="292">
        <v>0</v>
      </c>
      <c r="BB19" s="292">
        <v>3</v>
      </c>
      <c r="BC19" s="292">
        <f>SUM(BD19,BK19)</f>
        <v>2253</v>
      </c>
      <c r="BD19" s="292">
        <f>SUM(BE19:BJ19)</f>
        <v>677</v>
      </c>
      <c r="BE19" s="292">
        <v>0</v>
      </c>
      <c r="BF19" s="292">
        <v>324</v>
      </c>
      <c r="BG19" s="292">
        <v>43</v>
      </c>
      <c r="BH19" s="292">
        <v>42</v>
      </c>
      <c r="BI19" s="292">
        <v>0</v>
      </c>
      <c r="BJ19" s="292">
        <v>268</v>
      </c>
      <c r="BK19" s="292">
        <f>SUM(BL19:BQ19)</f>
        <v>1576</v>
      </c>
      <c r="BL19" s="292">
        <v>0</v>
      </c>
      <c r="BM19" s="292">
        <v>473</v>
      </c>
      <c r="BN19" s="292">
        <v>15</v>
      </c>
      <c r="BO19" s="292">
        <v>1054</v>
      </c>
      <c r="BP19" s="292">
        <v>0</v>
      </c>
      <c r="BQ19" s="292">
        <v>34</v>
      </c>
      <c r="BR19" s="292">
        <f>SUM(BY19,CF19)</f>
        <v>9446</v>
      </c>
      <c r="BS19" s="292">
        <f>SUM(BZ19,CG19)</f>
        <v>0</v>
      </c>
      <c r="BT19" s="292">
        <f>SUM(CA19,CH19)</f>
        <v>7782</v>
      </c>
      <c r="BU19" s="292">
        <f>SUM(CB19,CI19)</f>
        <v>675</v>
      </c>
      <c r="BV19" s="292">
        <f>SUM(CC19,CJ19)</f>
        <v>712</v>
      </c>
      <c r="BW19" s="292">
        <f>SUM(CD19,CK19)</f>
        <v>0</v>
      </c>
      <c r="BX19" s="292">
        <f>SUM(CE19,CL19)</f>
        <v>277</v>
      </c>
      <c r="BY19" s="292">
        <f>SUM(BZ19:CE19)</f>
        <v>8769</v>
      </c>
      <c r="BZ19" s="292">
        <f>F19</f>
        <v>0</v>
      </c>
      <c r="CA19" s="292">
        <f>J19</f>
        <v>7458</v>
      </c>
      <c r="CB19" s="292">
        <f>N19</f>
        <v>632</v>
      </c>
      <c r="CC19" s="292">
        <f>R19</f>
        <v>670</v>
      </c>
      <c r="CD19" s="292">
        <f>V19</f>
        <v>0</v>
      </c>
      <c r="CE19" s="292">
        <f>Z19</f>
        <v>9</v>
      </c>
      <c r="CF19" s="292">
        <f>SUM(CG19:CL19)</f>
        <v>677</v>
      </c>
      <c r="CG19" s="292">
        <f>BE19</f>
        <v>0</v>
      </c>
      <c r="CH19" s="292">
        <f>BF19</f>
        <v>324</v>
      </c>
      <c r="CI19" s="292">
        <f>BG19</f>
        <v>43</v>
      </c>
      <c r="CJ19" s="292">
        <f>BH19</f>
        <v>42</v>
      </c>
      <c r="CK19" s="292">
        <f>BI19</f>
        <v>0</v>
      </c>
      <c r="CL19" s="292">
        <f>BJ19</f>
        <v>268</v>
      </c>
      <c r="CM19" s="292">
        <f>SUM(CT19,DA19)</f>
        <v>4084</v>
      </c>
      <c r="CN19" s="292">
        <f>SUM(CU19,DB19)</f>
        <v>0</v>
      </c>
      <c r="CO19" s="292">
        <f>SUM(CV19,DC19)</f>
        <v>2923</v>
      </c>
      <c r="CP19" s="292">
        <f>SUM(CW19,DD19)</f>
        <v>70</v>
      </c>
      <c r="CQ19" s="292">
        <f>SUM(CX19,DE19)</f>
        <v>1054</v>
      </c>
      <c r="CR19" s="292">
        <f>SUM(CY19,DF19)</f>
        <v>0</v>
      </c>
      <c r="CS19" s="292">
        <f>SUM(CZ19,DG19)</f>
        <v>37</v>
      </c>
      <c r="CT19" s="292">
        <f>SUM(CU19:CZ19)</f>
        <v>2508</v>
      </c>
      <c r="CU19" s="292">
        <f>AE19</f>
        <v>0</v>
      </c>
      <c r="CV19" s="292">
        <f>AI19</f>
        <v>2450</v>
      </c>
      <c r="CW19" s="292">
        <f>AM19</f>
        <v>55</v>
      </c>
      <c r="CX19" s="292">
        <f>AQ19</f>
        <v>0</v>
      </c>
      <c r="CY19" s="292">
        <f>AU19</f>
        <v>0</v>
      </c>
      <c r="CZ19" s="292">
        <f>AY19</f>
        <v>3</v>
      </c>
      <c r="DA19" s="292">
        <f>SUM(DB19:DG19)</f>
        <v>1576</v>
      </c>
      <c r="DB19" s="292">
        <f>BL19</f>
        <v>0</v>
      </c>
      <c r="DC19" s="292">
        <f>BM19</f>
        <v>473</v>
      </c>
      <c r="DD19" s="292">
        <f>BN19</f>
        <v>15</v>
      </c>
      <c r="DE19" s="292">
        <f>BO19</f>
        <v>1054</v>
      </c>
      <c r="DF19" s="292">
        <f>BP19</f>
        <v>0</v>
      </c>
      <c r="DG19" s="292">
        <f>BQ19</f>
        <v>34</v>
      </c>
      <c r="DH19" s="292">
        <v>0</v>
      </c>
      <c r="DI19" s="292">
        <f>SUM(DJ19:DM19)</f>
        <v>1</v>
      </c>
      <c r="DJ19" s="292">
        <v>1</v>
      </c>
      <c r="DK19" s="292">
        <v>0</v>
      </c>
      <c r="DL19" s="292">
        <v>0</v>
      </c>
      <c r="DM19" s="292">
        <v>0</v>
      </c>
    </row>
    <row r="20" spans="1:117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SUM(E20,AD20,BC20)</f>
        <v>8029</v>
      </c>
      <c r="E20" s="292">
        <f>SUM(F20,J20,N20,R20,V20,Z20)</f>
        <v>5907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5016</v>
      </c>
      <c r="K20" s="292">
        <v>0</v>
      </c>
      <c r="L20" s="292">
        <v>5016</v>
      </c>
      <c r="M20" s="292">
        <v>0</v>
      </c>
      <c r="N20" s="292">
        <f>SUM(O20:Q20)</f>
        <v>213</v>
      </c>
      <c r="O20" s="292">
        <v>0</v>
      </c>
      <c r="P20" s="292">
        <v>213</v>
      </c>
      <c r="Q20" s="292">
        <v>0</v>
      </c>
      <c r="R20" s="292">
        <f>SUM(S20:U20)</f>
        <v>659</v>
      </c>
      <c r="S20" s="292">
        <v>0</v>
      </c>
      <c r="T20" s="292">
        <v>659</v>
      </c>
      <c r="U20" s="292">
        <v>0</v>
      </c>
      <c r="V20" s="292">
        <f>SUM(W20:Y20)</f>
        <v>11</v>
      </c>
      <c r="W20" s="292">
        <v>0</v>
      </c>
      <c r="X20" s="292">
        <v>11</v>
      </c>
      <c r="Y20" s="292">
        <v>0</v>
      </c>
      <c r="Z20" s="292">
        <f>SUM(AA20:AC20)</f>
        <v>8</v>
      </c>
      <c r="AA20" s="292">
        <v>0</v>
      </c>
      <c r="AB20" s="292">
        <v>8</v>
      </c>
      <c r="AC20" s="292">
        <v>0</v>
      </c>
      <c r="AD20" s="292">
        <f>SUM(AE20,AI20,AM20,AQ20,AU20,AY20)</f>
        <v>1589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1483</v>
      </c>
      <c r="AJ20" s="292">
        <v>0</v>
      </c>
      <c r="AK20" s="292">
        <v>0</v>
      </c>
      <c r="AL20" s="292">
        <v>1483</v>
      </c>
      <c r="AM20" s="292">
        <f>SUM(AN20:AP20)</f>
        <v>25</v>
      </c>
      <c r="AN20" s="292">
        <v>0</v>
      </c>
      <c r="AO20" s="292">
        <v>0</v>
      </c>
      <c r="AP20" s="292">
        <v>25</v>
      </c>
      <c r="AQ20" s="292">
        <f>SUM(AR20:AT20)</f>
        <v>59</v>
      </c>
      <c r="AR20" s="292">
        <v>0</v>
      </c>
      <c r="AS20" s="292">
        <v>0</v>
      </c>
      <c r="AT20" s="292">
        <v>59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22</v>
      </c>
      <c r="AZ20" s="292">
        <v>0</v>
      </c>
      <c r="BA20" s="292">
        <v>0</v>
      </c>
      <c r="BB20" s="292">
        <v>22</v>
      </c>
      <c r="BC20" s="292">
        <f>SUM(BD20,BK20)</f>
        <v>533</v>
      </c>
      <c r="BD20" s="292">
        <f>SUM(BE20:BJ20)</f>
        <v>533</v>
      </c>
      <c r="BE20" s="292">
        <v>0</v>
      </c>
      <c r="BF20" s="292">
        <v>97</v>
      </c>
      <c r="BG20" s="292">
        <v>72</v>
      </c>
      <c r="BH20" s="292">
        <v>102</v>
      </c>
      <c r="BI20" s="292">
        <v>0</v>
      </c>
      <c r="BJ20" s="292">
        <v>262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6440</v>
      </c>
      <c r="BS20" s="292">
        <f>SUM(BZ20,CG20)</f>
        <v>0</v>
      </c>
      <c r="BT20" s="292">
        <f>SUM(CA20,CH20)</f>
        <v>5113</v>
      </c>
      <c r="BU20" s="292">
        <f>SUM(CB20,CI20)</f>
        <v>285</v>
      </c>
      <c r="BV20" s="292">
        <f>SUM(CC20,CJ20)</f>
        <v>761</v>
      </c>
      <c r="BW20" s="292">
        <f>SUM(CD20,CK20)</f>
        <v>11</v>
      </c>
      <c r="BX20" s="292">
        <f>SUM(CE20,CL20)</f>
        <v>270</v>
      </c>
      <c r="BY20" s="292">
        <f>SUM(BZ20:CE20)</f>
        <v>5907</v>
      </c>
      <c r="BZ20" s="292">
        <f>F20</f>
        <v>0</v>
      </c>
      <c r="CA20" s="292">
        <f>J20</f>
        <v>5016</v>
      </c>
      <c r="CB20" s="292">
        <f>N20</f>
        <v>213</v>
      </c>
      <c r="CC20" s="292">
        <f>R20</f>
        <v>659</v>
      </c>
      <c r="CD20" s="292">
        <f>V20</f>
        <v>11</v>
      </c>
      <c r="CE20" s="292">
        <f>Z20</f>
        <v>8</v>
      </c>
      <c r="CF20" s="292">
        <f>SUM(CG20:CL20)</f>
        <v>533</v>
      </c>
      <c r="CG20" s="292">
        <f>BE20</f>
        <v>0</v>
      </c>
      <c r="CH20" s="292">
        <f>BF20</f>
        <v>97</v>
      </c>
      <c r="CI20" s="292">
        <f>BG20</f>
        <v>72</v>
      </c>
      <c r="CJ20" s="292">
        <f>BH20</f>
        <v>102</v>
      </c>
      <c r="CK20" s="292">
        <f>BI20</f>
        <v>0</v>
      </c>
      <c r="CL20" s="292">
        <f>BJ20</f>
        <v>262</v>
      </c>
      <c r="CM20" s="292">
        <f>SUM(CT20,DA20)</f>
        <v>1589</v>
      </c>
      <c r="CN20" s="292">
        <f>SUM(CU20,DB20)</f>
        <v>0</v>
      </c>
      <c r="CO20" s="292">
        <f>SUM(CV20,DC20)</f>
        <v>1483</v>
      </c>
      <c r="CP20" s="292">
        <f>SUM(CW20,DD20)</f>
        <v>25</v>
      </c>
      <c r="CQ20" s="292">
        <f>SUM(CX20,DE20)</f>
        <v>59</v>
      </c>
      <c r="CR20" s="292">
        <f>SUM(CY20,DF20)</f>
        <v>0</v>
      </c>
      <c r="CS20" s="292">
        <f>SUM(CZ20,DG20)</f>
        <v>22</v>
      </c>
      <c r="CT20" s="292">
        <f>SUM(CU20:CZ20)</f>
        <v>1589</v>
      </c>
      <c r="CU20" s="292">
        <f>AE20</f>
        <v>0</v>
      </c>
      <c r="CV20" s="292">
        <f>AI20</f>
        <v>1483</v>
      </c>
      <c r="CW20" s="292">
        <f>AM20</f>
        <v>25</v>
      </c>
      <c r="CX20" s="292">
        <f>AQ20</f>
        <v>59</v>
      </c>
      <c r="CY20" s="292">
        <f>AU20</f>
        <v>0</v>
      </c>
      <c r="CZ20" s="292">
        <f>AY20</f>
        <v>22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81</v>
      </c>
      <c r="DI20" s="292">
        <f>SUM(DJ20:DM20)</f>
        <v>2</v>
      </c>
      <c r="DJ20" s="292">
        <v>0</v>
      </c>
      <c r="DK20" s="292">
        <v>0</v>
      </c>
      <c r="DL20" s="292">
        <v>0</v>
      </c>
      <c r="DM20" s="292">
        <v>2</v>
      </c>
    </row>
    <row r="21" spans="1:117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SUM(E21,AD21,BC21)</f>
        <v>15564</v>
      </c>
      <c r="E21" s="292">
        <f>SUM(F21,J21,N21,R21,V21,Z21)</f>
        <v>12599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9033</v>
      </c>
      <c r="K21" s="292">
        <v>0</v>
      </c>
      <c r="L21" s="292">
        <v>9033</v>
      </c>
      <c r="M21" s="292">
        <v>0</v>
      </c>
      <c r="N21" s="292">
        <f>SUM(O21:Q21)</f>
        <v>703</v>
      </c>
      <c r="O21" s="292">
        <v>0</v>
      </c>
      <c r="P21" s="292">
        <v>703</v>
      </c>
      <c r="Q21" s="292">
        <v>0</v>
      </c>
      <c r="R21" s="292">
        <f>SUM(S21:U21)</f>
        <v>2795</v>
      </c>
      <c r="S21" s="292">
        <v>0</v>
      </c>
      <c r="T21" s="292">
        <v>2795</v>
      </c>
      <c r="U21" s="292">
        <v>0</v>
      </c>
      <c r="V21" s="292">
        <f>SUM(W21:Y21)</f>
        <v>17</v>
      </c>
      <c r="W21" s="292">
        <v>0</v>
      </c>
      <c r="X21" s="292">
        <v>17</v>
      </c>
      <c r="Y21" s="292">
        <v>0</v>
      </c>
      <c r="Z21" s="292">
        <f>SUM(AA21:AC21)</f>
        <v>51</v>
      </c>
      <c r="AA21" s="292">
        <v>0</v>
      </c>
      <c r="AB21" s="292">
        <v>51</v>
      </c>
      <c r="AC21" s="292">
        <v>0</v>
      </c>
      <c r="AD21" s="292">
        <f>SUM(AE21,AI21,AM21,AQ21,AU21,AY21)</f>
        <v>1903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1796</v>
      </c>
      <c r="AJ21" s="292">
        <v>125</v>
      </c>
      <c r="AK21" s="292">
        <v>0</v>
      </c>
      <c r="AL21" s="292">
        <v>1671</v>
      </c>
      <c r="AM21" s="292">
        <f>SUM(AN21:AP21)</f>
        <v>79</v>
      </c>
      <c r="AN21" s="292">
        <v>12</v>
      </c>
      <c r="AO21" s="292">
        <v>0</v>
      </c>
      <c r="AP21" s="292">
        <v>67</v>
      </c>
      <c r="AQ21" s="292">
        <f>SUM(AR21:AT21)</f>
        <v>24</v>
      </c>
      <c r="AR21" s="292">
        <v>1</v>
      </c>
      <c r="AS21" s="292">
        <v>0</v>
      </c>
      <c r="AT21" s="292">
        <v>23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4</v>
      </c>
      <c r="AZ21" s="292">
        <v>0</v>
      </c>
      <c r="BA21" s="292">
        <v>0</v>
      </c>
      <c r="BB21" s="292">
        <v>4</v>
      </c>
      <c r="BC21" s="292">
        <f>SUM(BD21,BK21)</f>
        <v>1062</v>
      </c>
      <c r="BD21" s="292">
        <f>SUM(BE21:BJ21)</f>
        <v>835</v>
      </c>
      <c r="BE21" s="292">
        <v>0</v>
      </c>
      <c r="BF21" s="292">
        <v>459</v>
      </c>
      <c r="BG21" s="292">
        <v>199</v>
      </c>
      <c r="BH21" s="292">
        <v>125</v>
      </c>
      <c r="BI21" s="292">
        <v>0</v>
      </c>
      <c r="BJ21" s="292">
        <v>52</v>
      </c>
      <c r="BK21" s="292">
        <f>SUM(BL21:BQ21)</f>
        <v>227</v>
      </c>
      <c r="BL21" s="292">
        <v>0</v>
      </c>
      <c r="BM21" s="292">
        <v>222</v>
      </c>
      <c r="BN21" s="292">
        <v>3</v>
      </c>
      <c r="BO21" s="292">
        <v>1</v>
      </c>
      <c r="BP21" s="292">
        <v>0</v>
      </c>
      <c r="BQ21" s="292">
        <v>1</v>
      </c>
      <c r="BR21" s="292">
        <f>SUM(BY21,CF21)</f>
        <v>13434</v>
      </c>
      <c r="BS21" s="292">
        <f>SUM(BZ21,CG21)</f>
        <v>0</v>
      </c>
      <c r="BT21" s="292">
        <f>SUM(CA21,CH21)</f>
        <v>9492</v>
      </c>
      <c r="BU21" s="292">
        <f>SUM(CB21,CI21)</f>
        <v>902</v>
      </c>
      <c r="BV21" s="292">
        <f>SUM(CC21,CJ21)</f>
        <v>2920</v>
      </c>
      <c r="BW21" s="292">
        <f>SUM(CD21,CK21)</f>
        <v>17</v>
      </c>
      <c r="BX21" s="292">
        <f>SUM(CE21,CL21)</f>
        <v>103</v>
      </c>
      <c r="BY21" s="292">
        <f>SUM(BZ21:CE21)</f>
        <v>12599</v>
      </c>
      <c r="BZ21" s="292">
        <f>F21</f>
        <v>0</v>
      </c>
      <c r="CA21" s="292">
        <f>J21</f>
        <v>9033</v>
      </c>
      <c r="CB21" s="292">
        <f>N21</f>
        <v>703</v>
      </c>
      <c r="CC21" s="292">
        <f>R21</f>
        <v>2795</v>
      </c>
      <c r="CD21" s="292">
        <f>V21</f>
        <v>17</v>
      </c>
      <c r="CE21" s="292">
        <f>Z21</f>
        <v>51</v>
      </c>
      <c r="CF21" s="292">
        <f>SUM(CG21:CL21)</f>
        <v>835</v>
      </c>
      <c r="CG21" s="292">
        <f>BE21</f>
        <v>0</v>
      </c>
      <c r="CH21" s="292">
        <f>BF21</f>
        <v>459</v>
      </c>
      <c r="CI21" s="292">
        <f>BG21</f>
        <v>199</v>
      </c>
      <c r="CJ21" s="292">
        <f>BH21</f>
        <v>125</v>
      </c>
      <c r="CK21" s="292">
        <f>BI21</f>
        <v>0</v>
      </c>
      <c r="CL21" s="292">
        <f>BJ21</f>
        <v>52</v>
      </c>
      <c r="CM21" s="292">
        <f>SUM(CT21,DA21)</f>
        <v>2130</v>
      </c>
      <c r="CN21" s="292">
        <f>SUM(CU21,DB21)</f>
        <v>0</v>
      </c>
      <c r="CO21" s="292">
        <f>SUM(CV21,DC21)</f>
        <v>2018</v>
      </c>
      <c r="CP21" s="292">
        <f>SUM(CW21,DD21)</f>
        <v>82</v>
      </c>
      <c r="CQ21" s="292">
        <f>SUM(CX21,DE21)</f>
        <v>25</v>
      </c>
      <c r="CR21" s="292">
        <f>SUM(CY21,DF21)</f>
        <v>0</v>
      </c>
      <c r="CS21" s="292">
        <f>SUM(CZ21,DG21)</f>
        <v>5</v>
      </c>
      <c r="CT21" s="292">
        <f>SUM(CU21:CZ21)</f>
        <v>1903</v>
      </c>
      <c r="CU21" s="292">
        <f>AE21</f>
        <v>0</v>
      </c>
      <c r="CV21" s="292">
        <f>AI21</f>
        <v>1796</v>
      </c>
      <c r="CW21" s="292">
        <f>AM21</f>
        <v>79</v>
      </c>
      <c r="CX21" s="292">
        <f>AQ21</f>
        <v>24</v>
      </c>
      <c r="CY21" s="292">
        <f>AU21</f>
        <v>0</v>
      </c>
      <c r="CZ21" s="292">
        <f>AY21</f>
        <v>4</v>
      </c>
      <c r="DA21" s="292">
        <f>SUM(DB21:DG21)</f>
        <v>227</v>
      </c>
      <c r="DB21" s="292">
        <f>BL21</f>
        <v>0</v>
      </c>
      <c r="DC21" s="292">
        <f>BM21</f>
        <v>222</v>
      </c>
      <c r="DD21" s="292">
        <f>BN21</f>
        <v>3</v>
      </c>
      <c r="DE21" s="292">
        <f>BO21</f>
        <v>1</v>
      </c>
      <c r="DF21" s="292">
        <f>BP21</f>
        <v>0</v>
      </c>
      <c r="DG21" s="292">
        <f>BQ21</f>
        <v>1</v>
      </c>
      <c r="DH21" s="292">
        <v>0</v>
      </c>
      <c r="DI21" s="292">
        <f>SUM(DJ21:DM21)</f>
        <v>1</v>
      </c>
      <c r="DJ21" s="292">
        <v>1</v>
      </c>
      <c r="DK21" s="292">
        <v>0</v>
      </c>
      <c r="DL21" s="292">
        <v>0</v>
      </c>
      <c r="DM21" s="292">
        <v>0</v>
      </c>
    </row>
    <row r="22" spans="1:117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SUM(E22,AD22,BC22)</f>
        <v>9626</v>
      </c>
      <c r="E22" s="292">
        <f>SUM(F22,J22,N22,R22,V22,Z22)</f>
        <v>6942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5609</v>
      </c>
      <c r="K22" s="292">
        <v>21</v>
      </c>
      <c r="L22" s="292">
        <v>5588</v>
      </c>
      <c r="M22" s="292">
        <v>0</v>
      </c>
      <c r="N22" s="292">
        <f>SUM(O22:Q22)</f>
        <v>156</v>
      </c>
      <c r="O22" s="292">
        <v>0</v>
      </c>
      <c r="P22" s="292">
        <v>156</v>
      </c>
      <c r="Q22" s="292">
        <v>0</v>
      </c>
      <c r="R22" s="292">
        <f>SUM(S22:U22)</f>
        <v>1161</v>
      </c>
      <c r="S22" s="292">
        <v>569</v>
      </c>
      <c r="T22" s="292">
        <v>592</v>
      </c>
      <c r="U22" s="292">
        <v>0</v>
      </c>
      <c r="V22" s="292">
        <f>SUM(W22:Y22)</f>
        <v>15</v>
      </c>
      <c r="W22" s="292">
        <v>15</v>
      </c>
      <c r="X22" s="292">
        <v>0</v>
      </c>
      <c r="Y22" s="292">
        <v>0</v>
      </c>
      <c r="Z22" s="292">
        <f>SUM(AA22:AC22)</f>
        <v>1</v>
      </c>
      <c r="AA22" s="292">
        <v>1</v>
      </c>
      <c r="AB22" s="292">
        <v>0</v>
      </c>
      <c r="AC22" s="292">
        <v>0</v>
      </c>
      <c r="AD22" s="292">
        <f>SUM(AE22,AI22,AM22,AQ22,AU22,AY22)</f>
        <v>1511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1506</v>
      </c>
      <c r="AJ22" s="292">
        <v>0</v>
      </c>
      <c r="AK22" s="292">
        <v>0</v>
      </c>
      <c r="AL22" s="292">
        <v>1506</v>
      </c>
      <c r="AM22" s="292">
        <f>SUM(AN22:AP22)</f>
        <v>3</v>
      </c>
      <c r="AN22" s="292">
        <v>0</v>
      </c>
      <c r="AO22" s="292">
        <v>0</v>
      </c>
      <c r="AP22" s="292">
        <v>3</v>
      </c>
      <c r="AQ22" s="292">
        <f>SUM(AR22:AT22)</f>
        <v>2</v>
      </c>
      <c r="AR22" s="292">
        <v>0</v>
      </c>
      <c r="AS22" s="292">
        <v>0</v>
      </c>
      <c r="AT22" s="292">
        <v>2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1173</v>
      </c>
      <c r="BD22" s="292">
        <f>SUM(BE22:BJ22)</f>
        <v>695</v>
      </c>
      <c r="BE22" s="292">
        <v>0</v>
      </c>
      <c r="BF22" s="292">
        <v>624</v>
      </c>
      <c r="BG22" s="292">
        <v>8</v>
      </c>
      <c r="BH22" s="292">
        <v>14</v>
      </c>
      <c r="BI22" s="292">
        <v>0</v>
      </c>
      <c r="BJ22" s="292">
        <v>49</v>
      </c>
      <c r="BK22" s="292">
        <f>SUM(BL22:BQ22)</f>
        <v>478</v>
      </c>
      <c r="BL22" s="292">
        <v>0</v>
      </c>
      <c r="BM22" s="292">
        <v>471</v>
      </c>
      <c r="BN22" s="292">
        <v>4</v>
      </c>
      <c r="BO22" s="292">
        <v>3</v>
      </c>
      <c r="BP22" s="292">
        <v>0</v>
      </c>
      <c r="BQ22" s="292">
        <v>0</v>
      </c>
      <c r="BR22" s="292">
        <f>SUM(BY22,CF22)</f>
        <v>7637</v>
      </c>
      <c r="BS22" s="292">
        <f>SUM(BZ22,CG22)</f>
        <v>0</v>
      </c>
      <c r="BT22" s="292">
        <f>SUM(CA22,CH22)</f>
        <v>6233</v>
      </c>
      <c r="BU22" s="292">
        <f>SUM(CB22,CI22)</f>
        <v>164</v>
      </c>
      <c r="BV22" s="292">
        <f>SUM(CC22,CJ22)</f>
        <v>1175</v>
      </c>
      <c r="BW22" s="292">
        <f>SUM(CD22,CK22)</f>
        <v>15</v>
      </c>
      <c r="BX22" s="292">
        <f>SUM(CE22,CL22)</f>
        <v>50</v>
      </c>
      <c r="BY22" s="292">
        <f>SUM(BZ22:CE22)</f>
        <v>6942</v>
      </c>
      <c r="BZ22" s="292">
        <f>F22</f>
        <v>0</v>
      </c>
      <c r="CA22" s="292">
        <f>J22</f>
        <v>5609</v>
      </c>
      <c r="CB22" s="292">
        <f>N22</f>
        <v>156</v>
      </c>
      <c r="CC22" s="292">
        <f>R22</f>
        <v>1161</v>
      </c>
      <c r="CD22" s="292">
        <f>V22</f>
        <v>15</v>
      </c>
      <c r="CE22" s="292">
        <f>Z22</f>
        <v>1</v>
      </c>
      <c r="CF22" s="292">
        <f>SUM(CG22:CL22)</f>
        <v>695</v>
      </c>
      <c r="CG22" s="292">
        <f>BE22</f>
        <v>0</v>
      </c>
      <c r="CH22" s="292">
        <f>BF22</f>
        <v>624</v>
      </c>
      <c r="CI22" s="292">
        <f>BG22</f>
        <v>8</v>
      </c>
      <c r="CJ22" s="292">
        <f>BH22</f>
        <v>14</v>
      </c>
      <c r="CK22" s="292">
        <f>BI22</f>
        <v>0</v>
      </c>
      <c r="CL22" s="292">
        <f>BJ22</f>
        <v>49</v>
      </c>
      <c r="CM22" s="292">
        <f>SUM(CT22,DA22)</f>
        <v>1989</v>
      </c>
      <c r="CN22" s="292">
        <f>SUM(CU22,DB22)</f>
        <v>0</v>
      </c>
      <c r="CO22" s="292">
        <f>SUM(CV22,DC22)</f>
        <v>1977</v>
      </c>
      <c r="CP22" s="292">
        <f>SUM(CW22,DD22)</f>
        <v>7</v>
      </c>
      <c r="CQ22" s="292">
        <f>SUM(CX22,DE22)</f>
        <v>5</v>
      </c>
      <c r="CR22" s="292">
        <f>SUM(CY22,DF22)</f>
        <v>0</v>
      </c>
      <c r="CS22" s="292">
        <f>SUM(CZ22,DG22)</f>
        <v>0</v>
      </c>
      <c r="CT22" s="292">
        <f>SUM(CU22:CZ22)</f>
        <v>1511</v>
      </c>
      <c r="CU22" s="292">
        <f>AE22</f>
        <v>0</v>
      </c>
      <c r="CV22" s="292">
        <f>AI22</f>
        <v>1506</v>
      </c>
      <c r="CW22" s="292">
        <f>AM22</f>
        <v>3</v>
      </c>
      <c r="CX22" s="292">
        <f>AQ22</f>
        <v>2</v>
      </c>
      <c r="CY22" s="292">
        <f>AU22</f>
        <v>0</v>
      </c>
      <c r="CZ22" s="292">
        <f>AY22</f>
        <v>0</v>
      </c>
      <c r="DA22" s="292">
        <f>SUM(DB22:DG22)</f>
        <v>478</v>
      </c>
      <c r="DB22" s="292">
        <f>BL22</f>
        <v>0</v>
      </c>
      <c r="DC22" s="292">
        <f>BM22</f>
        <v>471</v>
      </c>
      <c r="DD22" s="292">
        <f>BN22</f>
        <v>4</v>
      </c>
      <c r="DE22" s="292">
        <f>BO22</f>
        <v>3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SUM(E23,AD23,BC23)</f>
        <v>4743</v>
      </c>
      <c r="E23" s="292">
        <f>SUM(F23,J23,N23,R23,V23,Z23)</f>
        <v>3126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2343</v>
      </c>
      <c r="K23" s="292">
        <v>0</v>
      </c>
      <c r="L23" s="292">
        <v>2343</v>
      </c>
      <c r="M23" s="292">
        <v>0</v>
      </c>
      <c r="N23" s="292">
        <f>SUM(O23:Q23)</f>
        <v>136</v>
      </c>
      <c r="O23" s="292">
        <v>0</v>
      </c>
      <c r="P23" s="292">
        <v>136</v>
      </c>
      <c r="Q23" s="292">
        <v>0</v>
      </c>
      <c r="R23" s="292">
        <f>SUM(S23:U23)</f>
        <v>646</v>
      </c>
      <c r="S23" s="292">
        <v>0</v>
      </c>
      <c r="T23" s="292">
        <v>646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1</v>
      </c>
      <c r="AA23" s="292">
        <v>0</v>
      </c>
      <c r="AB23" s="292">
        <v>1</v>
      </c>
      <c r="AC23" s="292">
        <v>0</v>
      </c>
      <c r="AD23" s="292">
        <f>SUM(AE23,AI23,AM23,AQ23,AU23,AY23)</f>
        <v>731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699</v>
      </c>
      <c r="AJ23" s="292">
        <v>0</v>
      </c>
      <c r="AK23" s="292">
        <v>0</v>
      </c>
      <c r="AL23" s="292">
        <v>699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27</v>
      </c>
      <c r="AR23" s="292">
        <v>0</v>
      </c>
      <c r="AS23" s="292">
        <v>27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5</v>
      </c>
      <c r="AZ23" s="292">
        <v>0</v>
      </c>
      <c r="BA23" s="292">
        <v>0</v>
      </c>
      <c r="BB23" s="292">
        <v>5</v>
      </c>
      <c r="BC23" s="292">
        <f>SUM(BD23,BK23)</f>
        <v>886</v>
      </c>
      <c r="BD23" s="292">
        <f>SUM(BE23:BJ23)</f>
        <v>562</v>
      </c>
      <c r="BE23" s="292">
        <v>0</v>
      </c>
      <c r="BF23" s="292">
        <v>285</v>
      </c>
      <c r="BG23" s="292">
        <v>30</v>
      </c>
      <c r="BH23" s="292">
        <v>33</v>
      </c>
      <c r="BI23" s="292">
        <v>0</v>
      </c>
      <c r="BJ23" s="292">
        <v>214</v>
      </c>
      <c r="BK23" s="292">
        <f>SUM(BL23:BQ23)</f>
        <v>324</v>
      </c>
      <c r="BL23" s="292">
        <v>0</v>
      </c>
      <c r="BM23" s="292">
        <v>250</v>
      </c>
      <c r="BN23" s="292">
        <v>2</v>
      </c>
      <c r="BO23" s="292">
        <v>67</v>
      </c>
      <c r="BP23" s="292">
        <v>0</v>
      </c>
      <c r="BQ23" s="292">
        <v>5</v>
      </c>
      <c r="BR23" s="292">
        <f>SUM(BY23,CF23)</f>
        <v>3688</v>
      </c>
      <c r="BS23" s="292">
        <f>SUM(BZ23,CG23)</f>
        <v>0</v>
      </c>
      <c r="BT23" s="292">
        <f>SUM(CA23,CH23)</f>
        <v>2628</v>
      </c>
      <c r="BU23" s="292">
        <f>SUM(CB23,CI23)</f>
        <v>166</v>
      </c>
      <c r="BV23" s="292">
        <f>SUM(CC23,CJ23)</f>
        <v>679</v>
      </c>
      <c r="BW23" s="292">
        <f>SUM(CD23,CK23)</f>
        <v>0</v>
      </c>
      <c r="BX23" s="292">
        <f>SUM(CE23,CL23)</f>
        <v>215</v>
      </c>
      <c r="BY23" s="292">
        <f>SUM(BZ23:CE23)</f>
        <v>3126</v>
      </c>
      <c r="BZ23" s="292">
        <f>F23</f>
        <v>0</v>
      </c>
      <c r="CA23" s="292">
        <f>J23</f>
        <v>2343</v>
      </c>
      <c r="CB23" s="292">
        <f>N23</f>
        <v>136</v>
      </c>
      <c r="CC23" s="292">
        <f>R23</f>
        <v>646</v>
      </c>
      <c r="CD23" s="292">
        <f>V23</f>
        <v>0</v>
      </c>
      <c r="CE23" s="292">
        <f>Z23</f>
        <v>1</v>
      </c>
      <c r="CF23" s="292">
        <f>SUM(CG23:CL23)</f>
        <v>562</v>
      </c>
      <c r="CG23" s="292">
        <f>BE23</f>
        <v>0</v>
      </c>
      <c r="CH23" s="292">
        <f>BF23</f>
        <v>285</v>
      </c>
      <c r="CI23" s="292">
        <f>BG23</f>
        <v>30</v>
      </c>
      <c r="CJ23" s="292">
        <f>BH23</f>
        <v>33</v>
      </c>
      <c r="CK23" s="292">
        <f>BI23</f>
        <v>0</v>
      </c>
      <c r="CL23" s="292">
        <f>BJ23</f>
        <v>214</v>
      </c>
      <c r="CM23" s="292">
        <f>SUM(CT23,DA23)</f>
        <v>1055</v>
      </c>
      <c r="CN23" s="292">
        <f>SUM(CU23,DB23)</f>
        <v>0</v>
      </c>
      <c r="CO23" s="292">
        <f>SUM(CV23,DC23)</f>
        <v>949</v>
      </c>
      <c r="CP23" s="292">
        <f>SUM(CW23,DD23)</f>
        <v>2</v>
      </c>
      <c r="CQ23" s="292">
        <f>SUM(CX23,DE23)</f>
        <v>94</v>
      </c>
      <c r="CR23" s="292">
        <f>SUM(CY23,DF23)</f>
        <v>0</v>
      </c>
      <c r="CS23" s="292">
        <f>SUM(CZ23,DG23)</f>
        <v>10</v>
      </c>
      <c r="CT23" s="292">
        <f>SUM(CU23:CZ23)</f>
        <v>731</v>
      </c>
      <c r="CU23" s="292">
        <f>AE23</f>
        <v>0</v>
      </c>
      <c r="CV23" s="292">
        <f>AI23</f>
        <v>699</v>
      </c>
      <c r="CW23" s="292">
        <f>AM23</f>
        <v>0</v>
      </c>
      <c r="CX23" s="292">
        <f>AQ23</f>
        <v>27</v>
      </c>
      <c r="CY23" s="292">
        <f>AU23</f>
        <v>0</v>
      </c>
      <c r="CZ23" s="292">
        <f>AY23</f>
        <v>5</v>
      </c>
      <c r="DA23" s="292">
        <f>SUM(DB23:DG23)</f>
        <v>324</v>
      </c>
      <c r="DB23" s="292">
        <f>BL23</f>
        <v>0</v>
      </c>
      <c r="DC23" s="292">
        <f>BM23</f>
        <v>250</v>
      </c>
      <c r="DD23" s="292">
        <f>BN23</f>
        <v>2</v>
      </c>
      <c r="DE23" s="292">
        <f>BO23</f>
        <v>67</v>
      </c>
      <c r="DF23" s="292">
        <f>BP23</f>
        <v>0</v>
      </c>
      <c r="DG23" s="292">
        <f>BQ23</f>
        <v>5</v>
      </c>
      <c r="DH23" s="292">
        <v>234</v>
      </c>
      <c r="DI23" s="292">
        <f>SUM(DJ23:DM23)</f>
        <v>1</v>
      </c>
      <c r="DJ23" s="292">
        <v>0</v>
      </c>
      <c r="DK23" s="292">
        <v>1</v>
      </c>
      <c r="DL23" s="292">
        <v>0</v>
      </c>
      <c r="DM23" s="292">
        <v>0</v>
      </c>
    </row>
    <row r="24" spans="1:117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SUM(E24,AD24,BC24)</f>
        <v>3169</v>
      </c>
      <c r="E24" s="292">
        <f>SUM(F24,J24,N24,R24,V24,Z24)</f>
        <v>2048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1462</v>
      </c>
      <c r="K24" s="292">
        <v>0</v>
      </c>
      <c r="L24" s="292">
        <v>1462</v>
      </c>
      <c r="M24" s="292">
        <v>0</v>
      </c>
      <c r="N24" s="292">
        <f>SUM(O24:Q24)</f>
        <v>115</v>
      </c>
      <c r="O24" s="292">
        <v>0</v>
      </c>
      <c r="P24" s="292">
        <v>115</v>
      </c>
      <c r="Q24" s="292">
        <v>0</v>
      </c>
      <c r="R24" s="292">
        <f>SUM(S24:U24)</f>
        <v>471</v>
      </c>
      <c r="S24" s="292">
        <v>0</v>
      </c>
      <c r="T24" s="292">
        <v>471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340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293</v>
      </c>
      <c r="AJ24" s="292">
        <v>0</v>
      </c>
      <c r="AK24" s="292">
        <v>0</v>
      </c>
      <c r="AL24" s="292">
        <v>293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39</v>
      </c>
      <c r="AR24" s="292">
        <v>0</v>
      </c>
      <c r="AS24" s="292">
        <v>0</v>
      </c>
      <c r="AT24" s="292">
        <v>39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8</v>
      </c>
      <c r="AZ24" s="292">
        <v>0</v>
      </c>
      <c r="BA24" s="292">
        <v>0</v>
      </c>
      <c r="BB24" s="292">
        <v>8</v>
      </c>
      <c r="BC24" s="292">
        <f>SUM(BD24,BK24)</f>
        <v>781</v>
      </c>
      <c r="BD24" s="292">
        <f>SUM(BE24:BJ24)</f>
        <v>172</v>
      </c>
      <c r="BE24" s="292">
        <v>0</v>
      </c>
      <c r="BF24" s="292">
        <v>61</v>
      </c>
      <c r="BG24" s="292">
        <v>7</v>
      </c>
      <c r="BH24" s="292">
        <v>8</v>
      </c>
      <c r="BI24" s="292">
        <v>0</v>
      </c>
      <c r="BJ24" s="292">
        <v>96</v>
      </c>
      <c r="BK24" s="292">
        <f>SUM(BL24:BQ24)</f>
        <v>609</v>
      </c>
      <c r="BL24" s="292">
        <v>0</v>
      </c>
      <c r="BM24" s="292">
        <v>97</v>
      </c>
      <c r="BN24" s="292">
        <v>0</v>
      </c>
      <c r="BO24" s="292">
        <v>506</v>
      </c>
      <c r="BP24" s="292">
        <v>0</v>
      </c>
      <c r="BQ24" s="292">
        <v>6</v>
      </c>
      <c r="BR24" s="292">
        <f>SUM(BY24,CF24)</f>
        <v>2220</v>
      </c>
      <c r="BS24" s="292">
        <f>SUM(BZ24,CG24)</f>
        <v>0</v>
      </c>
      <c r="BT24" s="292">
        <f>SUM(CA24,CH24)</f>
        <v>1523</v>
      </c>
      <c r="BU24" s="292">
        <f>SUM(CB24,CI24)</f>
        <v>122</v>
      </c>
      <c r="BV24" s="292">
        <f>SUM(CC24,CJ24)</f>
        <v>479</v>
      </c>
      <c r="BW24" s="292">
        <f>SUM(CD24,CK24)</f>
        <v>0</v>
      </c>
      <c r="BX24" s="292">
        <f>SUM(CE24,CL24)</f>
        <v>96</v>
      </c>
      <c r="BY24" s="292">
        <f>SUM(BZ24:CE24)</f>
        <v>2048</v>
      </c>
      <c r="BZ24" s="292">
        <f>F24</f>
        <v>0</v>
      </c>
      <c r="CA24" s="292">
        <f>J24</f>
        <v>1462</v>
      </c>
      <c r="CB24" s="292">
        <f>N24</f>
        <v>115</v>
      </c>
      <c r="CC24" s="292">
        <f>R24</f>
        <v>471</v>
      </c>
      <c r="CD24" s="292">
        <f>V24</f>
        <v>0</v>
      </c>
      <c r="CE24" s="292">
        <f>Z24</f>
        <v>0</v>
      </c>
      <c r="CF24" s="292">
        <f>SUM(CG24:CL24)</f>
        <v>172</v>
      </c>
      <c r="CG24" s="292">
        <f>BE24</f>
        <v>0</v>
      </c>
      <c r="CH24" s="292">
        <f>BF24</f>
        <v>61</v>
      </c>
      <c r="CI24" s="292">
        <f>BG24</f>
        <v>7</v>
      </c>
      <c r="CJ24" s="292">
        <f>BH24</f>
        <v>8</v>
      </c>
      <c r="CK24" s="292">
        <f>BI24</f>
        <v>0</v>
      </c>
      <c r="CL24" s="292">
        <f>BJ24</f>
        <v>96</v>
      </c>
      <c r="CM24" s="292">
        <f>SUM(CT24,DA24)</f>
        <v>949</v>
      </c>
      <c r="CN24" s="292">
        <f>SUM(CU24,DB24)</f>
        <v>0</v>
      </c>
      <c r="CO24" s="292">
        <f>SUM(CV24,DC24)</f>
        <v>390</v>
      </c>
      <c r="CP24" s="292">
        <f>SUM(CW24,DD24)</f>
        <v>0</v>
      </c>
      <c r="CQ24" s="292">
        <f>SUM(CX24,DE24)</f>
        <v>545</v>
      </c>
      <c r="CR24" s="292">
        <f>SUM(CY24,DF24)</f>
        <v>0</v>
      </c>
      <c r="CS24" s="292">
        <f>SUM(CZ24,DG24)</f>
        <v>14</v>
      </c>
      <c r="CT24" s="292">
        <f>SUM(CU24:CZ24)</f>
        <v>340</v>
      </c>
      <c r="CU24" s="292">
        <f>AE24</f>
        <v>0</v>
      </c>
      <c r="CV24" s="292">
        <f>AI24</f>
        <v>293</v>
      </c>
      <c r="CW24" s="292">
        <f>AM24</f>
        <v>0</v>
      </c>
      <c r="CX24" s="292">
        <f>AQ24</f>
        <v>39</v>
      </c>
      <c r="CY24" s="292">
        <f>AU24</f>
        <v>0</v>
      </c>
      <c r="CZ24" s="292">
        <f>AY24</f>
        <v>8</v>
      </c>
      <c r="DA24" s="292">
        <f>SUM(DB24:DG24)</f>
        <v>609</v>
      </c>
      <c r="DB24" s="292">
        <f>BL24</f>
        <v>0</v>
      </c>
      <c r="DC24" s="292">
        <f>BM24</f>
        <v>97</v>
      </c>
      <c r="DD24" s="292">
        <f>BN24</f>
        <v>0</v>
      </c>
      <c r="DE24" s="292">
        <f>BO24</f>
        <v>506</v>
      </c>
      <c r="DF24" s="292">
        <f>BP24</f>
        <v>0</v>
      </c>
      <c r="DG24" s="292">
        <f>BQ24</f>
        <v>6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SUM(E25,AD25,BC25)</f>
        <v>2211</v>
      </c>
      <c r="E25" s="292">
        <f>SUM(F25,J25,N25,R25,V25,Z25)</f>
        <v>1646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1305</v>
      </c>
      <c r="K25" s="292">
        <v>0</v>
      </c>
      <c r="L25" s="292">
        <v>1305</v>
      </c>
      <c r="M25" s="292">
        <v>0</v>
      </c>
      <c r="N25" s="292">
        <f>SUM(O25:Q25)</f>
        <v>66</v>
      </c>
      <c r="O25" s="292">
        <v>66</v>
      </c>
      <c r="P25" s="292">
        <v>0</v>
      </c>
      <c r="Q25" s="292">
        <v>0</v>
      </c>
      <c r="R25" s="292">
        <f>SUM(S25:U25)</f>
        <v>275</v>
      </c>
      <c r="S25" s="292">
        <v>43</v>
      </c>
      <c r="T25" s="292">
        <v>232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v>0</v>
      </c>
      <c r="AD25" s="292">
        <f>SUM(AE25,AI25,AM25,AQ25,AU25,AY25)</f>
        <v>284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277</v>
      </c>
      <c r="AJ25" s="292">
        <v>0</v>
      </c>
      <c r="AK25" s="292">
        <v>0</v>
      </c>
      <c r="AL25" s="292">
        <v>277</v>
      </c>
      <c r="AM25" s="292">
        <f>SUM(AN25:AP25)</f>
        <v>1</v>
      </c>
      <c r="AN25" s="292">
        <v>0</v>
      </c>
      <c r="AO25" s="292">
        <v>0</v>
      </c>
      <c r="AP25" s="292">
        <v>1</v>
      </c>
      <c r="AQ25" s="292">
        <f>SUM(AR25:AT25)</f>
        <v>1</v>
      </c>
      <c r="AR25" s="292">
        <v>0</v>
      </c>
      <c r="AS25" s="292">
        <v>0</v>
      </c>
      <c r="AT25" s="292">
        <v>1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5</v>
      </c>
      <c r="AZ25" s="292">
        <v>0</v>
      </c>
      <c r="BA25" s="292">
        <v>0</v>
      </c>
      <c r="BB25" s="292">
        <v>5</v>
      </c>
      <c r="BC25" s="292">
        <f>SUM(BD25,BK25)</f>
        <v>281</v>
      </c>
      <c r="BD25" s="292">
        <f>SUM(BE25:BJ25)</f>
        <v>254</v>
      </c>
      <c r="BE25" s="292">
        <v>0</v>
      </c>
      <c r="BF25" s="292">
        <v>125</v>
      </c>
      <c r="BG25" s="292">
        <v>12</v>
      </c>
      <c r="BH25" s="292">
        <v>19</v>
      </c>
      <c r="BI25" s="292">
        <v>0</v>
      </c>
      <c r="BJ25" s="292">
        <v>98</v>
      </c>
      <c r="BK25" s="292">
        <f>SUM(BL25:BQ25)</f>
        <v>27</v>
      </c>
      <c r="BL25" s="292">
        <v>0</v>
      </c>
      <c r="BM25" s="292">
        <v>22</v>
      </c>
      <c r="BN25" s="292">
        <v>0</v>
      </c>
      <c r="BO25" s="292">
        <v>0</v>
      </c>
      <c r="BP25" s="292">
        <v>0</v>
      </c>
      <c r="BQ25" s="292">
        <v>5</v>
      </c>
      <c r="BR25" s="292">
        <f>SUM(BY25,CF25)</f>
        <v>1900</v>
      </c>
      <c r="BS25" s="292">
        <f>SUM(BZ25,CG25)</f>
        <v>0</v>
      </c>
      <c r="BT25" s="292">
        <f>SUM(CA25,CH25)</f>
        <v>1430</v>
      </c>
      <c r="BU25" s="292">
        <f>SUM(CB25,CI25)</f>
        <v>78</v>
      </c>
      <c r="BV25" s="292">
        <f>SUM(CC25,CJ25)</f>
        <v>294</v>
      </c>
      <c r="BW25" s="292">
        <f>SUM(CD25,CK25)</f>
        <v>0</v>
      </c>
      <c r="BX25" s="292">
        <f>SUM(CE25,CL25)</f>
        <v>98</v>
      </c>
      <c r="BY25" s="292">
        <f>SUM(BZ25:CE25)</f>
        <v>1646</v>
      </c>
      <c r="BZ25" s="292">
        <f>F25</f>
        <v>0</v>
      </c>
      <c r="CA25" s="292">
        <f>J25</f>
        <v>1305</v>
      </c>
      <c r="CB25" s="292">
        <f>N25</f>
        <v>66</v>
      </c>
      <c r="CC25" s="292">
        <f>R25</f>
        <v>275</v>
      </c>
      <c r="CD25" s="292">
        <f>V25</f>
        <v>0</v>
      </c>
      <c r="CE25" s="292">
        <f>Z25</f>
        <v>0</v>
      </c>
      <c r="CF25" s="292">
        <f>SUM(CG25:CL25)</f>
        <v>254</v>
      </c>
      <c r="CG25" s="292">
        <f>BE25</f>
        <v>0</v>
      </c>
      <c r="CH25" s="292">
        <f>BF25</f>
        <v>125</v>
      </c>
      <c r="CI25" s="292">
        <f>BG25</f>
        <v>12</v>
      </c>
      <c r="CJ25" s="292">
        <f>BH25</f>
        <v>19</v>
      </c>
      <c r="CK25" s="292">
        <f>BI25</f>
        <v>0</v>
      </c>
      <c r="CL25" s="292">
        <f>BJ25</f>
        <v>98</v>
      </c>
      <c r="CM25" s="292">
        <f>SUM(CT25,DA25)</f>
        <v>311</v>
      </c>
      <c r="CN25" s="292">
        <f>SUM(CU25,DB25)</f>
        <v>0</v>
      </c>
      <c r="CO25" s="292">
        <f>SUM(CV25,DC25)</f>
        <v>299</v>
      </c>
      <c r="CP25" s="292">
        <f>SUM(CW25,DD25)</f>
        <v>1</v>
      </c>
      <c r="CQ25" s="292">
        <f>SUM(CX25,DE25)</f>
        <v>1</v>
      </c>
      <c r="CR25" s="292">
        <f>SUM(CY25,DF25)</f>
        <v>0</v>
      </c>
      <c r="CS25" s="292">
        <f>SUM(CZ25,DG25)</f>
        <v>10</v>
      </c>
      <c r="CT25" s="292">
        <f>SUM(CU25:CZ25)</f>
        <v>284</v>
      </c>
      <c r="CU25" s="292">
        <f>AE25</f>
        <v>0</v>
      </c>
      <c r="CV25" s="292">
        <f>AI25</f>
        <v>277</v>
      </c>
      <c r="CW25" s="292">
        <f>AM25</f>
        <v>1</v>
      </c>
      <c r="CX25" s="292">
        <f>AQ25</f>
        <v>1</v>
      </c>
      <c r="CY25" s="292">
        <f>AU25</f>
        <v>0</v>
      </c>
      <c r="CZ25" s="292">
        <f>AY25</f>
        <v>5</v>
      </c>
      <c r="DA25" s="292">
        <f>SUM(DB25:DG25)</f>
        <v>27</v>
      </c>
      <c r="DB25" s="292">
        <f>BL25</f>
        <v>0</v>
      </c>
      <c r="DC25" s="292">
        <f>BM25</f>
        <v>22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5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SUM(E26,AD26,BC26)</f>
        <v>2892</v>
      </c>
      <c r="E26" s="292">
        <f>SUM(F26,J26,N26,R26,V26,Z26)</f>
        <v>1929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1508</v>
      </c>
      <c r="K26" s="292">
        <v>0</v>
      </c>
      <c r="L26" s="292">
        <v>1508</v>
      </c>
      <c r="M26" s="292">
        <v>0</v>
      </c>
      <c r="N26" s="292">
        <f>SUM(O26:Q26)</f>
        <v>100</v>
      </c>
      <c r="O26" s="292">
        <v>0</v>
      </c>
      <c r="P26" s="292">
        <v>100</v>
      </c>
      <c r="Q26" s="292">
        <v>0</v>
      </c>
      <c r="R26" s="292">
        <f>SUM(S26:U26)</f>
        <v>317</v>
      </c>
      <c r="S26" s="292">
        <v>0</v>
      </c>
      <c r="T26" s="292">
        <v>317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4</v>
      </c>
      <c r="AA26" s="292">
        <v>0</v>
      </c>
      <c r="AB26" s="292">
        <v>4</v>
      </c>
      <c r="AC26" s="292">
        <v>0</v>
      </c>
      <c r="AD26" s="292">
        <f>SUM(AE26,AI26,AM26,AQ26,AU26,AY26)</f>
        <v>578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485</v>
      </c>
      <c r="AJ26" s="292">
        <v>0</v>
      </c>
      <c r="AK26" s="292">
        <v>0</v>
      </c>
      <c r="AL26" s="292">
        <v>485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92</v>
      </c>
      <c r="AR26" s="292">
        <v>0</v>
      </c>
      <c r="AS26" s="292">
        <v>91</v>
      </c>
      <c r="AT26" s="292">
        <v>1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1</v>
      </c>
      <c r="AZ26" s="292">
        <v>0</v>
      </c>
      <c r="BA26" s="292">
        <v>0</v>
      </c>
      <c r="BB26" s="292">
        <v>1</v>
      </c>
      <c r="BC26" s="292">
        <f>SUM(BD26,BK26)</f>
        <v>385</v>
      </c>
      <c r="BD26" s="292">
        <f>SUM(BE26:BJ26)</f>
        <v>259</v>
      </c>
      <c r="BE26" s="292">
        <v>0</v>
      </c>
      <c r="BF26" s="292">
        <v>108</v>
      </c>
      <c r="BG26" s="292">
        <v>11</v>
      </c>
      <c r="BH26" s="292">
        <v>16</v>
      </c>
      <c r="BI26" s="292">
        <v>0</v>
      </c>
      <c r="BJ26" s="292">
        <v>124</v>
      </c>
      <c r="BK26" s="292">
        <f>SUM(BL26:BQ26)</f>
        <v>126</v>
      </c>
      <c r="BL26" s="292">
        <v>0</v>
      </c>
      <c r="BM26" s="292">
        <v>115</v>
      </c>
      <c r="BN26" s="292">
        <v>0</v>
      </c>
      <c r="BO26" s="292">
        <v>3</v>
      </c>
      <c r="BP26" s="292">
        <v>0</v>
      </c>
      <c r="BQ26" s="292">
        <v>8</v>
      </c>
      <c r="BR26" s="292">
        <f>SUM(BY26,CF26)</f>
        <v>2188</v>
      </c>
      <c r="BS26" s="292">
        <f>SUM(BZ26,CG26)</f>
        <v>0</v>
      </c>
      <c r="BT26" s="292">
        <f>SUM(CA26,CH26)</f>
        <v>1616</v>
      </c>
      <c r="BU26" s="292">
        <f>SUM(CB26,CI26)</f>
        <v>111</v>
      </c>
      <c r="BV26" s="292">
        <f>SUM(CC26,CJ26)</f>
        <v>333</v>
      </c>
      <c r="BW26" s="292">
        <f>SUM(CD26,CK26)</f>
        <v>0</v>
      </c>
      <c r="BX26" s="292">
        <f>SUM(CE26,CL26)</f>
        <v>128</v>
      </c>
      <c r="BY26" s="292">
        <f>SUM(BZ26:CE26)</f>
        <v>1929</v>
      </c>
      <c r="BZ26" s="292">
        <f>F26</f>
        <v>0</v>
      </c>
      <c r="CA26" s="292">
        <f>J26</f>
        <v>1508</v>
      </c>
      <c r="CB26" s="292">
        <f>N26</f>
        <v>100</v>
      </c>
      <c r="CC26" s="292">
        <f>R26</f>
        <v>317</v>
      </c>
      <c r="CD26" s="292">
        <f>V26</f>
        <v>0</v>
      </c>
      <c r="CE26" s="292">
        <f>Z26</f>
        <v>4</v>
      </c>
      <c r="CF26" s="292">
        <f>SUM(CG26:CL26)</f>
        <v>259</v>
      </c>
      <c r="CG26" s="292">
        <f>BE26</f>
        <v>0</v>
      </c>
      <c r="CH26" s="292">
        <f>BF26</f>
        <v>108</v>
      </c>
      <c r="CI26" s="292">
        <f>BG26</f>
        <v>11</v>
      </c>
      <c r="CJ26" s="292">
        <f>BH26</f>
        <v>16</v>
      </c>
      <c r="CK26" s="292">
        <f>BI26</f>
        <v>0</v>
      </c>
      <c r="CL26" s="292">
        <f>BJ26</f>
        <v>124</v>
      </c>
      <c r="CM26" s="292">
        <f>SUM(CT26,DA26)</f>
        <v>704</v>
      </c>
      <c r="CN26" s="292">
        <f>SUM(CU26,DB26)</f>
        <v>0</v>
      </c>
      <c r="CO26" s="292">
        <f>SUM(CV26,DC26)</f>
        <v>600</v>
      </c>
      <c r="CP26" s="292">
        <f>SUM(CW26,DD26)</f>
        <v>0</v>
      </c>
      <c r="CQ26" s="292">
        <f>SUM(CX26,DE26)</f>
        <v>95</v>
      </c>
      <c r="CR26" s="292">
        <f>SUM(CY26,DF26)</f>
        <v>0</v>
      </c>
      <c r="CS26" s="292">
        <f>SUM(CZ26,DG26)</f>
        <v>9</v>
      </c>
      <c r="CT26" s="292">
        <f>SUM(CU26:CZ26)</f>
        <v>578</v>
      </c>
      <c r="CU26" s="292">
        <f>AE26</f>
        <v>0</v>
      </c>
      <c r="CV26" s="292">
        <f>AI26</f>
        <v>485</v>
      </c>
      <c r="CW26" s="292">
        <f>AM26</f>
        <v>0</v>
      </c>
      <c r="CX26" s="292">
        <f>AQ26</f>
        <v>92</v>
      </c>
      <c r="CY26" s="292">
        <f>AU26</f>
        <v>0</v>
      </c>
      <c r="CZ26" s="292">
        <f>AY26</f>
        <v>1</v>
      </c>
      <c r="DA26" s="292">
        <f>SUM(DB26:DG26)</f>
        <v>126</v>
      </c>
      <c r="DB26" s="292">
        <f>BL26</f>
        <v>0</v>
      </c>
      <c r="DC26" s="292">
        <f>BM26</f>
        <v>115</v>
      </c>
      <c r="DD26" s="292">
        <f>BN26</f>
        <v>0</v>
      </c>
      <c r="DE26" s="292">
        <f>BO26</f>
        <v>3</v>
      </c>
      <c r="DF26" s="292">
        <f>BP26</f>
        <v>0</v>
      </c>
      <c r="DG26" s="292">
        <f>BQ26</f>
        <v>8</v>
      </c>
      <c r="DH26" s="292">
        <v>86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SUM(E27,AD27,BC27)</f>
        <v>12860</v>
      </c>
      <c r="E27" s="292">
        <f>SUM(F27,J27,N27,R27,V27,Z27)</f>
        <v>9994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7784</v>
      </c>
      <c r="K27" s="292">
        <v>0</v>
      </c>
      <c r="L27" s="292">
        <v>7784</v>
      </c>
      <c r="M27" s="292">
        <v>0</v>
      </c>
      <c r="N27" s="292">
        <f>SUM(O27:Q27)</f>
        <v>1240</v>
      </c>
      <c r="O27" s="292">
        <v>0</v>
      </c>
      <c r="P27" s="292">
        <v>1240</v>
      </c>
      <c r="Q27" s="292">
        <v>0</v>
      </c>
      <c r="R27" s="292">
        <f>SUM(S27:U27)</f>
        <v>970</v>
      </c>
      <c r="S27" s="292">
        <v>0</v>
      </c>
      <c r="T27" s="292">
        <v>970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0</v>
      </c>
      <c r="AA27" s="292">
        <v>0</v>
      </c>
      <c r="AB27" s="292">
        <v>0</v>
      </c>
      <c r="AC27" s="292">
        <v>0</v>
      </c>
      <c r="AD27" s="292">
        <f>SUM(AE27,AI27,AM27,AQ27,AU27,AY27)</f>
        <v>1807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1725</v>
      </c>
      <c r="AJ27" s="292">
        <v>0</v>
      </c>
      <c r="AK27" s="292">
        <v>0</v>
      </c>
      <c r="AL27" s="292">
        <v>1725</v>
      </c>
      <c r="AM27" s="292">
        <f>SUM(AN27:AP27)</f>
        <v>67</v>
      </c>
      <c r="AN27" s="292">
        <v>0</v>
      </c>
      <c r="AO27" s="292">
        <v>0</v>
      </c>
      <c r="AP27" s="292">
        <v>67</v>
      </c>
      <c r="AQ27" s="292">
        <f>SUM(AR27:AT27)</f>
        <v>15</v>
      </c>
      <c r="AR27" s="292">
        <v>0</v>
      </c>
      <c r="AS27" s="292">
        <v>0</v>
      </c>
      <c r="AT27" s="292">
        <v>15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1059</v>
      </c>
      <c r="BD27" s="292">
        <f>SUM(BE27:BJ27)</f>
        <v>313</v>
      </c>
      <c r="BE27" s="292">
        <v>0</v>
      </c>
      <c r="BF27" s="292">
        <v>251</v>
      </c>
      <c r="BG27" s="292">
        <v>45</v>
      </c>
      <c r="BH27" s="292">
        <v>17</v>
      </c>
      <c r="BI27" s="292">
        <v>0</v>
      </c>
      <c r="BJ27" s="292">
        <v>0</v>
      </c>
      <c r="BK27" s="292">
        <f>SUM(BL27:BQ27)</f>
        <v>746</v>
      </c>
      <c r="BL27" s="292">
        <v>0</v>
      </c>
      <c r="BM27" s="292">
        <v>731</v>
      </c>
      <c r="BN27" s="292">
        <v>15</v>
      </c>
      <c r="BO27" s="292">
        <v>0</v>
      </c>
      <c r="BP27" s="292">
        <v>0</v>
      </c>
      <c r="BQ27" s="292">
        <v>0</v>
      </c>
      <c r="BR27" s="292">
        <f>SUM(BY27,CF27)</f>
        <v>10307</v>
      </c>
      <c r="BS27" s="292">
        <f>SUM(BZ27,CG27)</f>
        <v>0</v>
      </c>
      <c r="BT27" s="292">
        <f>SUM(CA27,CH27)</f>
        <v>8035</v>
      </c>
      <c r="BU27" s="292">
        <f>SUM(CB27,CI27)</f>
        <v>1285</v>
      </c>
      <c r="BV27" s="292">
        <f>SUM(CC27,CJ27)</f>
        <v>987</v>
      </c>
      <c r="BW27" s="292">
        <f>SUM(CD27,CK27)</f>
        <v>0</v>
      </c>
      <c r="BX27" s="292">
        <f>SUM(CE27,CL27)</f>
        <v>0</v>
      </c>
      <c r="BY27" s="292">
        <f>SUM(BZ27:CE27)</f>
        <v>9994</v>
      </c>
      <c r="BZ27" s="292">
        <f>F27</f>
        <v>0</v>
      </c>
      <c r="CA27" s="292">
        <f>J27</f>
        <v>7784</v>
      </c>
      <c r="CB27" s="292">
        <f>N27</f>
        <v>1240</v>
      </c>
      <c r="CC27" s="292">
        <f>R27</f>
        <v>970</v>
      </c>
      <c r="CD27" s="292">
        <f>V27</f>
        <v>0</v>
      </c>
      <c r="CE27" s="292">
        <f>Z27</f>
        <v>0</v>
      </c>
      <c r="CF27" s="292">
        <f>SUM(CG27:CL27)</f>
        <v>313</v>
      </c>
      <c r="CG27" s="292">
        <f>BE27</f>
        <v>0</v>
      </c>
      <c r="CH27" s="292">
        <f>BF27</f>
        <v>251</v>
      </c>
      <c r="CI27" s="292">
        <f>BG27</f>
        <v>45</v>
      </c>
      <c r="CJ27" s="292">
        <f>BH27</f>
        <v>17</v>
      </c>
      <c r="CK27" s="292">
        <f>BI27</f>
        <v>0</v>
      </c>
      <c r="CL27" s="292">
        <f>BJ27</f>
        <v>0</v>
      </c>
      <c r="CM27" s="292">
        <f>SUM(CT27,DA27)</f>
        <v>2553</v>
      </c>
      <c r="CN27" s="292">
        <f>SUM(CU27,DB27)</f>
        <v>0</v>
      </c>
      <c r="CO27" s="292">
        <f>SUM(CV27,DC27)</f>
        <v>2456</v>
      </c>
      <c r="CP27" s="292">
        <f>SUM(CW27,DD27)</f>
        <v>82</v>
      </c>
      <c r="CQ27" s="292">
        <f>SUM(CX27,DE27)</f>
        <v>15</v>
      </c>
      <c r="CR27" s="292">
        <f>SUM(CY27,DF27)</f>
        <v>0</v>
      </c>
      <c r="CS27" s="292">
        <f>SUM(CZ27,DG27)</f>
        <v>0</v>
      </c>
      <c r="CT27" s="292">
        <f>SUM(CU27:CZ27)</f>
        <v>1807</v>
      </c>
      <c r="CU27" s="292">
        <f>AE27</f>
        <v>0</v>
      </c>
      <c r="CV27" s="292">
        <f>AI27</f>
        <v>1725</v>
      </c>
      <c r="CW27" s="292">
        <f>AM27</f>
        <v>67</v>
      </c>
      <c r="CX27" s="292">
        <f>AQ27</f>
        <v>15</v>
      </c>
      <c r="CY27" s="292">
        <f>AU27</f>
        <v>0</v>
      </c>
      <c r="CZ27" s="292">
        <f>AY27</f>
        <v>0</v>
      </c>
      <c r="DA27" s="292">
        <f>SUM(DB27:DG27)</f>
        <v>746</v>
      </c>
      <c r="DB27" s="292">
        <f>BL27</f>
        <v>0</v>
      </c>
      <c r="DC27" s="292">
        <f>BM27</f>
        <v>731</v>
      </c>
      <c r="DD27" s="292">
        <f>BN27</f>
        <v>15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SUM(E28,AD28,BC28)</f>
        <v>7779</v>
      </c>
      <c r="E28" s="292">
        <f>SUM(F28,J28,N28,R28,V28,Z28)</f>
        <v>5818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3643</v>
      </c>
      <c r="K28" s="292">
        <v>0</v>
      </c>
      <c r="L28" s="292">
        <v>3643</v>
      </c>
      <c r="M28" s="292">
        <v>0</v>
      </c>
      <c r="N28" s="292">
        <f>SUM(O28:Q28)</f>
        <v>506</v>
      </c>
      <c r="O28" s="292">
        <v>0</v>
      </c>
      <c r="P28" s="292">
        <v>506</v>
      </c>
      <c r="Q28" s="292">
        <v>0</v>
      </c>
      <c r="R28" s="292">
        <f>SUM(S28:U28)</f>
        <v>1667</v>
      </c>
      <c r="S28" s="292">
        <v>0</v>
      </c>
      <c r="T28" s="292">
        <v>1667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2</v>
      </c>
      <c r="AA28" s="292">
        <v>0</v>
      </c>
      <c r="AB28" s="292">
        <v>2</v>
      </c>
      <c r="AC28" s="292">
        <v>0</v>
      </c>
      <c r="AD28" s="292">
        <f>SUM(AE28,AI28,AM28,AQ28,AU28,AY28)</f>
        <v>1404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1223</v>
      </c>
      <c r="AJ28" s="292">
        <v>213</v>
      </c>
      <c r="AK28" s="292">
        <v>0</v>
      </c>
      <c r="AL28" s="292">
        <v>1010</v>
      </c>
      <c r="AM28" s="292">
        <f>SUM(AN28:AP28)</f>
        <v>49</v>
      </c>
      <c r="AN28" s="292">
        <v>9</v>
      </c>
      <c r="AO28" s="292">
        <v>0</v>
      </c>
      <c r="AP28" s="292">
        <v>40</v>
      </c>
      <c r="AQ28" s="292">
        <f>SUM(AR28:AT28)</f>
        <v>129</v>
      </c>
      <c r="AR28" s="292">
        <v>10</v>
      </c>
      <c r="AS28" s="292">
        <v>0</v>
      </c>
      <c r="AT28" s="292">
        <v>119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3</v>
      </c>
      <c r="AZ28" s="292">
        <v>1</v>
      </c>
      <c r="BA28" s="292">
        <v>0</v>
      </c>
      <c r="BB28" s="292">
        <v>2</v>
      </c>
      <c r="BC28" s="292">
        <f>SUM(BD28,BK28)</f>
        <v>557</v>
      </c>
      <c r="BD28" s="292">
        <f>SUM(BE28:BJ28)</f>
        <v>557</v>
      </c>
      <c r="BE28" s="292">
        <v>0</v>
      </c>
      <c r="BF28" s="292">
        <v>165</v>
      </c>
      <c r="BG28" s="292">
        <v>197</v>
      </c>
      <c r="BH28" s="292">
        <v>172</v>
      </c>
      <c r="BI28" s="292">
        <v>0</v>
      </c>
      <c r="BJ28" s="292">
        <v>23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6375</v>
      </c>
      <c r="BS28" s="292">
        <f>SUM(BZ28,CG28)</f>
        <v>0</v>
      </c>
      <c r="BT28" s="292">
        <f>SUM(CA28,CH28)</f>
        <v>3808</v>
      </c>
      <c r="BU28" s="292">
        <f>SUM(CB28,CI28)</f>
        <v>703</v>
      </c>
      <c r="BV28" s="292">
        <f>SUM(CC28,CJ28)</f>
        <v>1839</v>
      </c>
      <c r="BW28" s="292">
        <f>SUM(CD28,CK28)</f>
        <v>0</v>
      </c>
      <c r="BX28" s="292">
        <f>SUM(CE28,CL28)</f>
        <v>25</v>
      </c>
      <c r="BY28" s="292">
        <f>SUM(BZ28:CE28)</f>
        <v>5818</v>
      </c>
      <c r="BZ28" s="292">
        <f>F28</f>
        <v>0</v>
      </c>
      <c r="CA28" s="292">
        <f>J28</f>
        <v>3643</v>
      </c>
      <c r="CB28" s="292">
        <f>N28</f>
        <v>506</v>
      </c>
      <c r="CC28" s="292">
        <f>R28</f>
        <v>1667</v>
      </c>
      <c r="CD28" s="292">
        <f>V28</f>
        <v>0</v>
      </c>
      <c r="CE28" s="292">
        <f>Z28</f>
        <v>2</v>
      </c>
      <c r="CF28" s="292">
        <f>SUM(CG28:CL28)</f>
        <v>557</v>
      </c>
      <c r="CG28" s="292">
        <f>BE28</f>
        <v>0</v>
      </c>
      <c r="CH28" s="292">
        <f>BF28</f>
        <v>165</v>
      </c>
      <c r="CI28" s="292">
        <f>BG28</f>
        <v>197</v>
      </c>
      <c r="CJ28" s="292">
        <f>BH28</f>
        <v>172</v>
      </c>
      <c r="CK28" s="292">
        <f>BI28</f>
        <v>0</v>
      </c>
      <c r="CL28" s="292">
        <f>BJ28</f>
        <v>23</v>
      </c>
      <c r="CM28" s="292">
        <f>SUM(CT28,DA28)</f>
        <v>1404</v>
      </c>
      <c r="CN28" s="292">
        <f>SUM(CU28,DB28)</f>
        <v>0</v>
      </c>
      <c r="CO28" s="292">
        <f>SUM(CV28,DC28)</f>
        <v>1223</v>
      </c>
      <c r="CP28" s="292">
        <f>SUM(CW28,DD28)</f>
        <v>49</v>
      </c>
      <c r="CQ28" s="292">
        <f>SUM(CX28,DE28)</f>
        <v>129</v>
      </c>
      <c r="CR28" s="292">
        <f>SUM(CY28,DF28)</f>
        <v>0</v>
      </c>
      <c r="CS28" s="292">
        <f>SUM(CZ28,DG28)</f>
        <v>3</v>
      </c>
      <c r="CT28" s="292">
        <f>SUM(CU28:CZ28)</f>
        <v>1404</v>
      </c>
      <c r="CU28" s="292">
        <f>AE28</f>
        <v>0</v>
      </c>
      <c r="CV28" s="292">
        <f>AI28</f>
        <v>1223</v>
      </c>
      <c r="CW28" s="292">
        <f>AM28</f>
        <v>49</v>
      </c>
      <c r="CX28" s="292">
        <f>AQ28</f>
        <v>129</v>
      </c>
      <c r="CY28" s="292">
        <f>AU28</f>
        <v>0</v>
      </c>
      <c r="CZ28" s="292">
        <f>AY28</f>
        <v>3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1</v>
      </c>
      <c r="DJ28" s="292">
        <v>0</v>
      </c>
      <c r="DK28" s="292">
        <v>1</v>
      </c>
      <c r="DL28" s="292">
        <v>0</v>
      </c>
      <c r="DM28" s="292">
        <v>0</v>
      </c>
    </row>
    <row r="29" spans="1:117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SUM(E29,AD29,BC29)</f>
        <v>2739</v>
      </c>
      <c r="E29" s="292">
        <f>SUM(F29,J29,N29,R29,V29,Z29)</f>
        <v>2204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1644</v>
      </c>
      <c r="K29" s="292">
        <v>1644</v>
      </c>
      <c r="L29" s="292">
        <v>0</v>
      </c>
      <c r="M29" s="292">
        <v>0</v>
      </c>
      <c r="N29" s="292">
        <f>SUM(O29:Q29)</f>
        <v>235</v>
      </c>
      <c r="O29" s="292">
        <v>235</v>
      </c>
      <c r="P29" s="292">
        <v>0</v>
      </c>
      <c r="Q29" s="292">
        <v>0</v>
      </c>
      <c r="R29" s="292">
        <f>SUM(S29:U29)</f>
        <v>324</v>
      </c>
      <c r="S29" s="292">
        <v>324</v>
      </c>
      <c r="T29" s="292">
        <v>0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1</v>
      </c>
      <c r="AA29" s="292">
        <v>1</v>
      </c>
      <c r="AB29" s="292">
        <v>0</v>
      </c>
      <c r="AC29" s="292">
        <v>0</v>
      </c>
      <c r="AD29" s="292">
        <f>SUM(AE29,AI29,AM29,AQ29,AU29,AY29)</f>
        <v>386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352</v>
      </c>
      <c r="AJ29" s="292">
        <v>0</v>
      </c>
      <c r="AK29" s="292">
        <v>0</v>
      </c>
      <c r="AL29" s="292">
        <v>352</v>
      </c>
      <c r="AM29" s="292">
        <f>SUM(AN29:AP29)</f>
        <v>21</v>
      </c>
      <c r="AN29" s="292">
        <v>0</v>
      </c>
      <c r="AO29" s="292">
        <v>0</v>
      </c>
      <c r="AP29" s="292">
        <v>21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13</v>
      </c>
      <c r="AZ29" s="292">
        <v>0</v>
      </c>
      <c r="BA29" s="292">
        <v>0</v>
      </c>
      <c r="BB29" s="292">
        <v>13</v>
      </c>
      <c r="BC29" s="292">
        <f>SUM(BD29,BK29)</f>
        <v>149</v>
      </c>
      <c r="BD29" s="292">
        <f>SUM(BE29:BJ29)</f>
        <v>102</v>
      </c>
      <c r="BE29" s="292">
        <v>0</v>
      </c>
      <c r="BF29" s="292">
        <v>36</v>
      </c>
      <c r="BG29" s="292">
        <v>4</v>
      </c>
      <c r="BH29" s="292">
        <v>12</v>
      </c>
      <c r="BI29" s="292">
        <v>0</v>
      </c>
      <c r="BJ29" s="292">
        <v>50</v>
      </c>
      <c r="BK29" s="292">
        <f>SUM(BL29:BQ29)</f>
        <v>47</v>
      </c>
      <c r="BL29" s="292">
        <v>0</v>
      </c>
      <c r="BM29" s="292">
        <v>37</v>
      </c>
      <c r="BN29" s="292">
        <v>3</v>
      </c>
      <c r="BO29" s="292">
        <v>2</v>
      </c>
      <c r="BP29" s="292">
        <v>0</v>
      </c>
      <c r="BQ29" s="292">
        <v>5</v>
      </c>
      <c r="BR29" s="292">
        <f>SUM(BY29,CF29)</f>
        <v>2306</v>
      </c>
      <c r="BS29" s="292">
        <f>SUM(BZ29,CG29)</f>
        <v>0</v>
      </c>
      <c r="BT29" s="292">
        <f>SUM(CA29,CH29)</f>
        <v>1680</v>
      </c>
      <c r="BU29" s="292">
        <f>SUM(CB29,CI29)</f>
        <v>239</v>
      </c>
      <c r="BV29" s="292">
        <f>SUM(CC29,CJ29)</f>
        <v>336</v>
      </c>
      <c r="BW29" s="292">
        <f>SUM(CD29,CK29)</f>
        <v>0</v>
      </c>
      <c r="BX29" s="292">
        <f>SUM(CE29,CL29)</f>
        <v>51</v>
      </c>
      <c r="BY29" s="292">
        <f>SUM(BZ29:CE29)</f>
        <v>2204</v>
      </c>
      <c r="BZ29" s="292">
        <f>F29</f>
        <v>0</v>
      </c>
      <c r="CA29" s="292">
        <f>J29</f>
        <v>1644</v>
      </c>
      <c r="CB29" s="292">
        <f>N29</f>
        <v>235</v>
      </c>
      <c r="CC29" s="292">
        <f>R29</f>
        <v>324</v>
      </c>
      <c r="CD29" s="292">
        <f>V29</f>
        <v>0</v>
      </c>
      <c r="CE29" s="292">
        <f>Z29</f>
        <v>1</v>
      </c>
      <c r="CF29" s="292">
        <f>SUM(CG29:CL29)</f>
        <v>102</v>
      </c>
      <c r="CG29" s="292">
        <f>BE29</f>
        <v>0</v>
      </c>
      <c r="CH29" s="292">
        <f>BF29</f>
        <v>36</v>
      </c>
      <c r="CI29" s="292">
        <f>BG29</f>
        <v>4</v>
      </c>
      <c r="CJ29" s="292">
        <f>BH29</f>
        <v>12</v>
      </c>
      <c r="CK29" s="292">
        <f>BI29</f>
        <v>0</v>
      </c>
      <c r="CL29" s="292">
        <f>BJ29</f>
        <v>50</v>
      </c>
      <c r="CM29" s="292">
        <f>SUM(CT29,DA29)</f>
        <v>433</v>
      </c>
      <c r="CN29" s="292">
        <f>SUM(CU29,DB29)</f>
        <v>0</v>
      </c>
      <c r="CO29" s="292">
        <f>SUM(CV29,DC29)</f>
        <v>389</v>
      </c>
      <c r="CP29" s="292">
        <f>SUM(CW29,DD29)</f>
        <v>24</v>
      </c>
      <c r="CQ29" s="292">
        <f>SUM(CX29,DE29)</f>
        <v>2</v>
      </c>
      <c r="CR29" s="292">
        <f>SUM(CY29,DF29)</f>
        <v>0</v>
      </c>
      <c r="CS29" s="292">
        <f>SUM(CZ29,DG29)</f>
        <v>18</v>
      </c>
      <c r="CT29" s="292">
        <f>SUM(CU29:CZ29)</f>
        <v>386</v>
      </c>
      <c r="CU29" s="292">
        <f>AE29</f>
        <v>0</v>
      </c>
      <c r="CV29" s="292">
        <f>AI29</f>
        <v>352</v>
      </c>
      <c r="CW29" s="292">
        <f>AM29</f>
        <v>21</v>
      </c>
      <c r="CX29" s="292">
        <f>AQ29</f>
        <v>0</v>
      </c>
      <c r="CY29" s="292">
        <f>AU29</f>
        <v>0</v>
      </c>
      <c r="CZ29" s="292">
        <f>AY29</f>
        <v>13</v>
      </c>
      <c r="DA29" s="292">
        <f>SUM(DB29:DG29)</f>
        <v>47</v>
      </c>
      <c r="DB29" s="292">
        <f>BL29</f>
        <v>0</v>
      </c>
      <c r="DC29" s="292">
        <f>BM29</f>
        <v>37</v>
      </c>
      <c r="DD29" s="292">
        <f>BN29</f>
        <v>3</v>
      </c>
      <c r="DE29" s="292">
        <f>BO29</f>
        <v>2</v>
      </c>
      <c r="DF29" s="292">
        <f>BP29</f>
        <v>0</v>
      </c>
      <c r="DG29" s="292">
        <f>BQ29</f>
        <v>5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SUM(E30,AD30,BC30)</f>
        <v>6914</v>
      </c>
      <c r="E30" s="292">
        <f>SUM(F30,J30,N30,R30,V30,Z30)</f>
        <v>5121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3954</v>
      </c>
      <c r="K30" s="292">
        <v>0</v>
      </c>
      <c r="L30" s="292">
        <v>3954</v>
      </c>
      <c r="M30" s="292">
        <v>0</v>
      </c>
      <c r="N30" s="292">
        <f>SUM(O30:Q30)</f>
        <v>443</v>
      </c>
      <c r="O30" s="292">
        <v>0</v>
      </c>
      <c r="P30" s="292">
        <v>443</v>
      </c>
      <c r="Q30" s="292">
        <v>0</v>
      </c>
      <c r="R30" s="292">
        <f>SUM(S30:U30)</f>
        <v>715</v>
      </c>
      <c r="S30" s="292">
        <v>0</v>
      </c>
      <c r="T30" s="292">
        <v>715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9</v>
      </c>
      <c r="AA30" s="292">
        <v>0</v>
      </c>
      <c r="AB30" s="292">
        <v>9</v>
      </c>
      <c r="AC30" s="292">
        <v>0</v>
      </c>
      <c r="AD30" s="292">
        <f>SUM(AE30,AI30,AM30,AQ30,AU30,AY30)</f>
        <v>1277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1232</v>
      </c>
      <c r="AJ30" s="292">
        <v>0</v>
      </c>
      <c r="AK30" s="292">
        <v>0</v>
      </c>
      <c r="AL30" s="292">
        <v>1232</v>
      </c>
      <c r="AM30" s="292">
        <f>SUM(AN30:AP30)</f>
        <v>43</v>
      </c>
      <c r="AN30" s="292">
        <v>0</v>
      </c>
      <c r="AO30" s="292">
        <v>0</v>
      </c>
      <c r="AP30" s="292">
        <v>43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2</v>
      </c>
      <c r="AZ30" s="292">
        <v>0</v>
      </c>
      <c r="BA30" s="292">
        <v>0</v>
      </c>
      <c r="BB30" s="292">
        <v>2</v>
      </c>
      <c r="BC30" s="292">
        <f>SUM(BD30,BK30)</f>
        <v>516</v>
      </c>
      <c r="BD30" s="292">
        <f>SUM(BE30:BJ30)</f>
        <v>327</v>
      </c>
      <c r="BE30" s="292">
        <v>0</v>
      </c>
      <c r="BF30" s="292">
        <v>103</v>
      </c>
      <c r="BG30" s="292">
        <v>18</v>
      </c>
      <c r="BH30" s="292">
        <v>26</v>
      </c>
      <c r="BI30" s="292">
        <v>0</v>
      </c>
      <c r="BJ30" s="292">
        <v>180</v>
      </c>
      <c r="BK30" s="292">
        <f>SUM(BL30:BQ30)</f>
        <v>189</v>
      </c>
      <c r="BL30" s="292">
        <v>0</v>
      </c>
      <c r="BM30" s="292">
        <v>79</v>
      </c>
      <c r="BN30" s="292">
        <v>2</v>
      </c>
      <c r="BO30" s="292">
        <v>83</v>
      </c>
      <c r="BP30" s="292">
        <v>0</v>
      </c>
      <c r="BQ30" s="292">
        <v>25</v>
      </c>
      <c r="BR30" s="292">
        <f>SUM(BY30,CF30)</f>
        <v>5448</v>
      </c>
      <c r="BS30" s="292">
        <f>SUM(BZ30,CG30)</f>
        <v>0</v>
      </c>
      <c r="BT30" s="292">
        <f>SUM(CA30,CH30)</f>
        <v>4057</v>
      </c>
      <c r="BU30" s="292">
        <f>SUM(CB30,CI30)</f>
        <v>461</v>
      </c>
      <c r="BV30" s="292">
        <f>SUM(CC30,CJ30)</f>
        <v>741</v>
      </c>
      <c r="BW30" s="292">
        <f>SUM(CD30,CK30)</f>
        <v>0</v>
      </c>
      <c r="BX30" s="292">
        <f>SUM(CE30,CL30)</f>
        <v>189</v>
      </c>
      <c r="BY30" s="292">
        <f>SUM(BZ30:CE30)</f>
        <v>5121</v>
      </c>
      <c r="BZ30" s="292">
        <f>F30</f>
        <v>0</v>
      </c>
      <c r="CA30" s="292">
        <f>J30</f>
        <v>3954</v>
      </c>
      <c r="CB30" s="292">
        <f>N30</f>
        <v>443</v>
      </c>
      <c r="CC30" s="292">
        <f>R30</f>
        <v>715</v>
      </c>
      <c r="CD30" s="292">
        <f>V30</f>
        <v>0</v>
      </c>
      <c r="CE30" s="292">
        <f>Z30</f>
        <v>9</v>
      </c>
      <c r="CF30" s="292">
        <f>SUM(CG30:CL30)</f>
        <v>327</v>
      </c>
      <c r="CG30" s="292">
        <f>BE30</f>
        <v>0</v>
      </c>
      <c r="CH30" s="292">
        <f>BF30</f>
        <v>103</v>
      </c>
      <c r="CI30" s="292">
        <f>BG30</f>
        <v>18</v>
      </c>
      <c r="CJ30" s="292">
        <f>BH30</f>
        <v>26</v>
      </c>
      <c r="CK30" s="292">
        <f>BI30</f>
        <v>0</v>
      </c>
      <c r="CL30" s="292">
        <f>BJ30</f>
        <v>180</v>
      </c>
      <c r="CM30" s="292">
        <f>SUM(CT30,DA30)</f>
        <v>1466</v>
      </c>
      <c r="CN30" s="292">
        <f>SUM(CU30,DB30)</f>
        <v>0</v>
      </c>
      <c r="CO30" s="292">
        <f>SUM(CV30,DC30)</f>
        <v>1311</v>
      </c>
      <c r="CP30" s="292">
        <f>SUM(CW30,DD30)</f>
        <v>45</v>
      </c>
      <c r="CQ30" s="292">
        <f>SUM(CX30,DE30)</f>
        <v>83</v>
      </c>
      <c r="CR30" s="292">
        <f>SUM(CY30,DF30)</f>
        <v>0</v>
      </c>
      <c r="CS30" s="292">
        <f>SUM(CZ30,DG30)</f>
        <v>27</v>
      </c>
      <c r="CT30" s="292">
        <f>SUM(CU30:CZ30)</f>
        <v>1277</v>
      </c>
      <c r="CU30" s="292">
        <f>AE30</f>
        <v>0</v>
      </c>
      <c r="CV30" s="292">
        <f>AI30</f>
        <v>1232</v>
      </c>
      <c r="CW30" s="292">
        <f>AM30</f>
        <v>43</v>
      </c>
      <c r="CX30" s="292">
        <f>AQ30</f>
        <v>0</v>
      </c>
      <c r="CY30" s="292">
        <f>AU30</f>
        <v>0</v>
      </c>
      <c r="CZ30" s="292">
        <f>AY30</f>
        <v>2</v>
      </c>
      <c r="DA30" s="292">
        <f>SUM(DB30:DG30)</f>
        <v>189</v>
      </c>
      <c r="DB30" s="292">
        <f>BL30</f>
        <v>0</v>
      </c>
      <c r="DC30" s="292">
        <f>BM30</f>
        <v>79</v>
      </c>
      <c r="DD30" s="292">
        <f>BN30</f>
        <v>2</v>
      </c>
      <c r="DE30" s="292">
        <f>BO30</f>
        <v>83</v>
      </c>
      <c r="DF30" s="292">
        <f>BP30</f>
        <v>0</v>
      </c>
      <c r="DG30" s="292">
        <f>BQ30</f>
        <v>25</v>
      </c>
      <c r="DH30" s="292">
        <v>0</v>
      </c>
      <c r="DI30" s="292">
        <f>SUM(DJ30:DM30)</f>
        <v>1</v>
      </c>
      <c r="DJ30" s="292">
        <v>0</v>
      </c>
      <c r="DK30" s="292">
        <v>0</v>
      </c>
      <c r="DL30" s="292">
        <v>0</v>
      </c>
      <c r="DM30" s="292">
        <v>1</v>
      </c>
    </row>
    <row r="31" spans="1:117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SUM(E31,AD31,BC31)</f>
        <v>10804</v>
      </c>
      <c r="E31" s="292">
        <f>SUM(F31,J31,N31,R31,V31,Z31)</f>
        <v>4261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3108</v>
      </c>
      <c r="K31" s="292">
        <v>3108</v>
      </c>
      <c r="L31" s="292">
        <v>0</v>
      </c>
      <c r="M31" s="292">
        <v>0</v>
      </c>
      <c r="N31" s="292">
        <f>SUM(O31:Q31)</f>
        <v>123</v>
      </c>
      <c r="O31" s="292">
        <v>123</v>
      </c>
      <c r="P31" s="292">
        <v>0</v>
      </c>
      <c r="Q31" s="292">
        <v>0</v>
      </c>
      <c r="R31" s="292">
        <f>SUM(S31:U31)</f>
        <v>1030</v>
      </c>
      <c r="S31" s="292">
        <v>0</v>
      </c>
      <c r="T31" s="292">
        <v>1030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0</v>
      </c>
      <c r="AA31" s="292">
        <v>0</v>
      </c>
      <c r="AB31" s="292">
        <v>0</v>
      </c>
      <c r="AC31" s="292">
        <v>0</v>
      </c>
      <c r="AD31" s="292">
        <f>SUM(AE31,AI31,AM31,AQ31,AU31,AY31)</f>
        <v>5450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5167</v>
      </c>
      <c r="AJ31" s="292">
        <v>0</v>
      </c>
      <c r="AK31" s="292">
        <v>0</v>
      </c>
      <c r="AL31" s="292">
        <v>5167</v>
      </c>
      <c r="AM31" s="292">
        <f>SUM(AN31:AP31)</f>
        <v>64</v>
      </c>
      <c r="AN31" s="292">
        <v>0</v>
      </c>
      <c r="AO31" s="292">
        <v>0</v>
      </c>
      <c r="AP31" s="292">
        <v>64</v>
      </c>
      <c r="AQ31" s="292">
        <f>SUM(AR31:AT31)</f>
        <v>198</v>
      </c>
      <c r="AR31" s="292">
        <v>0</v>
      </c>
      <c r="AS31" s="292">
        <v>0</v>
      </c>
      <c r="AT31" s="292">
        <v>198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21</v>
      </c>
      <c r="AZ31" s="292">
        <v>0</v>
      </c>
      <c r="BA31" s="292">
        <v>0</v>
      </c>
      <c r="BB31" s="292">
        <v>21</v>
      </c>
      <c r="BC31" s="292">
        <f>SUM(BD31,BK31)</f>
        <v>1093</v>
      </c>
      <c r="BD31" s="292">
        <f>SUM(BE31:BJ31)</f>
        <v>666</v>
      </c>
      <c r="BE31" s="292">
        <v>0</v>
      </c>
      <c r="BF31" s="292">
        <v>285</v>
      </c>
      <c r="BG31" s="292">
        <v>59</v>
      </c>
      <c r="BH31" s="292">
        <v>206</v>
      </c>
      <c r="BI31" s="292">
        <v>0</v>
      </c>
      <c r="BJ31" s="292">
        <v>116</v>
      </c>
      <c r="BK31" s="292">
        <f>SUM(BL31:BQ31)</f>
        <v>427</v>
      </c>
      <c r="BL31" s="292">
        <v>0</v>
      </c>
      <c r="BM31" s="292">
        <v>368</v>
      </c>
      <c r="BN31" s="292">
        <v>8</v>
      </c>
      <c r="BO31" s="292">
        <v>27</v>
      </c>
      <c r="BP31" s="292">
        <v>0</v>
      </c>
      <c r="BQ31" s="292">
        <v>24</v>
      </c>
      <c r="BR31" s="292">
        <f>SUM(BY31,CF31)</f>
        <v>4927</v>
      </c>
      <c r="BS31" s="292">
        <f>SUM(BZ31,CG31)</f>
        <v>0</v>
      </c>
      <c r="BT31" s="292">
        <f>SUM(CA31,CH31)</f>
        <v>3393</v>
      </c>
      <c r="BU31" s="292">
        <f>SUM(CB31,CI31)</f>
        <v>182</v>
      </c>
      <c r="BV31" s="292">
        <f>SUM(CC31,CJ31)</f>
        <v>1236</v>
      </c>
      <c r="BW31" s="292">
        <f>SUM(CD31,CK31)</f>
        <v>0</v>
      </c>
      <c r="BX31" s="292">
        <f>SUM(CE31,CL31)</f>
        <v>116</v>
      </c>
      <c r="BY31" s="292">
        <f>SUM(BZ31:CE31)</f>
        <v>4261</v>
      </c>
      <c r="BZ31" s="292">
        <f>F31</f>
        <v>0</v>
      </c>
      <c r="CA31" s="292">
        <f>J31</f>
        <v>3108</v>
      </c>
      <c r="CB31" s="292">
        <f>N31</f>
        <v>123</v>
      </c>
      <c r="CC31" s="292">
        <f>R31</f>
        <v>1030</v>
      </c>
      <c r="CD31" s="292">
        <f>V31</f>
        <v>0</v>
      </c>
      <c r="CE31" s="292">
        <f>Z31</f>
        <v>0</v>
      </c>
      <c r="CF31" s="292">
        <f>SUM(CG31:CL31)</f>
        <v>666</v>
      </c>
      <c r="CG31" s="292">
        <f>BE31</f>
        <v>0</v>
      </c>
      <c r="CH31" s="292">
        <f>BF31</f>
        <v>285</v>
      </c>
      <c r="CI31" s="292">
        <f>BG31</f>
        <v>59</v>
      </c>
      <c r="CJ31" s="292">
        <f>BH31</f>
        <v>206</v>
      </c>
      <c r="CK31" s="292">
        <f>BI31</f>
        <v>0</v>
      </c>
      <c r="CL31" s="292">
        <f>BJ31</f>
        <v>116</v>
      </c>
      <c r="CM31" s="292">
        <f>SUM(CT31,DA31)</f>
        <v>5877</v>
      </c>
      <c r="CN31" s="292">
        <f>SUM(CU31,DB31)</f>
        <v>0</v>
      </c>
      <c r="CO31" s="292">
        <f>SUM(CV31,DC31)</f>
        <v>5535</v>
      </c>
      <c r="CP31" s="292">
        <f>SUM(CW31,DD31)</f>
        <v>72</v>
      </c>
      <c r="CQ31" s="292">
        <f>SUM(CX31,DE31)</f>
        <v>225</v>
      </c>
      <c r="CR31" s="292">
        <f>SUM(CY31,DF31)</f>
        <v>0</v>
      </c>
      <c r="CS31" s="292">
        <f>SUM(CZ31,DG31)</f>
        <v>45</v>
      </c>
      <c r="CT31" s="292">
        <f>SUM(CU31:CZ31)</f>
        <v>5450</v>
      </c>
      <c r="CU31" s="292">
        <f>AE31</f>
        <v>0</v>
      </c>
      <c r="CV31" s="292">
        <f>AI31</f>
        <v>5167</v>
      </c>
      <c r="CW31" s="292">
        <f>AM31</f>
        <v>64</v>
      </c>
      <c r="CX31" s="292">
        <f>AQ31</f>
        <v>198</v>
      </c>
      <c r="CY31" s="292">
        <f>AU31</f>
        <v>0</v>
      </c>
      <c r="CZ31" s="292">
        <f>AY31</f>
        <v>21</v>
      </c>
      <c r="DA31" s="292">
        <f>SUM(DB31:DG31)</f>
        <v>427</v>
      </c>
      <c r="DB31" s="292">
        <f>BL31</f>
        <v>0</v>
      </c>
      <c r="DC31" s="292">
        <f>BM31</f>
        <v>368</v>
      </c>
      <c r="DD31" s="292">
        <f>BN31</f>
        <v>8</v>
      </c>
      <c r="DE31" s="292">
        <f>BO31</f>
        <v>27</v>
      </c>
      <c r="DF31" s="292">
        <f>BP31</f>
        <v>0</v>
      </c>
      <c r="DG31" s="292">
        <f>BQ31</f>
        <v>24</v>
      </c>
      <c r="DH31" s="292">
        <v>0</v>
      </c>
      <c r="DI31" s="292">
        <f>SUM(DJ31:DM31)</f>
        <v>6</v>
      </c>
      <c r="DJ31" s="292">
        <v>0</v>
      </c>
      <c r="DK31" s="292">
        <v>0</v>
      </c>
      <c r="DL31" s="292">
        <v>0</v>
      </c>
      <c r="DM31" s="292">
        <v>6</v>
      </c>
    </row>
    <row r="32" spans="1:117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SUM(E32,AD32,BC32)</f>
        <v>5069</v>
      </c>
      <c r="E32" s="292">
        <f>SUM(F32,J32,N32,R32,V32,Z32)</f>
        <v>4097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3307</v>
      </c>
      <c r="K32" s="292">
        <v>0</v>
      </c>
      <c r="L32" s="292">
        <v>3307</v>
      </c>
      <c r="M32" s="292">
        <v>0</v>
      </c>
      <c r="N32" s="292">
        <f>SUM(O32:Q32)</f>
        <v>194</v>
      </c>
      <c r="O32" s="292">
        <v>0</v>
      </c>
      <c r="P32" s="292">
        <v>194</v>
      </c>
      <c r="Q32" s="292">
        <v>0</v>
      </c>
      <c r="R32" s="292">
        <f>SUM(S32:U32)</f>
        <v>588</v>
      </c>
      <c r="S32" s="292">
        <v>0</v>
      </c>
      <c r="T32" s="292">
        <v>588</v>
      </c>
      <c r="U32" s="292">
        <v>0</v>
      </c>
      <c r="V32" s="292">
        <f>SUM(W32:Y32)</f>
        <v>6</v>
      </c>
      <c r="W32" s="292">
        <v>0</v>
      </c>
      <c r="X32" s="292">
        <v>6</v>
      </c>
      <c r="Y32" s="292">
        <v>0</v>
      </c>
      <c r="Z32" s="292">
        <f>SUM(AA32:AC32)</f>
        <v>2</v>
      </c>
      <c r="AA32" s="292">
        <v>0</v>
      </c>
      <c r="AB32" s="292">
        <v>2</v>
      </c>
      <c r="AC32" s="292">
        <v>0</v>
      </c>
      <c r="AD32" s="292">
        <f>SUM(AE32,AI32,AM32,AQ32,AU32,AY32)</f>
        <v>712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678</v>
      </c>
      <c r="AJ32" s="292">
        <v>0</v>
      </c>
      <c r="AK32" s="292">
        <v>0</v>
      </c>
      <c r="AL32" s="292">
        <v>678</v>
      </c>
      <c r="AM32" s="292">
        <f>SUM(AN32:AP32)</f>
        <v>6</v>
      </c>
      <c r="AN32" s="292">
        <v>0</v>
      </c>
      <c r="AO32" s="292">
        <v>0</v>
      </c>
      <c r="AP32" s="292">
        <v>6</v>
      </c>
      <c r="AQ32" s="292">
        <f>SUM(AR32:AT32)</f>
        <v>20</v>
      </c>
      <c r="AR32" s="292">
        <v>0</v>
      </c>
      <c r="AS32" s="292">
        <v>0</v>
      </c>
      <c r="AT32" s="292">
        <v>20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8</v>
      </c>
      <c r="AZ32" s="292">
        <v>0</v>
      </c>
      <c r="BA32" s="292">
        <v>0</v>
      </c>
      <c r="BB32" s="292">
        <v>8</v>
      </c>
      <c r="BC32" s="292">
        <f>SUM(BD32,BK32)</f>
        <v>260</v>
      </c>
      <c r="BD32" s="292">
        <f>SUM(BE32:BJ32)</f>
        <v>260</v>
      </c>
      <c r="BE32" s="292">
        <v>0</v>
      </c>
      <c r="BF32" s="292">
        <v>44</v>
      </c>
      <c r="BG32" s="292">
        <v>34</v>
      </c>
      <c r="BH32" s="292">
        <v>53</v>
      </c>
      <c r="BI32" s="292">
        <v>0</v>
      </c>
      <c r="BJ32" s="292">
        <v>129</v>
      </c>
      <c r="BK32" s="292">
        <f>SUM(BL32:BQ32)</f>
        <v>0</v>
      </c>
      <c r="BL32" s="292">
        <v>0</v>
      </c>
      <c r="BM32" s="292">
        <v>0</v>
      </c>
      <c r="BN32" s="292">
        <v>0</v>
      </c>
      <c r="BO32" s="292">
        <v>0</v>
      </c>
      <c r="BP32" s="292">
        <v>0</v>
      </c>
      <c r="BQ32" s="292">
        <v>0</v>
      </c>
      <c r="BR32" s="292">
        <f>SUM(BY32,CF32)</f>
        <v>4357</v>
      </c>
      <c r="BS32" s="292">
        <f>SUM(BZ32,CG32)</f>
        <v>0</v>
      </c>
      <c r="BT32" s="292">
        <f>SUM(CA32,CH32)</f>
        <v>3351</v>
      </c>
      <c r="BU32" s="292">
        <f>SUM(CB32,CI32)</f>
        <v>228</v>
      </c>
      <c r="BV32" s="292">
        <f>SUM(CC32,CJ32)</f>
        <v>641</v>
      </c>
      <c r="BW32" s="292">
        <f>SUM(CD32,CK32)</f>
        <v>6</v>
      </c>
      <c r="BX32" s="292">
        <f>SUM(CE32,CL32)</f>
        <v>131</v>
      </c>
      <c r="BY32" s="292">
        <f>SUM(BZ32:CE32)</f>
        <v>4097</v>
      </c>
      <c r="BZ32" s="292">
        <f>F32</f>
        <v>0</v>
      </c>
      <c r="CA32" s="292">
        <f>J32</f>
        <v>3307</v>
      </c>
      <c r="CB32" s="292">
        <f>N32</f>
        <v>194</v>
      </c>
      <c r="CC32" s="292">
        <f>R32</f>
        <v>588</v>
      </c>
      <c r="CD32" s="292">
        <f>V32</f>
        <v>6</v>
      </c>
      <c r="CE32" s="292">
        <f>Z32</f>
        <v>2</v>
      </c>
      <c r="CF32" s="292">
        <f>SUM(CG32:CL32)</f>
        <v>260</v>
      </c>
      <c r="CG32" s="292">
        <f>BE32</f>
        <v>0</v>
      </c>
      <c r="CH32" s="292">
        <f>BF32</f>
        <v>44</v>
      </c>
      <c r="CI32" s="292">
        <f>BG32</f>
        <v>34</v>
      </c>
      <c r="CJ32" s="292">
        <f>BH32</f>
        <v>53</v>
      </c>
      <c r="CK32" s="292">
        <f>BI32</f>
        <v>0</v>
      </c>
      <c r="CL32" s="292">
        <f>BJ32</f>
        <v>129</v>
      </c>
      <c r="CM32" s="292">
        <f>SUM(CT32,DA32)</f>
        <v>712</v>
      </c>
      <c r="CN32" s="292">
        <f>SUM(CU32,DB32)</f>
        <v>0</v>
      </c>
      <c r="CO32" s="292">
        <f>SUM(CV32,DC32)</f>
        <v>678</v>
      </c>
      <c r="CP32" s="292">
        <f>SUM(CW32,DD32)</f>
        <v>6</v>
      </c>
      <c r="CQ32" s="292">
        <f>SUM(CX32,DE32)</f>
        <v>20</v>
      </c>
      <c r="CR32" s="292">
        <f>SUM(CY32,DF32)</f>
        <v>0</v>
      </c>
      <c r="CS32" s="292">
        <f>SUM(CZ32,DG32)</f>
        <v>8</v>
      </c>
      <c r="CT32" s="292">
        <f>SUM(CU32:CZ32)</f>
        <v>712</v>
      </c>
      <c r="CU32" s="292">
        <f>AE32</f>
        <v>0</v>
      </c>
      <c r="CV32" s="292">
        <f>AI32</f>
        <v>678</v>
      </c>
      <c r="CW32" s="292">
        <f>AM32</f>
        <v>6</v>
      </c>
      <c r="CX32" s="292">
        <f>AQ32</f>
        <v>20</v>
      </c>
      <c r="CY32" s="292">
        <f>AU32</f>
        <v>0</v>
      </c>
      <c r="CZ32" s="292">
        <f>AY32</f>
        <v>8</v>
      </c>
      <c r="DA32" s="292">
        <f>SUM(DB32:DG32)</f>
        <v>0</v>
      </c>
      <c r="DB32" s="292">
        <f>BL32</f>
        <v>0</v>
      </c>
      <c r="DC32" s="292">
        <f>BM32</f>
        <v>0</v>
      </c>
      <c r="DD32" s="292">
        <f>BN32</f>
        <v>0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3</v>
      </c>
      <c r="DJ32" s="292">
        <v>0</v>
      </c>
      <c r="DK32" s="292">
        <v>1</v>
      </c>
      <c r="DL32" s="292">
        <v>0</v>
      </c>
      <c r="DM32" s="292">
        <v>2</v>
      </c>
    </row>
    <row r="33" spans="1:117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2">
    <sortCondition ref="A8:A32"/>
    <sortCondition ref="B8:B32"/>
    <sortCondition ref="C8:C32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1" man="1"/>
    <brk id="25" min="1" max="31" man="1"/>
    <brk id="38" min="1" max="31" man="1"/>
    <brk id="50" min="1" max="31" man="1"/>
    <brk id="62" min="1" max="3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 x14ac:dyDescent="0.1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15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15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15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15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15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 x14ac:dyDescent="0.15">
      <c r="A7" s="302" t="str">
        <f>ごみ処理概要!A7</f>
        <v>栃木県</v>
      </c>
      <c r="B7" s="303" t="str">
        <f>ごみ処理概要!B7</f>
        <v>09000</v>
      </c>
      <c r="C7" s="304" t="s">
        <v>3</v>
      </c>
      <c r="D7" s="305">
        <f>SUM(E7,T7,AI7,AX7,BM7,CB7,CQ7,DF7,DU7,DZ7)</f>
        <v>640656</v>
      </c>
      <c r="E7" s="305">
        <f>SUM(F7,M7)</f>
        <v>533901</v>
      </c>
      <c r="F7" s="305">
        <f>SUM(G7:L7)</f>
        <v>493180</v>
      </c>
      <c r="G7" s="305">
        <f t="shared" ref="G7:L7" si="0">SUM(G$8:G$1000)</f>
        <v>0</v>
      </c>
      <c r="H7" s="305">
        <f t="shared" si="0"/>
        <v>492887</v>
      </c>
      <c r="I7" s="305">
        <f t="shared" si="0"/>
        <v>0</v>
      </c>
      <c r="J7" s="305">
        <f t="shared" si="0"/>
        <v>0</v>
      </c>
      <c r="K7" s="305">
        <f t="shared" si="0"/>
        <v>4</v>
      </c>
      <c r="L7" s="305">
        <f t="shared" si="0"/>
        <v>289</v>
      </c>
      <c r="M7" s="305">
        <f>SUM(N7:S7)</f>
        <v>40721</v>
      </c>
      <c r="N7" s="305">
        <f t="shared" ref="N7:S7" si="1">SUM(N$8:N$1000)</f>
        <v>0</v>
      </c>
      <c r="O7" s="305">
        <f t="shared" si="1"/>
        <v>40092</v>
      </c>
      <c r="P7" s="305">
        <f t="shared" si="1"/>
        <v>0</v>
      </c>
      <c r="Q7" s="305">
        <f t="shared" si="1"/>
        <v>0</v>
      </c>
      <c r="R7" s="305">
        <f t="shared" si="1"/>
        <v>38</v>
      </c>
      <c r="S7" s="305">
        <f t="shared" si="1"/>
        <v>591</v>
      </c>
      <c r="T7" s="305">
        <f>SUM(U7,AB7)</f>
        <v>23956</v>
      </c>
      <c r="U7" s="305">
        <f>SUM(V7:AA7)</f>
        <v>14516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12154</v>
      </c>
      <c r="Y7" s="305">
        <f t="shared" si="2"/>
        <v>1911</v>
      </c>
      <c r="Z7" s="305">
        <f t="shared" si="2"/>
        <v>0</v>
      </c>
      <c r="AA7" s="305">
        <f t="shared" si="2"/>
        <v>451</v>
      </c>
      <c r="AB7" s="305">
        <f>SUM(AC7:AH7)</f>
        <v>9440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4017</v>
      </c>
      <c r="AF7" s="305">
        <f t="shared" si="3"/>
        <v>113</v>
      </c>
      <c r="AG7" s="305">
        <f t="shared" si="3"/>
        <v>0</v>
      </c>
      <c r="AH7" s="305">
        <f t="shared" si="3"/>
        <v>5310</v>
      </c>
      <c r="AI7" s="305">
        <f>SUM(AJ7,AQ7)</f>
        <v>4020</v>
      </c>
      <c r="AJ7" s="305">
        <f>SUM(AK7:AP7)</f>
        <v>1927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1927</v>
      </c>
      <c r="AO7" s="305">
        <f t="shared" si="4"/>
        <v>0</v>
      </c>
      <c r="AP7" s="305">
        <f t="shared" si="4"/>
        <v>0</v>
      </c>
      <c r="AQ7" s="305">
        <f>SUM(AR7:AW7)</f>
        <v>2093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2093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9</v>
      </c>
      <c r="CC7" s="305">
        <f>SUM(CD7:CI7)</f>
        <v>5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5</v>
      </c>
      <c r="CH7" s="305">
        <f t="shared" si="10"/>
        <v>0</v>
      </c>
      <c r="CI7" s="305">
        <f t="shared" si="10"/>
        <v>0</v>
      </c>
      <c r="CJ7" s="305">
        <f>SUM(CK7:CP7)</f>
        <v>4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4</v>
      </c>
      <c r="CO7" s="305">
        <f t="shared" si="11"/>
        <v>0</v>
      </c>
      <c r="CP7" s="305">
        <f t="shared" si="11"/>
        <v>0</v>
      </c>
      <c r="CQ7" s="305">
        <f>SUM(CR7,CY7)</f>
        <v>48604</v>
      </c>
      <c r="CR7" s="305">
        <f>SUM(CS7:CX7)</f>
        <v>44008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7719</v>
      </c>
      <c r="CV7" s="305">
        <f t="shared" si="12"/>
        <v>35236</v>
      </c>
      <c r="CW7" s="305">
        <f t="shared" si="12"/>
        <v>143</v>
      </c>
      <c r="CX7" s="305">
        <f t="shared" si="12"/>
        <v>910</v>
      </c>
      <c r="CY7" s="305">
        <f>SUM(CZ7:DE7)</f>
        <v>4596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865</v>
      </c>
      <c r="DC7" s="305">
        <f t="shared" si="13"/>
        <v>1761</v>
      </c>
      <c r="DD7" s="305">
        <f t="shared" si="13"/>
        <v>17</v>
      </c>
      <c r="DE7" s="305">
        <f t="shared" si="13"/>
        <v>1953</v>
      </c>
      <c r="DF7" s="305">
        <f>SUM(DG7,DN7)</f>
        <v>16</v>
      </c>
      <c r="DG7" s="305">
        <f>SUM(DH7:DM7)</f>
        <v>14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0</v>
      </c>
      <c r="DK7" s="305">
        <f t="shared" si="14"/>
        <v>0</v>
      </c>
      <c r="DL7" s="305">
        <f t="shared" si="14"/>
        <v>14</v>
      </c>
      <c r="DM7" s="305">
        <f t="shared" si="14"/>
        <v>0</v>
      </c>
      <c r="DN7" s="305">
        <f>SUM(DO7:DT7)</f>
        <v>2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2</v>
      </c>
      <c r="DT7" s="305">
        <f t="shared" si="15"/>
        <v>0</v>
      </c>
      <c r="DU7" s="305">
        <f>SUM(DV7:DY7)</f>
        <v>30150</v>
      </c>
      <c r="DV7" s="305">
        <f>SUM(DV$8:DV$1000)</f>
        <v>27873</v>
      </c>
      <c r="DW7" s="305">
        <f>SUM(DW$8:DW$1000)</f>
        <v>38</v>
      </c>
      <c r="DX7" s="305">
        <f>SUM(DX$8:DX$1000)</f>
        <v>2177</v>
      </c>
      <c r="DY7" s="305">
        <f>SUM(DY$8:DY$1000)</f>
        <v>62</v>
      </c>
      <c r="DZ7" s="305">
        <f>SUM(EA7,EH7)</f>
        <v>0</v>
      </c>
      <c r="EA7" s="305">
        <f>SUM(EB7:EG7)</f>
        <v>0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0</v>
      </c>
      <c r="EE7" s="305">
        <f t="shared" si="16"/>
        <v>0</v>
      </c>
      <c r="EF7" s="305">
        <f t="shared" si="16"/>
        <v>0</v>
      </c>
      <c r="EG7" s="305">
        <f t="shared" si="16"/>
        <v>0</v>
      </c>
      <c r="EH7" s="305">
        <f>SUM(EI7:EN7)</f>
        <v>0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0</v>
      </c>
      <c r="EL7" s="305">
        <f t="shared" si="17"/>
        <v>0</v>
      </c>
      <c r="EM7" s="305">
        <f t="shared" si="17"/>
        <v>0</v>
      </c>
      <c r="EN7" s="305">
        <f t="shared" si="17"/>
        <v>0</v>
      </c>
    </row>
    <row r="8" spans="1:1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170957</v>
      </c>
      <c r="E8" s="292">
        <f>SUM(F8,M8)</f>
        <v>143685</v>
      </c>
      <c r="F8" s="292">
        <f>SUM(G8:L8)</f>
        <v>130904</v>
      </c>
      <c r="G8" s="292">
        <v>0</v>
      </c>
      <c r="H8" s="292">
        <v>130904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12781</v>
      </c>
      <c r="N8" s="292">
        <v>0</v>
      </c>
      <c r="O8" s="292">
        <v>12781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1349</v>
      </c>
      <c r="U8" s="292">
        <f>SUM(V8:AA8)</f>
        <v>15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15</v>
      </c>
      <c r="AB8" s="292">
        <f>SUM(AC8:AH8)</f>
        <v>1334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1334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3</v>
      </c>
      <c r="CC8" s="292">
        <f>SUM(CD8:CI8)</f>
        <v>3</v>
      </c>
      <c r="CD8" s="292">
        <v>0</v>
      </c>
      <c r="CE8" s="292">
        <v>0</v>
      </c>
      <c r="CF8" s="292">
        <v>0</v>
      </c>
      <c r="CG8" s="292">
        <v>3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25889</v>
      </c>
      <c r="CR8" s="292">
        <f>SUM(CS8:CX8)</f>
        <v>25111</v>
      </c>
      <c r="CS8" s="292">
        <v>0</v>
      </c>
      <c r="CT8" s="292">
        <v>0</v>
      </c>
      <c r="CU8" s="292">
        <v>2991</v>
      </c>
      <c r="CV8" s="292">
        <v>22119</v>
      </c>
      <c r="CW8" s="292">
        <v>1</v>
      </c>
      <c r="CX8" s="292">
        <v>0</v>
      </c>
      <c r="CY8" s="292">
        <f>SUM(CZ8:DE8)</f>
        <v>778</v>
      </c>
      <c r="CZ8" s="292">
        <v>0</v>
      </c>
      <c r="DA8" s="292">
        <v>0</v>
      </c>
      <c r="DB8" s="292">
        <v>73</v>
      </c>
      <c r="DC8" s="292">
        <v>702</v>
      </c>
      <c r="DD8" s="292">
        <v>3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31</v>
      </c>
      <c r="DV8" s="292">
        <v>31</v>
      </c>
      <c r="DW8" s="292">
        <v>0</v>
      </c>
      <c r="DX8" s="292">
        <v>0</v>
      </c>
      <c r="DY8" s="292">
        <v>0</v>
      </c>
      <c r="DZ8" s="292">
        <f>SUM(EA8,EH8)</f>
        <v>0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55770</v>
      </c>
      <c r="E9" s="292">
        <f>SUM(F9,M9)</f>
        <v>50027</v>
      </c>
      <c r="F9" s="292">
        <f>SUM(G9:L9)</f>
        <v>46435</v>
      </c>
      <c r="G9" s="292">
        <v>0</v>
      </c>
      <c r="H9" s="292">
        <v>46398</v>
      </c>
      <c r="I9" s="292">
        <v>0</v>
      </c>
      <c r="J9" s="292">
        <v>0</v>
      </c>
      <c r="K9" s="292">
        <v>0</v>
      </c>
      <c r="L9" s="292">
        <v>37</v>
      </c>
      <c r="M9" s="292">
        <f>SUM(N9:S9)</f>
        <v>3592</v>
      </c>
      <c r="N9" s="292">
        <v>0</v>
      </c>
      <c r="O9" s="292">
        <v>3592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1831</v>
      </c>
      <c r="U9" s="292">
        <f>SUM(V9:AA9)</f>
        <v>1561</v>
      </c>
      <c r="V9" s="292">
        <v>0</v>
      </c>
      <c r="W9" s="292">
        <v>0</v>
      </c>
      <c r="X9" s="292">
        <v>1559</v>
      </c>
      <c r="Y9" s="292">
        <v>0</v>
      </c>
      <c r="Z9" s="292">
        <v>0</v>
      </c>
      <c r="AA9" s="292">
        <v>2</v>
      </c>
      <c r="AB9" s="292">
        <f>SUM(AC9:AH9)</f>
        <v>270</v>
      </c>
      <c r="AC9" s="292">
        <v>0</v>
      </c>
      <c r="AD9" s="292">
        <v>0</v>
      </c>
      <c r="AE9" s="292">
        <v>270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1951</v>
      </c>
      <c r="CR9" s="292">
        <f>SUM(CS9:CX9)</f>
        <v>1951</v>
      </c>
      <c r="CS9" s="292">
        <v>0</v>
      </c>
      <c r="CT9" s="292">
        <v>0</v>
      </c>
      <c r="CU9" s="292">
        <v>0</v>
      </c>
      <c r="CV9" s="292">
        <v>1858</v>
      </c>
      <c r="CW9" s="292">
        <v>93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1961</v>
      </c>
      <c r="DV9" s="292">
        <v>1961</v>
      </c>
      <c r="DW9" s="292">
        <v>0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52829</v>
      </c>
      <c r="E10" s="292">
        <f>SUM(F10,M10)</f>
        <v>43910</v>
      </c>
      <c r="F10" s="292">
        <f>SUM(G10:L10)</f>
        <v>40953</v>
      </c>
      <c r="G10" s="292">
        <v>0</v>
      </c>
      <c r="H10" s="292">
        <v>40953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2957</v>
      </c>
      <c r="N10" s="292">
        <v>0</v>
      </c>
      <c r="O10" s="292">
        <v>2957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6292</v>
      </c>
      <c r="CR10" s="292">
        <f>SUM(CS10:CX10)</f>
        <v>5313</v>
      </c>
      <c r="CS10" s="292">
        <v>0</v>
      </c>
      <c r="CT10" s="292">
        <v>0</v>
      </c>
      <c r="CU10" s="292">
        <v>2885</v>
      </c>
      <c r="CV10" s="292">
        <v>2243</v>
      </c>
      <c r="CW10" s="292">
        <v>0</v>
      </c>
      <c r="CX10" s="292">
        <v>185</v>
      </c>
      <c r="CY10" s="292">
        <f>SUM(CZ10:DE10)</f>
        <v>979</v>
      </c>
      <c r="CZ10" s="292">
        <v>0</v>
      </c>
      <c r="DA10" s="292">
        <v>0</v>
      </c>
      <c r="DB10" s="292">
        <v>328</v>
      </c>
      <c r="DC10" s="292">
        <v>11</v>
      </c>
      <c r="DD10" s="292">
        <v>0</v>
      </c>
      <c r="DE10" s="292">
        <v>640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2627</v>
      </c>
      <c r="DV10" s="292">
        <v>2627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SUM(E11,T11,AI11,AX11,BM11,CB11,CQ11,DF11,DU11,DZ11)</f>
        <v>37487</v>
      </c>
      <c r="E11" s="292">
        <f>SUM(F11,M11)</f>
        <v>33490</v>
      </c>
      <c r="F11" s="292">
        <f>SUM(G11:L11)</f>
        <v>31943</v>
      </c>
      <c r="G11" s="292">
        <v>0</v>
      </c>
      <c r="H11" s="292">
        <v>31943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1547</v>
      </c>
      <c r="N11" s="292">
        <v>0</v>
      </c>
      <c r="O11" s="292">
        <v>1547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1844</v>
      </c>
      <c r="U11" s="292">
        <f>SUM(V11:AA11)</f>
        <v>576</v>
      </c>
      <c r="V11" s="292">
        <v>0</v>
      </c>
      <c r="W11" s="292">
        <v>0</v>
      </c>
      <c r="X11" s="292">
        <v>501</v>
      </c>
      <c r="Y11" s="292">
        <v>0</v>
      </c>
      <c r="Z11" s="292">
        <v>0</v>
      </c>
      <c r="AA11" s="292">
        <v>75</v>
      </c>
      <c r="AB11" s="292">
        <f>SUM(AC11:AH11)</f>
        <v>1268</v>
      </c>
      <c r="AC11" s="292">
        <v>0</v>
      </c>
      <c r="AD11" s="292">
        <v>0</v>
      </c>
      <c r="AE11" s="292">
        <v>233</v>
      </c>
      <c r="AF11" s="292">
        <v>0</v>
      </c>
      <c r="AG11" s="292">
        <v>0</v>
      </c>
      <c r="AH11" s="292">
        <v>1035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1124</v>
      </c>
      <c r="CR11" s="292">
        <f>SUM(CS11:CX11)</f>
        <v>988</v>
      </c>
      <c r="CS11" s="292">
        <v>0</v>
      </c>
      <c r="CT11" s="292">
        <v>0</v>
      </c>
      <c r="CU11" s="292">
        <v>0</v>
      </c>
      <c r="CV11" s="292">
        <v>988</v>
      </c>
      <c r="CW11" s="292">
        <v>0</v>
      </c>
      <c r="CX11" s="292">
        <v>0</v>
      </c>
      <c r="CY11" s="292">
        <f>SUM(CZ11:DE11)</f>
        <v>136</v>
      </c>
      <c r="CZ11" s="292">
        <v>0</v>
      </c>
      <c r="DA11" s="292">
        <v>0</v>
      </c>
      <c r="DB11" s="292">
        <v>0</v>
      </c>
      <c r="DC11" s="292">
        <v>136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1029</v>
      </c>
      <c r="DV11" s="292">
        <v>886</v>
      </c>
      <c r="DW11" s="292">
        <v>27</v>
      </c>
      <c r="DX11" s="292">
        <v>116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SUM(E12,T12,AI12,AX12,BM12,CB12,CQ12,DF12,DU12,DZ12)</f>
        <v>29462</v>
      </c>
      <c r="E12" s="292">
        <f>SUM(F12,M12)</f>
        <v>24340</v>
      </c>
      <c r="F12" s="292">
        <f>SUM(G12:L12)</f>
        <v>21555</v>
      </c>
      <c r="G12" s="292">
        <v>0</v>
      </c>
      <c r="H12" s="292">
        <v>21551</v>
      </c>
      <c r="I12" s="292">
        <v>0</v>
      </c>
      <c r="J12" s="292">
        <v>0</v>
      </c>
      <c r="K12" s="292">
        <v>4</v>
      </c>
      <c r="L12" s="292">
        <v>0</v>
      </c>
      <c r="M12" s="292">
        <f>SUM(N12:S12)</f>
        <v>2785</v>
      </c>
      <c r="N12" s="292">
        <v>0</v>
      </c>
      <c r="O12" s="292">
        <v>2747</v>
      </c>
      <c r="P12" s="292">
        <v>0</v>
      </c>
      <c r="Q12" s="292">
        <v>0</v>
      </c>
      <c r="R12" s="292">
        <v>38</v>
      </c>
      <c r="S12" s="292">
        <v>0</v>
      </c>
      <c r="T12" s="292">
        <f>SUM(U12,AB12)</f>
        <v>2905</v>
      </c>
      <c r="U12" s="292">
        <f>SUM(V12:AA12)</f>
        <v>1693</v>
      </c>
      <c r="V12" s="292">
        <v>0</v>
      </c>
      <c r="W12" s="292">
        <v>0</v>
      </c>
      <c r="X12" s="292">
        <v>561</v>
      </c>
      <c r="Y12" s="292">
        <v>1110</v>
      </c>
      <c r="Z12" s="292">
        <v>0</v>
      </c>
      <c r="AA12" s="292">
        <v>22</v>
      </c>
      <c r="AB12" s="292">
        <f>SUM(AC12:AH12)</f>
        <v>1212</v>
      </c>
      <c r="AC12" s="292">
        <v>0</v>
      </c>
      <c r="AD12" s="292">
        <v>0</v>
      </c>
      <c r="AE12" s="292">
        <v>252</v>
      </c>
      <c r="AF12" s="292">
        <v>16</v>
      </c>
      <c r="AG12" s="292">
        <v>0</v>
      </c>
      <c r="AH12" s="292">
        <v>944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745</v>
      </c>
      <c r="CR12" s="292">
        <f>SUM(CS12:CX12)</f>
        <v>731</v>
      </c>
      <c r="CS12" s="292">
        <v>0</v>
      </c>
      <c r="CT12" s="292">
        <v>0</v>
      </c>
      <c r="CU12" s="292">
        <v>0</v>
      </c>
      <c r="CV12" s="292">
        <v>731</v>
      </c>
      <c r="CW12" s="292">
        <v>0</v>
      </c>
      <c r="CX12" s="292">
        <v>0</v>
      </c>
      <c r="CY12" s="292">
        <f>SUM(CZ12:DE12)</f>
        <v>14</v>
      </c>
      <c r="CZ12" s="292">
        <v>0</v>
      </c>
      <c r="DA12" s="292">
        <v>0</v>
      </c>
      <c r="DB12" s="292">
        <v>0</v>
      </c>
      <c r="DC12" s="292">
        <v>14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1472</v>
      </c>
      <c r="DV12" s="292">
        <v>1172</v>
      </c>
      <c r="DW12" s="292">
        <v>0</v>
      </c>
      <c r="DX12" s="292">
        <v>238</v>
      </c>
      <c r="DY12" s="292">
        <v>62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37064</v>
      </c>
      <c r="E13" s="292">
        <f>SUM(F13,M13)</f>
        <v>31736</v>
      </c>
      <c r="F13" s="292">
        <f>SUM(G13:L13)</f>
        <v>28791</v>
      </c>
      <c r="G13" s="292">
        <v>0</v>
      </c>
      <c r="H13" s="292">
        <v>28791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2945</v>
      </c>
      <c r="N13" s="292">
        <v>0</v>
      </c>
      <c r="O13" s="292">
        <v>2945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2492</v>
      </c>
      <c r="U13" s="292">
        <f>SUM(V13:AA13)</f>
        <v>1946</v>
      </c>
      <c r="V13" s="292">
        <v>0</v>
      </c>
      <c r="W13" s="292">
        <v>0</v>
      </c>
      <c r="X13" s="292">
        <v>1122</v>
      </c>
      <c r="Y13" s="292">
        <v>758</v>
      </c>
      <c r="Z13" s="292">
        <v>0</v>
      </c>
      <c r="AA13" s="292">
        <v>66</v>
      </c>
      <c r="AB13" s="292">
        <f>SUM(AC13:AH13)</f>
        <v>546</v>
      </c>
      <c r="AC13" s="292">
        <v>0</v>
      </c>
      <c r="AD13" s="292">
        <v>0</v>
      </c>
      <c r="AE13" s="292">
        <v>244</v>
      </c>
      <c r="AF13" s="292">
        <v>97</v>
      </c>
      <c r="AG13" s="292">
        <v>0</v>
      </c>
      <c r="AH13" s="292">
        <v>205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0</v>
      </c>
      <c r="CR13" s="292">
        <f>SUM(CS13:CX13)</f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2836</v>
      </c>
      <c r="DV13" s="292">
        <v>2836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53504</v>
      </c>
      <c r="E14" s="292">
        <f>SUM(F14,M14)</f>
        <v>42074</v>
      </c>
      <c r="F14" s="292">
        <f>SUM(G14:L14)</f>
        <v>39715</v>
      </c>
      <c r="G14" s="292">
        <v>0</v>
      </c>
      <c r="H14" s="292">
        <v>39715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2359</v>
      </c>
      <c r="N14" s="292">
        <v>0</v>
      </c>
      <c r="O14" s="292">
        <v>2359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5159</v>
      </c>
      <c r="U14" s="292">
        <f>SUM(V14:AA14)</f>
        <v>2751</v>
      </c>
      <c r="V14" s="292">
        <v>0</v>
      </c>
      <c r="W14" s="292">
        <v>0</v>
      </c>
      <c r="X14" s="292">
        <v>2665</v>
      </c>
      <c r="Y14" s="292">
        <v>0</v>
      </c>
      <c r="Z14" s="292">
        <v>0</v>
      </c>
      <c r="AA14" s="292">
        <v>86</v>
      </c>
      <c r="AB14" s="292">
        <f>SUM(AC14:AH14)</f>
        <v>2408</v>
      </c>
      <c r="AC14" s="292">
        <v>0</v>
      </c>
      <c r="AD14" s="292">
        <v>0</v>
      </c>
      <c r="AE14" s="292">
        <v>2174</v>
      </c>
      <c r="AF14" s="292">
        <v>0</v>
      </c>
      <c r="AG14" s="292">
        <v>0</v>
      </c>
      <c r="AH14" s="292">
        <v>234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2724</v>
      </c>
      <c r="CR14" s="292">
        <f>SUM(CS14:CX14)</f>
        <v>2167</v>
      </c>
      <c r="CS14" s="292">
        <v>0</v>
      </c>
      <c r="CT14" s="292">
        <v>0</v>
      </c>
      <c r="CU14" s="292">
        <v>0</v>
      </c>
      <c r="CV14" s="292">
        <v>2167</v>
      </c>
      <c r="CW14" s="292">
        <v>0</v>
      </c>
      <c r="CX14" s="292">
        <v>0</v>
      </c>
      <c r="CY14" s="292">
        <f>SUM(CZ14:DE14)</f>
        <v>557</v>
      </c>
      <c r="CZ14" s="292">
        <v>0</v>
      </c>
      <c r="DA14" s="292">
        <v>0</v>
      </c>
      <c r="DB14" s="292">
        <v>0</v>
      </c>
      <c r="DC14" s="292">
        <v>557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3547</v>
      </c>
      <c r="DV14" s="292">
        <v>2829</v>
      </c>
      <c r="DW14" s="292">
        <v>0</v>
      </c>
      <c r="DX14" s="292">
        <v>718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21883</v>
      </c>
      <c r="E15" s="292">
        <f>SUM(F15,M15)</f>
        <v>17734</v>
      </c>
      <c r="F15" s="292">
        <f>SUM(G15:L15)</f>
        <v>17301</v>
      </c>
      <c r="G15" s="292">
        <v>0</v>
      </c>
      <c r="H15" s="292">
        <v>17301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433</v>
      </c>
      <c r="N15" s="292">
        <v>0</v>
      </c>
      <c r="O15" s="292">
        <v>433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1819</v>
      </c>
      <c r="CR15" s="292">
        <f>SUM(CS15:CX15)</f>
        <v>1550</v>
      </c>
      <c r="CS15" s="292">
        <v>0</v>
      </c>
      <c r="CT15" s="292">
        <v>0</v>
      </c>
      <c r="CU15" s="292">
        <v>669</v>
      </c>
      <c r="CV15" s="292">
        <v>270</v>
      </c>
      <c r="CW15" s="292">
        <v>0</v>
      </c>
      <c r="CX15" s="292">
        <v>611</v>
      </c>
      <c r="CY15" s="292">
        <f>SUM(CZ15:DE15)</f>
        <v>269</v>
      </c>
      <c r="CZ15" s="292">
        <v>0</v>
      </c>
      <c r="DA15" s="292">
        <v>0</v>
      </c>
      <c r="DB15" s="292">
        <v>25</v>
      </c>
      <c r="DC15" s="292">
        <v>5</v>
      </c>
      <c r="DD15" s="292">
        <v>0</v>
      </c>
      <c r="DE15" s="292">
        <v>239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2330</v>
      </c>
      <c r="DV15" s="292">
        <v>2287</v>
      </c>
      <c r="DW15" s="292">
        <v>5</v>
      </c>
      <c r="DX15" s="292">
        <v>38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23604</v>
      </c>
      <c r="E16" s="292">
        <f>SUM(F16,M16)</f>
        <v>19787</v>
      </c>
      <c r="F16" s="292">
        <f>SUM(G16:L16)</f>
        <v>18216</v>
      </c>
      <c r="G16" s="292">
        <v>0</v>
      </c>
      <c r="H16" s="292">
        <v>18216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1571</v>
      </c>
      <c r="N16" s="292">
        <v>0</v>
      </c>
      <c r="O16" s="292">
        <v>1571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2415</v>
      </c>
      <c r="CR16" s="292">
        <f>SUM(CS16:CX16)</f>
        <v>1447</v>
      </c>
      <c r="CS16" s="292">
        <v>0</v>
      </c>
      <c r="CT16" s="292">
        <v>0</v>
      </c>
      <c r="CU16" s="292">
        <v>409</v>
      </c>
      <c r="CV16" s="292">
        <v>952</v>
      </c>
      <c r="CW16" s="292">
        <v>17</v>
      </c>
      <c r="CX16" s="292">
        <v>69</v>
      </c>
      <c r="CY16" s="292">
        <f>SUM(CZ16:DE16)</f>
        <v>968</v>
      </c>
      <c r="CZ16" s="292">
        <v>0</v>
      </c>
      <c r="DA16" s="292">
        <v>0</v>
      </c>
      <c r="DB16" s="292">
        <v>291</v>
      </c>
      <c r="DC16" s="292">
        <v>153</v>
      </c>
      <c r="DD16" s="292">
        <v>14</v>
      </c>
      <c r="DE16" s="292">
        <v>510</v>
      </c>
      <c r="DF16" s="292">
        <f>SUM(DG16,DN16)</f>
        <v>5</v>
      </c>
      <c r="DG16" s="292">
        <f>SUM(DH16:DM16)</f>
        <v>3</v>
      </c>
      <c r="DH16" s="292">
        <v>0</v>
      </c>
      <c r="DI16" s="292">
        <v>0</v>
      </c>
      <c r="DJ16" s="292">
        <v>0</v>
      </c>
      <c r="DK16" s="292">
        <v>0</v>
      </c>
      <c r="DL16" s="292">
        <v>3</v>
      </c>
      <c r="DM16" s="292">
        <v>0</v>
      </c>
      <c r="DN16" s="292">
        <f>SUM(DO16:DT16)</f>
        <v>2</v>
      </c>
      <c r="DO16" s="292">
        <v>0</v>
      </c>
      <c r="DP16" s="292">
        <v>0</v>
      </c>
      <c r="DQ16" s="292">
        <v>0</v>
      </c>
      <c r="DR16" s="292">
        <v>0</v>
      </c>
      <c r="DS16" s="292">
        <v>2</v>
      </c>
      <c r="DT16" s="292">
        <v>0</v>
      </c>
      <c r="DU16" s="292">
        <f>SUM(DV16:DY16)</f>
        <v>1397</v>
      </c>
      <c r="DV16" s="292">
        <v>1205</v>
      </c>
      <c r="DW16" s="292">
        <v>0</v>
      </c>
      <c r="DX16" s="292">
        <v>192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9818</v>
      </c>
      <c r="E17" s="292">
        <f>SUM(F17,M17)</f>
        <v>8238</v>
      </c>
      <c r="F17" s="292">
        <f>SUM(G17:L17)</f>
        <v>7829</v>
      </c>
      <c r="G17" s="292">
        <v>0</v>
      </c>
      <c r="H17" s="292">
        <v>7829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409</v>
      </c>
      <c r="N17" s="292">
        <v>0</v>
      </c>
      <c r="O17" s="292">
        <v>409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915</v>
      </c>
      <c r="U17" s="292">
        <f>SUM(V17:AA17)</f>
        <v>677</v>
      </c>
      <c r="V17" s="292">
        <v>0</v>
      </c>
      <c r="W17" s="292">
        <v>0</v>
      </c>
      <c r="X17" s="292">
        <v>669</v>
      </c>
      <c r="Y17" s="292">
        <v>0</v>
      </c>
      <c r="Z17" s="292">
        <v>0</v>
      </c>
      <c r="AA17" s="292">
        <v>8</v>
      </c>
      <c r="AB17" s="292">
        <f>SUM(AC17:AH17)</f>
        <v>238</v>
      </c>
      <c r="AC17" s="292">
        <v>0</v>
      </c>
      <c r="AD17" s="292">
        <v>0</v>
      </c>
      <c r="AE17" s="292">
        <v>34</v>
      </c>
      <c r="AF17" s="292">
        <v>0</v>
      </c>
      <c r="AG17" s="292">
        <v>0</v>
      </c>
      <c r="AH17" s="292">
        <v>204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43</v>
      </c>
      <c r="CR17" s="292">
        <f>SUM(CS17:CX17)</f>
        <v>43</v>
      </c>
      <c r="CS17" s="292">
        <v>0</v>
      </c>
      <c r="CT17" s="292">
        <v>0</v>
      </c>
      <c r="CU17" s="292">
        <v>0</v>
      </c>
      <c r="CV17" s="292">
        <v>43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622</v>
      </c>
      <c r="DV17" s="292">
        <v>578</v>
      </c>
      <c r="DW17" s="292">
        <v>0</v>
      </c>
      <c r="DX17" s="292">
        <v>44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42349</v>
      </c>
      <c r="E18" s="292">
        <f>SUM(F18,M18)</f>
        <v>36508</v>
      </c>
      <c r="F18" s="292">
        <f>SUM(G18:L18)</f>
        <v>32998</v>
      </c>
      <c r="G18" s="292">
        <v>0</v>
      </c>
      <c r="H18" s="292">
        <v>32746</v>
      </c>
      <c r="I18" s="292">
        <v>0</v>
      </c>
      <c r="J18" s="292">
        <v>0</v>
      </c>
      <c r="K18" s="292">
        <v>0</v>
      </c>
      <c r="L18" s="292">
        <v>252</v>
      </c>
      <c r="M18" s="292">
        <f>SUM(N18:S18)</f>
        <v>3510</v>
      </c>
      <c r="N18" s="292">
        <v>0</v>
      </c>
      <c r="O18" s="292">
        <v>2919</v>
      </c>
      <c r="P18" s="292">
        <v>0</v>
      </c>
      <c r="Q18" s="292">
        <v>0</v>
      </c>
      <c r="R18" s="292">
        <v>0</v>
      </c>
      <c r="S18" s="292">
        <v>591</v>
      </c>
      <c r="T18" s="292">
        <f>SUM(U18,AB18)</f>
        <v>917</v>
      </c>
      <c r="U18" s="292">
        <f>SUM(V18:AA18)</f>
        <v>606</v>
      </c>
      <c r="V18" s="292">
        <v>0</v>
      </c>
      <c r="W18" s="292">
        <v>0</v>
      </c>
      <c r="X18" s="292">
        <v>567</v>
      </c>
      <c r="Y18" s="292">
        <v>0</v>
      </c>
      <c r="Z18" s="292">
        <v>0</v>
      </c>
      <c r="AA18" s="292">
        <v>39</v>
      </c>
      <c r="AB18" s="292">
        <f>SUM(AC18:AH18)</f>
        <v>311</v>
      </c>
      <c r="AC18" s="292">
        <v>0</v>
      </c>
      <c r="AD18" s="292">
        <v>0</v>
      </c>
      <c r="AE18" s="292">
        <v>167</v>
      </c>
      <c r="AF18" s="292">
        <v>0</v>
      </c>
      <c r="AG18" s="292">
        <v>0</v>
      </c>
      <c r="AH18" s="292">
        <v>144</v>
      </c>
      <c r="AI18" s="292">
        <f>SUM(AJ18,AQ18)</f>
        <v>270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270</v>
      </c>
      <c r="AR18" s="292">
        <v>0</v>
      </c>
      <c r="AS18" s="292">
        <v>0</v>
      </c>
      <c r="AT18" s="292">
        <v>0</v>
      </c>
      <c r="AU18" s="292">
        <v>270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2024</v>
      </c>
      <c r="CR18" s="292">
        <f>SUM(CS18:CX18)</f>
        <v>1905</v>
      </c>
      <c r="CS18" s="292">
        <v>0</v>
      </c>
      <c r="CT18" s="292">
        <v>0</v>
      </c>
      <c r="CU18" s="292">
        <v>0</v>
      </c>
      <c r="CV18" s="292">
        <v>1905</v>
      </c>
      <c r="CW18" s="292">
        <v>0</v>
      </c>
      <c r="CX18" s="292">
        <v>0</v>
      </c>
      <c r="CY18" s="292">
        <f>SUM(CZ18:DE18)</f>
        <v>119</v>
      </c>
      <c r="CZ18" s="292">
        <v>0</v>
      </c>
      <c r="DA18" s="292">
        <v>0</v>
      </c>
      <c r="DB18" s="292">
        <v>0</v>
      </c>
      <c r="DC18" s="292">
        <v>119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2630</v>
      </c>
      <c r="DV18" s="292">
        <v>2499</v>
      </c>
      <c r="DW18" s="292">
        <v>0</v>
      </c>
      <c r="DX18" s="292">
        <v>131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13530</v>
      </c>
      <c r="E19" s="292">
        <f>SUM(F19,M19)</f>
        <v>10705</v>
      </c>
      <c r="F19" s="292">
        <f>SUM(G19:L19)</f>
        <v>9908</v>
      </c>
      <c r="G19" s="292">
        <v>0</v>
      </c>
      <c r="H19" s="292">
        <v>9908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797</v>
      </c>
      <c r="N19" s="292">
        <v>0</v>
      </c>
      <c r="O19" s="292">
        <v>797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1059</v>
      </c>
      <c r="U19" s="292">
        <f>SUM(V19:AA19)</f>
        <v>699</v>
      </c>
      <c r="V19" s="292">
        <v>0</v>
      </c>
      <c r="W19" s="292">
        <v>0</v>
      </c>
      <c r="X19" s="292">
        <v>687</v>
      </c>
      <c r="Y19" s="292">
        <v>0</v>
      </c>
      <c r="Z19" s="292">
        <v>0</v>
      </c>
      <c r="AA19" s="292">
        <v>12</v>
      </c>
      <c r="AB19" s="292">
        <f>SUM(AC19:AH19)</f>
        <v>360</v>
      </c>
      <c r="AC19" s="292">
        <v>0</v>
      </c>
      <c r="AD19" s="292">
        <v>0</v>
      </c>
      <c r="AE19" s="292">
        <v>58</v>
      </c>
      <c r="AF19" s="292">
        <v>0</v>
      </c>
      <c r="AG19" s="292">
        <v>0</v>
      </c>
      <c r="AH19" s="292">
        <v>302</v>
      </c>
      <c r="AI19" s="292">
        <f>SUM(AJ19,AQ19)</f>
        <v>1041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1041</v>
      </c>
      <c r="AR19" s="292">
        <v>0</v>
      </c>
      <c r="AS19" s="292">
        <v>0</v>
      </c>
      <c r="AT19" s="292">
        <v>0</v>
      </c>
      <c r="AU19" s="292">
        <v>1041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98</v>
      </c>
      <c r="CR19" s="292">
        <f>SUM(CS19:CX19)</f>
        <v>98</v>
      </c>
      <c r="CS19" s="292">
        <v>0</v>
      </c>
      <c r="CT19" s="292">
        <v>0</v>
      </c>
      <c r="CU19" s="292">
        <v>0</v>
      </c>
      <c r="CV19" s="292">
        <v>98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627</v>
      </c>
      <c r="DV19" s="292">
        <v>572</v>
      </c>
      <c r="DW19" s="292">
        <v>0</v>
      </c>
      <c r="DX19" s="292">
        <v>55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8029</v>
      </c>
      <c r="E20" s="292">
        <f>SUM(F20,M20)</f>
        <v>6596</v>
      </c>
      <c r="F20" s="292">
        <f>SUM(G20:L20)</f>
        <v>6499</v>
      </c>
      <c r="G20" s="292">
        <v>0</v>
      </c>
      <c r="H20" s="292">
        <v>6499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97</v>
      </c>
      <c r="N20" s="292">
        <v>0</v>
      </c>
      <c r="O20" s="292">
        <v>97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602</v>
      </c>
      <c r="U20" s="292">
        <f>SUM(V20:AA20)</f>
        <v>268</v>
      </c>
      <c r="V20" s="292">
        <v>0</v>
      </c>
      <c r="W20" s="292">
        <v>0</v>
      </c>
      <c r="X20" s="292">
        <v>238</v>
      </c>
      <c r="Y20" s="292">
        <v>0</v>
      </c>
      <c r="Z20" s="292">
        <v>0</v>
      </c>
      <c r="AA20" s="292">
        <v>30</v>
      </c>
      <c r="AB20" s="292">
        <f>SUM(AC20:AH20)</f>
        <v>334</v>
      </c>
      <c r="AC20" s="292">
        <v>0</v>
      </c>
      <c r="AD20" s="292">
        <v>0</v>
      </c>
      <c r="AE20" s="292">
        <v>72</v>
      </c>
      <c r="AF20" s="292">
        <v>0</v>
      </c>
      <c r="AG20" s="292">
        <v>0</v>
      </c>
      <c r="AH20" s="292">
        <v>262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0</v>
      </c>
      <c r="CR20" s="292">
        <f>SUM(CS20:CX20)</f>
        <v>0</v>
      </c>
      <c r="CS20" s="292">
        <v>0</v>
      </c>
      <c r="CT20" s="292">
        <v>0</v>
      </c>
      <c r="CU20" s="292">
        <v>0</v>
      </c>
      <c r="CV20" s="292">
        <v>0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11</v>
      </c>
      <c r="DG20" s="292">
        <f>SUM(DH20:DM20)</f>
        <v>11</v>
      </c>
      <c r="DH20" s="292">
        <v>0</v>
      </c>
      <c r="DI20" s="292">
        <v>0</v>
      </c>
      <c r="DJ20" s="292">
        <v>0</v>
      </c>
      <c r="DK20" s="292">
        <v>0</v>
      </c>
      <c r="DL20" s="292">
        <v>11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820</v>
      </c>
      <c r="DV20" s="292">
        <v>718</v>
      </c>
      <c r="DW20" s="292">
        <v>0</v>
      </c>
      <c r="DX20" s="292">
        <v>102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15564</v>
      </c>
      <c r="E21" s="292">
        <f>SUM(F21,M21)</f>
        <v>11510</v>
      </c>
      <c r="F21" s="292">
        <f>SUM(G21:L21)</f>
        <v>10829</v>
      </c>
      <c r="G21" s="292">
        <v>0</v>
      </c>
      <c r="H21" s="292">
        <v>10829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681</v>
      </c>
      <c r="N21" s="292">
        <v>0</v>
      </c>
      <c r="O21" s="292">
        <v>681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984</v>
      </c>
      <c r="U21" s="292">
        <f>SUM(V21:AA21)</f>
        <v>736</v>
      </c>
      <c r="V21" s="292">
        <v>0</v>
      </c>
      <c r="W21" s="292">
        <v>0</v>
      </c>
      <c r="X21" s="292">
        <v>681</v>
      </c>
      <c r="Y21" s="292">
        <v>0</v>
      </c>
      <c r="Z21" s="292">
        <v>0</v>
      </c>
      <c r="AA21" s="292">
        <v>55</v>
      </c>
      <c r="AB21" s="292">
        <f>SUM(AC21:AH21)</f>
        <v>248</v>
      </c>
      <c r="AC21" s="292">
        <v>0</v>
      </c>
      <c r="AD21" s="292">
        <v>0</v>
      </c>
      <c r="AE21" s="292">
        <v>195</v>
      </c>
      <c r="AF21" s="292">
        <v>0</v>
      </c>
      <c r="AG21" s="292">
        <v>0</v>
      </c>
      <c r="AH21" s="292">
        <v>53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416</v>
      </c>
      <c r="CR21" s="292">
        <f>SUM(CS21:CX21)</f>
        <v>405</v>
      </c>
      <c r="CS21" s="292">
        <v>0</v>
      </c>
      <c r="CT21" s="292">
        <v>0</v>
      </c>
      <c r="CU21" s="292">
        <v>101</v>
      </c>
      <c r="CV21" s="292">
        <v>287</v>
      </c>
      <c r="CW21" s="292">
        <v>17</v>
      </c>
      <c r="CX21" s="292">
        <v>0</v>
      </c>
      <c r="CY21" s="292">
        <f>SUM(CZ21:DE21)</f>
        <v>11</v>
      </c>
      <c r="CZ21" s="292">
        <v>0</v>
      </c>
      <c r="DA21" s="292">
        <v>0</v>
      </c>
      <c r="DB21" s="292">
        <v>7</v>
      </c>
      <c r="DC21" s="292">
        <v>4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2654</v>
      </c>
      <c r="DV21" s="292">
        <v>2532</v>
      </c>
      <c r="DW21" s="292">
        <v>0</v>
      </c>
      <c r="DX21" s="292">
        <v>122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9626</v>
      </c>
      <c r="E22" s="292">
        <f>SUM(F22,M22)</f>
        <v>8210</v>
      </c>
      <c r="F22" s="292">
        <f>SUM(G22:L22)</f>
        <v>7115</v>
      </c>
      <c r="G22" s="292">
        <v>0</v>
      </c>
      <c r="H22" s="292">
        <v>7115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1095</v>
      </c>
      <c r="N22" s="292">
        <v>0</v>
      </c>
      <c r="O22" s="292">
        <v>1095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50</v>
      </c>
      <c r="U22" s="292">
        <f>SUM(V22:AA22)</f>
        <v>1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1</v>
      </c>
      <c r="AB22" s="292">
        <f>SUM(AC22:AH22)</f>
        <v>49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49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797</v>
      </c>
      <c r="CR22" s="292">
        <f>SUM(CS22:CX22)</f>
        <v>768</v>
      </c>
      <c r="CS22" s="292">
        <v>0</v>
      </c>
      <c r="CT22" s="292">
        <v>0</v>
      </c>
      <c r="CU22" s="292">
        <v>159</v>
      </c>
      <c r="CV22" s="292">
        <v>594</v>
      </c>
      <c r="CW22" s="292">
        <v>15</v>
      </c>
      <c r="CX22" s="292">
        <v>0</v>
      </c>
      <c r="CY22" s="292">
        <f>SUM(CZ22:DE22)</f>
        <v>29</v>
      </c>
      <c r="CZ22" s="292">
        <v>0</v>
      </c>
      <c r="DA22" s="292">
        <v>0</v>
      </c>
      <c r="DB22" s="292">
        <v>12</v>
      </c>
      <c r="DC22" s="292">
        <v>17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569</v>
      </c>
      <c r="DV22" s="292">
        <v>569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4743</v>
      </c>
      <c r="E23" s="292">
        <f>SUM(F23,M23)</f>
        <v>3577</v>
      </c>
      <c r="F23" s="292">
        <f>SUM(G23:L23)</f>
        <v>3042</v>
      </c>
      <c r="G23" s="292">
        <v>0</v>
      </c>
      <c r="H23" s="292">
        <v>3042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535</v>
      </c>
      <c r="N23" s="292">
        <v>0</v>
      </c>
      <c r="O23" s="292">
        <v>535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410</v>
      </c>
      <c r="AJ23" s="292">
        <f>SUM(AK23:AP23)</f>
        <v>348</v>
      </c>
      <c r="AK23" s="292">
        <v>0</v>
      </c>
      <c r="AL23" s="292">
        <v>0</v>
      </c>
      <c r="AM23" s="292">
        <v>0</v>
      </c>
      <c r="AN23" s="292">
        <v>348</v>
      </c>
      <c r="AO23" s="292">
        <v>0</v>
      </c>
      <c r="AP23" s="292">
        <v>0</v>
      </c>
      <c r="AQ23" s="292">
        <f>SUM(AR23:AW23)</f>
        <v>62</v>
      </c>
      <c r="AR23" s="292">
        <v>0</v>
      </c>
      <c r="AS23" s="292">
        <v>0</v>
      </c>
      <c r="AT23" s="292">
        <v>0</v>
      </c>
      <c r="AU23" s="292">
        <v>62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2</v>
      </c>
      <c r="CC23" s="292">
        <f>SUM(CD23:CI23)</f>
        <v>2</v>
      </c>
      <c r="CD23" s="292">
        <v>0</v>
      </c>
      <c r="CE23" s="292">
        <v>0</v>
      </c>
      <c r="CF23" s="292">
        <v>0</v>
      </c>
      <c r="CG23" s="292">
        <v>2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453</v>
      </c>
      <c r="CR23" s="292">
        <f>SUM(CS23:CX23)</f>
        <v>197</v>
      </c>
      <c r="CS23" s="292">
        <v>0</v>
      </c>
      <c r="CT23" s="292">
        <v>0</v>
      </c>
      <c r="CU23" s="292">
        <v>136</v>
      </c>
      <c r="CV23" s="292">
        <v>55</v>
      </c>
      <c r="CW23" s="292">
        <v>0</v>
      </c>
      <c r="CX23" s="292">
        <v>6</v>
      </c>
      <c r="CY23" s="292">
        <f>SUM(CZ23:DE23)</f>
        <v>256</v>
      </c>
      <c r="CZ23" s="292">
        <v>0</v>
      </c>
      <c r="DA23" s="292">
        <v>0</v>
      </c>
      <c r="DB23" s="292">
        <v>32</v>
      </c>
      <c r="DC23" s="292">
        <v>5</v>
      </c>
      <c r="DD23" s="292">
        <v>0</v>
      </c>
      <c r="DE23" s="292">
        <v>219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301</v>
      </c>
      <c r="DV23" s="292">
        <v>268</v>
      </c>
      <c r="DW23" s="292">
        <v>0</v>
      </c>
      <c r="DX23" s="292">
        <v>33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3169</v>
      </c>
      <c r="E24" s="292">
        <f>SUM(F24,M24)</f>
        <v>1913</v>
      </c>
      <c r="F24" s="292">
        <f>SUM(G24:L24)</f>
        <v>1755</v>
      </c>
      <c r="G24" s="292">
        <v>0</v>
      </c>
      <c r="H24" s="292">
        <v>1755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158</v>
      </c>
      <c r="N24" s="292">
        <v>0</v>
      </c>
      <c r="O24" s="292">
        <v>158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664</v>
      </c>
      <c r="AJ24" s="292">
        <f>SUM(AK24:AP24)</f>
        <v>160</v>
      </c>
      <c r="AK24" s="292">
        <v>0</v>
      </c>
      <c r="AL24" s="292">
        <v>0</v>
      </c>
      <c r="AM24" s="292">
        <v>0</v>
      </c>
      <c r="AN24" s="292">
        <v>160</v>
      </c>
      <c r="AO24" s="292">
        <v>0</v>
      </c>
      <c r="AP24" s="292">
        <v>0</v>
      </c>
      <c r="AQ24" s="292">
        <f>SUM(AR24:AW24)</f>
        <v>504</v>
      </c>
      <c r="AR24" s="292">
        <v>0</v>
      </c>
      <c r="AS24" s="292">
        <v>0</v>
      </c>
      <c r="AT24" s="292">
        <v>0</v>
      </c>
      <c r="AU24" s="292">
        <v>504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284</v>
      </c>
      <c r="CR24" s="292">
        <f>SUM(CS24:CX24)</f>
        <v>175</v>
      </c>
      <c r="CS24" s="292">
        <v>0</v>
      </c>
      <c r="CT24" s="292">
        <v>0</v>
      </c>
      <c r="CU24" s="292">
        <v>115</v>
      </c>
      <c r="CV24" s="292">
        <v>52</v>
      </c>
      <c r="CW24" s="292">
        <v>0</v>
      </c>
      <c r="CX24" s="292">
        <v>8</v>
      </c>
      <c r="CY24" s="292">
        <f>SUM(CZ24:DE24)</f>
        <v>109</v>
      </c>
      <c r="CZ24" s="292">
        <v>0</v>
      </c>
      <c r="DA24" s="292">
        <v>0</v>
      </c>
      <c r="DB24" s="292">
        <v>7</v>
      </c>
      <c r="DC24" s="292">
        <v>0</v>
      </c>
      <c r="DD24" s="292">
        <v>0</v>
      </c>
      <c r="DE24" s="292">
        <v>102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308</v>
      </c>
      <c r="DV24" s="292">
        <v>298</v>
      </c>
      <c r="DW24" s="292">
        <v>0</v>
      </c>
      <c r="DX24" s="292">
        <v>10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2211</v>
      </c>
      <c r="E25" s="292">
        <f>SUM(F25,M25)</f>
        <v>1729</v>
      </c>
      <c r="F25" s="292">
        <f>SUM(G25:L25)</f>
        <v>1582</v>
      </c>
      <c r="G25" s="292">
        <v>0</v>
      </c>
      <c r="H25" s="292">
        <v>1582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147</v>
      </c>
      <c r="N25" s="292">
        <v>0</v>
      </c>
      <c r="O25" s="292">
        <v>147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233</v>
      </c>
      <c r="CR25" s="292">
        <f>SUM(CS25:CX25)</f>
        <v>116</v>
      </c>
      <c r="CS25" s="292">
        <v>0</v>
      </c>
      <c r="CT25" s="292">
        <v>0</v>
      </c>
      <c r="CU25" s="292">
        <v>67</v>
      </c>
      <c r="CV25" s="292">
        <v>44</v>
      </c>
      <c r="CW25" s="292">
        <v>0</v>
      </c>
      <c r="CX25" s="292">
        <v>5</v>
      </c>
      <c r="CY25" s="292">
        <f>SUM(CZ25:DE25)</f>
        <v>117</v>
      </c>
      <c r="CZ25" s="292">
        <v>0</v>
      </c>
      <c r="DA25" s="292">
        <v>0</v>
      </c>
      <c r="DB25" s="292">
        <v>12</v>
      </c>
      <c r="DC25" s="292">
        <v>2</v>
      </c>
      <c r="DD25" s="292">
        <v>0</v>
      </c>
      <c r="DE25" s="292">
        <v>103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249</v>
      </c>
      <c r="DV25" s="292">
        <v>232</v>
      </c>
      <c r="DW25" s="292">
        <v>0</v>
      </c>
      <c r="DX25" s="292">
        <v>17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2892</v>
      </c>
      <c r="E26" s="292">
        <f>SUM(F26,M26)</f>
        <v>2216</v>
      </c>
      <c r="F26" s="292">
        <f>SUM(G26:L26)</f>
        <v>1993</v>
      </c>
      <c r="G26" s="292">
        <v>0</v>
      </c>
      <c r="H26" s="292">
        <v>1993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223</v>
      </c>
      <c r="N26" s="292">
        <v>0</v>
      </c>
      <c r="O26" s="292">
        <v>223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275</v>
      </c>
      <c r="U26" s="292">
        <f>SUM(V26:AA26)</f>
        <v>143</v>
      </c>
      <c r="V26" s="292">
        <v>0</v>
      </c>
      <c r="W26" s="292">
        <v>0</v>
      </c>
      <c r="X26" s="292">
        <v>100</v>
      </c>
      <c r="Y26" s="292">
        <v>43</v>
      </c>
      <c r="Z26" s="292">
        <v>0</v>
      </c>
      <c r="AA26" s="292">
        <v>0</v>
      </c>
      <c r="AB26" s="292">
        <f>SUM(AC26:AH26)</f>
        <v>132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132</v>
      </c>
      <c r="AI26" s="292">
        <f>SUM(AJ26,AQ26)</f>
        <v>91</v>
      </c>
      <c r="AJ26" s="292">
        <f>SUM(AK26:AP26)</f>
        <v>91</v>
      </c>
      <c r="AK26" s="292">
        <v>0</v>
      </c>
      <c r="AL26" s="292">
        <v>0</v>
      </c>
      <c r="AM26" s="292">
        <v>0</v>
      </c>
      <c r="AN26" s="292">
        <v>91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82</v>
      </c>
      <c r="CR26" s="292">
        <f>SUM(CS26:CX26)</f>
        <v>69</v>
      </c>
      <c r="CS26" s="292">
        <v>0</v>
      </c>
      <c r="CT26" s="292">
        <v>0</v>
      </c>
      <c r="CU26" s="292">
        <v>0</v>
      </c>
      <c r="CV26" s="292">
        <v>64</v>
      </c>
      <c r="CW26" s="292">
        <v>0</v>
      </c>
      <c r="CX26" s="292">
        <v>5</v>
      </c>
      <c r="CY26" s="292">
        <f>SUM(CZ26:DE26)</f>
        <v>13</v>
      </c>
      <c r="CZ26" s="292">
        <v>0</v>
      </c>
      <c r="DA26" s="292">
        <v>0</v>
      </c>
      <c r="DB26" s="292">
        <v>11</v>
      </c>
      <c r="DC26" s="292">
        <v>2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228</v>
      </c>
      <c r="DV26" s="292">
        <v>211</v>
      </c>
      <c r="DW26" s="292">
        <v>0</v>
      </c>
      <c r="DX26" s="292">
        <v>17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12860</v>
      </c>
      <c r="E27" s="292">
        <f>SUM(F27,M27)</f>
        <v>10491</v>
      </c>
      <c r="F27" s="292">
        <f>SUM(G27:L27)</f>
        <v>9509</v>
      </c>
      <c r="G27" s="292">
        <v>0</v>
      </c>
      <c r="H27" s="292">
        <v>9509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982</v>
      </c>
      <c r="N27" s="292">
        <v>0</v>
      </c>
      <c r="O27" s="292">
        <v>982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1367</v>
      </c>
      <c r="U27" s="292">
        <f>SUM(V27:AA27)</f>
        <v>1307</v>
      </c>
      <c r="V27" s="292">
        <v>0</v>
      </c>
      <c r="W27" s="292">
        <v>0</v>
      </c>
      <c r="X27" s="292">
        <v>1307</v>
      </c>
      <c r="Y27" s="292">
        <v>0</v>
      </c>
      <c r="Z27" s="292">
        <v>0</v>
      </c>
      <c r="AA27" s="292">
        <v>0</v>
      </c>
      <c r="AB27" s="292">
        <f>SUM(AC27:AH27)</f>
        <v>60</v>
      </c>
      <c r="AC27" s="292">
        <v>0</v>
      </c>
      <c r="AD27" s="292">
        <v>0</v>
      </c>
      <c r="AE27" s="292">
        <v>60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177</v>
      </c>
      <c r="CR27" s="292">
        <f>SUM(CS27:CX27)</f>
        <v>177</v>
      </c>
      <c r="CS27" s="292">
        <v>0</v>
      </c>
      <c r="CT27" s="292">
        <v>0</v>
      </c>
      <c r="CU27" s="292">
        <v>0</v>
      </c>
      <c r="CV27" s="292">
        <v>177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825</v>
      </c>
      <c r="DV27" s="292">
        <v>808</v>
      </c>
      <c r="DW27" s="292">
        <v>0</v>
      </c>
      <c r="DX27" s="292">
        <v>17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7779</v>
      </c>
      <c r="E28" s="292">
        <f>SUM(F28,M28)</f>
        <v>5031</v>
      </c>
      <c r="F28" s="292">
        <f>SUM(G28:L28)</f>
        <v>4866</v>
      </c>
      <c r="G28" s="292">
        <v>0</v>
      </c>
      <c r="H28" s="292">
        <v>4866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165</v>
      </c>
      <c r="N28" s="292">
        <v>0</v>
      </c>
      <c r="O28" s="292">
        <v>165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780</v>
      </c>
      <c r="U28" s="292">
        <f>SUM(V28:AA28)</f>
        <v>560</v>
      </c>
      <c r="V28" s="292">
        <v>0</v>
      </c>
      <c r="W28" s="292">
        <v>0</v>
      </c>
      <c r="X28" s="292">
        <v>555</v>
      </c>
      <c r="Y28" s="292">
        <v>0</v>
      </c>
      <c r="Z28" s="292">
        <v>0</v>
      </c>
      <c r="AA28" s="292">
        <v>5</v>
      </c>
      <c r="AB28" s="292">
        <f>SUM(AC28:AH28)</f>
        <v>220</v>
      </c>
      <c r="AC28" s="292">
        <v>0</v>
      </c>
      <c r="AD28" s="292">
        <v>0</v>
      </c>
      <c r="AE28" s="292">
        <v>197</v>
      </c>
      <c r="AF28" s="292">
        <v>0</v>
      </c>
      <c r="AG28" s="292">
        <v>0</v>
      </c>
      <c r="AH28" s="292">
        <v>23</v>
      </c>
      <c r="AI28" s="292">
        <f>SUM(AJ28,AQ28)</f>
        <v>1108</v>
      </c>
      <c r="AJ28" s="292">
        <f>SUM(AK28:AP28)</f>
        <v>957</v>
      </c>
      <c r="AK28" s="292">
        <v>0</v>
      </c>
      <c r="AL28" s="292">
        <v>0</v>
      </c>
      <c r="AM28" s="292">
        <v>0</v>
      </c>
      <c r="AN28" s="292">
        <v>957</v>
      </c>
      <c r="AO28" s="292">
        <v>0</v>
      </c>
      <c r="AP28" s="292">
        <v>0</v>
      </c>
      <c r="AQ28" s="292">
        <f>SUM(AR28:AW28)</f>
        <v>151</v>
      </c>
      <c r="AR28" s="292">
        <v>0</v>
      </c>
      <c r="AS28" s="292">
        <v>0</v>
      </c>
      <c r="AT28" s="292">
        <v>0</v>
      </c>
      <c r="AU28" s="292">
        <v>151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160</v>
      </c>
      <c r="CR28" s="292">
        <f>SUM(CS28:CX28)</f>
        <v>156</v>
      </c>
      <c r="CS28" s="292">
        <v>0</v>
      </c>
      <c r="CT28" s="292">
        <v>0</v>
      </c>
      <c r="CU28" s="292">
        <v>0</v>
      </c>
      <c r="CV28" s="292">
        <v>156</v>
      </c>
      <c r="CW28" s="292">
        <v>0</v>
      </c>
      <c r="CX28" s="292">
        <v>0</v>
      </c>
      <c r="CY28" s="292">
        <f>SUM(CZ28:DE28)</f>
        <v>4</v>
      </c>
      <c r="CZ28" s="292">
        <v>0</v>
      </c>
      <c r="DA28" s="292">
        <v>0</v>
      </c>
      <c r="DB28" s="292">
        <v>0</v>
      </c>
      <c r="DC28" s="292">
        <v>4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700</v>
      </c>
      <c r="DV28" s="292">
        <v>683</v>
      </c>
      <c r="DW28" s="292">
        <v>0</v>
      </c>
      <c r="DX28" s="292">
        <v>17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2739</v>
      </c>
      <c r="E29" s="292">
        <f>SUM(F29,M29)</f>
        <v>2069</v>
      </c>
      <c r="F29" s="292">
        <f>SUM(G29:L29)</f>
        <v>1996</v>
      </c>
      <c r="G29" s="292">
        <v>0</v>
      </c>
      <c r="H29" s="292">
        <v>1996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73</v>
      </c>
      <c r="N29" s="292">
        <v>0</v>
      </c>
      <c r="O29" s="292">
        <v>73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332</v>
      </c>
      <c r="U29" s="292">
        <f>SUM(V29:AA29)</f>
        <v>270</v>
      </c>
      <c r="V29" s="292">
        <v>0</v>
      </c>
      <c r="W29" s="292">
        <v>0</v>
      </c>
      <c r="X29" s="292">
        <v>256</v>
      </c>
      <c r="Y29" s="292">
        <v>0</v>
      </c>
      <c r="Z29" s="292">
        <v>0</v>
      </c>
      <c r="AA29" s="292">
        <v>14</v>
      </c>
      <c r="AB29" s="292">
        <f>SUM(AC29:AH29)</f>
        <v>62</v>
      </c>
      <c r="AC29" s="292">
        <v>0</v>
      </c>
      <c r="AD29" s="292">
        <v>0</v>
      </c>
      <c r="AE29" s="292">
        <v>7</v>
      </c>
      <c r="AF29" s="292">
        <v>0</v>
      </c>
      <c r="AG29" s="292">
        <v>0</v>
      </c>
      <c r="AH29" s="292">
        <v>55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31</v>
      </c>
      <c r="CR29" s="292">
        <f>SUM(CS29:CX29)</f>
        <v>31</v>
      </c>
      <c r="CS29" s="292">
        <v>0</v>
      </c>
      <c r="CT29" s="292">
        <v>0</v>
      </c>
      <c r="CU29" s="292">
        <v>0</v>
      </c>
      <c r="CV29" s="292">
        <v>31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307</v>
      </c>
      <c r="DV29" s="292">
        <v>293</v>
      </c>
      <c r="DW29" s="292">
        <v>0</v>
      </c>
      <c r="DX29" s="292">
        <v>14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6914</v>
      </c>
      <c r="E30" s="292">
        <f>SUM(F30,M30)</f>
        <v>5368</v>
      </c>
      <c r="F30" s="292">
        <f>SUM(G30:L30)</f>
        <v>5186</v>
      </c>
      <c r="G30" s="292">
        <v>0</v>
      </c>
      <c r="H30" s="292">
        <v>5186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182</v>
      </c>
      <c r="N30" s="292">
        <v>0</v>
      </c>
      <c r="O30" s="292">
        <v>182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722</v>
      </c>
      <c r="U30" s="292">
        <f>SUM(V30:AA30)</f>
        <v>497</v>
      </c>
      <c r="V30" s="292">
        <v>0</v>
      </c>
      <c r="W30" s="292">
        <v>0</v>
      </c>
      <c r="X30" s="292">
        <v>486</v>
      </c>
      <c r="Y30" s="292">
        <v>0</v>
      </c>
      <c r="Z30" s="292">
        <v>0</v>
      </c>
      <c r="AA30" s="292">
        <v>11</v>
      </c>
      <c r="AB30" s="292">
        <f>SUM(AC30:AH30)</f>
        <v>225</v>
      </c>
      <c r="AC30" s="292">
        <v>0</v>
      </c>
      <c r="AD30" s="292">
        <v>0</v>
      </c>
      <c r="AE30" s="292">
        <v>20</v>
      </c>
      <c r="AF30" s="292">
        <v>0</v>
      </c>
      <c r="AG30" s="292">
        <v>0</v>
      </c>
      <c r="AH30" s="292">
        <v>205</v>
      </c>
      <c r="AI30" s="292">
        <f>SUM(AJ30,AQ30)</f>
        <v>405</v>
      </c>
      <c r="AJ30" s="292">
        <f>SUM(AK30:AP30)</f>
        <v>340</v>
      </c>
      <c r="AK30" s="292">
        <v>0</v>
      </c>
      <c r="AL30" s="292">
        <v>0</v>
      </c>
      <c r="AM30" s="292">
        <v>0</v>
      </c>
      <c r="AN30" s="292">
        <v>340</v>
      </c>
      <c r="AO30" s="292">
        <v>0</v>
      </c>
      <c r="AP30" s="292">
        <v>0</v>
      </c>
      <c r="AQ30" s="292">
        <f>SUM(AR30:AW30)</f>
        <v>65</v>
      </c>
      <c r="AR30" s="292">
        <v>0</v>
      </c>
      <c r="AS30" s="292">
        <v>0</v>
      </c>
      <c r="AT30" s="292">
        <v>0</v>
      </c>
      <c r="AU30" s="292">
        <v>65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4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4</v>
      </c>
      <c r="CK30" s="292">
        <v>0</v>
      </c>
      <c r="CL30" s="292">
        <v>0</v>
      </c>
      <c r="CM30" s="292">
        <v>0</v>
      </c>
      <c r="CN30" s="292">
        <v>4</v>
      </c>
      <c r="CO30" s="292">
        <v>0</v>
      </c>
      <c r="CP30" s="292">
        <v>0</v>
      </c>
      <c r="CQ30" s="292">
        <f>SUM(CR30,CY30)</f>
        <v>56</v>
      </c>
      <c r="CR30" s="292">
        <f>SUM(CS30:CX30)</f>
        <v>56</v>
      </c>
      <c r="CS30" s="292">
        <v>0</v>
      </c>
      <c r="CT30" s="292">
        <v>0</v>
      </c>
      <c r="CU30" s="292">
        <v>0</v>
      </c>
      <c r="CV30" s="292">
        <v>56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359</v>
      </c>
      <c r="DV30" s="292">
        <v>319</v>
      </c>
      <c r="DW30" s="292">
        <v>0</v>
      </c>
      <c r="DX30" s="292">
        <v>40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10804</v>
      </c>
      <c r="E31" s="292">
        <f>SUM(F31,M31)</f>
        <v>8928</v>
      </c>
      <c r="F31" s="292">
        <f>SUM(G31:L31)</f>
        <v>8275</v>
      </c>
      <c r="G31" s="292">
        <v>0</v>
      </c>
      <c r="H31" s="292">
        <v>8275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653</v>
      </c>
      <c r="N31" s="292">
        <v>0</v>
      </c>
      <c r="O31" s="292">
        <v>653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549</v>
      </c>
      <c r="CR31" s="292">
        <f>SUM(CS31:CX31)</f>
        <v>317</v>
      </c>
      <c r="CS31" s="292">
        <v>0</v>
      </c>
      <c r="CT31" s="292">
        <v>0</v>
      </c>
      <c r="CU31" s="292">
        <v>187</v>
      </c>
      <c r="CV31" s="292">
        <v>109</v>
      </c>
      <c r="CW31" s="292">
        <v>0</v>
      </c>
      <c r="CX31" s="292">
        <v>21</v>
      </c>
      <c r="CY31" s="292">
        <f>SUM(CZ31:DE31)</f>
        <v>232</v>
      </c>
      <c r="CZ31" s="292">
        <v>0</v>
      </c>
      <c r="DA31" s="292">
        <v>0</v>
      </c>
      <c r="DB31" s="292">
        <v>67</v>
      </c>
      <c r="DC31" s="292">
        <v>25</v>
      </c>
      <c r="DD31" s="292">
        <v>0</v>
      </c>
      <c r="DE31" s="292">
        <v>140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1327</v>
      </c>
      <c r="DV31" s="292">
        <v>1119</v>
      </c>
      <c r="DW31" s="292">
        <v>0</v>
      </c>
      <c r="DX31" s="292">
        <v>208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5069</v>
      </c>
      <c r="E32" s="292">
        <f>SUM(F32,M32)</f>
        <v>4029</v>
      </c>
      <c r="F32" s="292">
        <f>SUM(G32:L32)</f>
        <v>3985</v>
      </c>
      <c r="G32" s="292">
        <v>0</v>
      </c>
      <c r="H32" s="292">
        <v>3985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44</v>
      </c>
      <c r="N32" s="292">
        <v>0</v>
      </c>
      <c r="O32" s="292">
        <v>44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373</v>
      </c>
      <c r="U32" s="292">
        <f>SUM(V32:AA32)</f>
        <v>210</v>
      </c>
      <c r="V32" s="292">
        <v>0</v>
      </c>
      <c r="W32" s="292">
        <v>0</v>
      </c>
      <c r="X32" s="292">
        <v>200</v>
      </c>
      <c r="Y32" s="292">
        <v>0</v>
      </c>
      <c r="Z32" s="292">
        <v>0</v>
      </c>
      <c r="AA32" s="292">
        <v>10</v>
      </c>
      <c r="AB32" s="292">
        <f>SUM(AC32:AH32)</f>
        <v>163</v>
      </c>
      <c r="AC32" s="292">
        <v>0</v>
      </c>
      <c r="AD32" s="292">
        <v>0</v>
      </c>
      <c r="AE32" s="292">
        <v>34</v>
      </c>
      <c r="AF32" s="292">
        <v>0</v>
      </c>
      <c r="AG32" s="292">
        <v>0</v>
      </c>
      <c r="AH32" s="292">
        <v>129</v>
      </c>
      <c r="AI32" s="292">
        <f>SUM(AJ32,AQ32)</f>
        <v>31</v>
      </c>
      <c r="AJ32" s="292">
        <f>SUM(AK32:AP32)</f>
        <v>31</v>
      </c>
      <c r="AK32" s="292">
        <v>0</v>
      </c>
      <c r="AL32" s="292">
        <v>0</v>
      </c>
      <c r="AM32" s="292">
        <v>0</v>
      </c>
      <c r="AN32" s="292">
        <v>31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242</v>
      </c>
      <c r="CR32" s="292">
        <f>SUM(CS32:CX32)</f>
        <v>237</v>
      </c>
      <c r="CS32" s="292">
        <v>0</v>
      </c>
      <c r="CT32" s="292">
        <v>0</v>
      </c>
      <c r="CU32" s="292">
        <v>0</v>
      </c>
      <c r="CV32" s="292">
        <v>237</v>
      </c>
      <c r="CW32" s="292">
        <v>0</v>
      </c>
      <c r="CX32" s="292">
        <v>0</v>
      </c>
      <c r="CY32" s="292">
        <f>SUM(CZ32:DE32)</f>
        <v>5</v>
      </c>
      <c r="CZ32" s="292">
        <v>0</v>
      </c>
      <c r="DA32" s="292">
        <v>0</v>
      </c>
      <c r="DB32" s="292">
        <v>0</v>
      </c>
      <c r="DC32" s="292">
        <v>5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394</v>
      </c>
      <c r="DV32" s="292">
        <v>340</v>
      </c>
      <c r="DW32" s="292">
        <v>6</v>
      </c>
      <c r="DX32" s="292">
        <v>48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2">
    <sortCondition ref="A8:A32"/>
    <sortCondition ref="B8:B32"/>
    <sortCondition ref="C8:C3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1" man="1"/>
    <brk id="34" min="1" max="31" man="1"/>
    <brk id="49" min="1" max="31" man="1"/>
    <brk id="64" min="1" max="31" man="1"/>
    <brk id="79" min="1" max="31" man="1"/>
    <brk id="94" min="1" max="31" man="1"/>
    <brk id="109" min="1" max="31" man="1"/>
    <brk id="124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 x14ac:dyDescent="0.1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15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15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 x14ac:dyDescent="0.15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 x14ac:dyDescent="0.15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 x14ac:dyDescent="0.15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 x14ac:dyDescent="0.15">
      <c r="A7" s="302" t="str">
        <f>ごみ処理概要!A7</f>
        <v>栃木県</v>
      </c>
      <c r="B7" s="303" t="str">
        <f>ごみ処理概要!B7</f>
        <v>09000</v>
      </c>
      <c r="C7" s="304" t="s">
        <v>3</v>
      </c>
      <c r="D7" s="305">
        <f>SUM(E7,F7,N7,O7)</f>
        <v>646358</v>
      </c>
      <c r="E7" s="305">
        <f>+Q7</f>
        <v>537682</v>
      </c>
      <c r="F7" s="305">
        <f>SUM(G7:M7)</f>
        <v>79965</v>
      </c>
      <c r="G7" s="305">
        <f t="shared" ref="G7:M7" si="0">SUM(G$8:G$1000)</f>
        <v>24574</v>
      </c>
      <c r="H7" s="305">
        <f t="shared" si="0"/>
        <v>4019</v>
      </c>
      <c r="I7" s="305">
        <f t="shared" si="0"/>
        <v>0</v>
      </c>
      <c r="J7" s="305">
        <f t="shared" si="0"/>
        <v>0</v>
      </c>
      <c r="K7" s="305">
        <f t="shared" si="0"/>
        <v>9</v>
      </c>
      <c r="L7" s="305">
        <f t="shared" si="0"/>
        <v>51118</v>
      </c>
      <c r="M7" s="305">
        <f t="shared" si="0"/>
        <v>245</v>
      </c>
      <c r="N7" s="305">
        <f>+AA7</f>
        <v>0</v>
      </c>
      <c r="O7" s="305">
        <f>+資源化量内訳!Y7</f>
        <v>28711</v>
      </c>
      <c r="P7" s="305">
        <f>+SUM(Q7,R7)</f>
        <v>551922</v>
      </c>
      <c r="Q7" s="305">
        <f>SUM(Q$8:Q$1000)</f>
        <v>537682</v>
      </c>
      <c r="R7" s="305">
        <f>+SUM(S7,T7,U7,V7,W7,X7,Y7)</f>
        <v>14240</v>
      </c>
      <c r="S7" s="305">
        <f t="shared" ref="S7:Y7" si="1">SUM(S$8:S$1000)</f>
        <v>5291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8940</v>
      </c>
      <c r="Y7" s="305">
        <f t="shared" si="1"/>
        <v>9</v>
      </c>
      <c r="Z7" s="305">
        <f>SUM(AA7:AC7)</f>
        <v>59582</v>
      </c>
      <c r="AA7" s="305">
        <f>SUM(AA$8:AA$1000)</f>
        <v>0</v>
      </c>
      <c r="AB7" s="305">
        <f>SUM(AB$8:AB$1000)</f>
        <v>45996</v>
      </c>
      <c r="AC7" s="305">
        <f>SUM(AD7:AJ7)</f>
        <v>13586</v>
      </c>
      <c r="AD7" s="305">
        <f t="shared" ref="AD7:AJ7" si="2">SUM(AD$8:AD$1000)</f>
        <v>5962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7388</v>
      </c>
      <c r="AJ7" s="305">
        <f t="shared" si="2"/>
        <v>236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172087</v>
      </c>
      <c r="E8" s="292">
        <f>+Q8</f>
        <v>143685</v>
      </c>
      <c r="F8" s="292">
        <f>SUM(G8:M8)</f>
        <v>28371</v>
      </c>
      <c r="G8" s="292">
        <v>1149</v>
      </c>
      <c r="H8" s="292">
        <v>0</v>
      </c>
      <c r="I8" s="292">
        <v>0</v>
      </c>
      <c r="J8" s="292">
        <v>0</v>
      </c>
      <c r="K8" s="292">
        <v>3</v>
      </c>
      <c r="L8" s="292">
        <v>27219</v>
      </c>
      <c r="M8" s="292">
        <v>0</v>
      </c>
      <c r="N8" s="292">
        <f>+AA8</f>
        <v>0</v>
      </c>
      <c r="O8" s="292">
        <f>+資源化量内訳!Y8</f>
        <v>31</v>
      </c>
      <c r="P8" s="292">
        <f>+SUM(Q8,R8)</f>
        <v>147247</v>
      </c>
      <c r="Q8" s="292">
        <v>143685</v>
      </c>
      <c r="R8" s="292">
        <f>+SUM(S8,T8,U8,V8,W8,X8,Y8)</f>
        <v>3562</v>
      </c>
      <c r="S8" s="292">
        <v>234</v>
      </c>
      <c r="T8" s="292">
        <v>0</v>
      </c>
      <c r="U8" s="292">
        <v>0</v>
      </c>
      <c r="V8" s="292">
        <v>0</v>
      </c>
      <c r="W8" s="292">
        <v>0</v>
      </c>
      <c r="X8" s="292">
        <v>3328</v>
      </c>
      <c r="Y8" s="292">
        <v>0</v>
      </c>
      <c r="Z8" s="292">
        <f>SUM(AA8:AC8)</f>
        <v>20666</v>
      </c>
      <c r="AA8" s="292">
        <v>0</v>
      </c>
      <c r="AB8" s="292">
        <v>15324</v>
      </c>
      <c r="AC8" s="292">
        <f>SUM(AD8:AJ8)</f>
        <v>5342</v>
      </c>
      <c r="AD8" s="292">
        <v>264</v>
      </c>
      <c r="AE8" s="292">
        <v>0</v>
      </c>
      <c r="AF8" s="292">
        <v>0</v>
      </c>
      <c r="AG8" s="292">
        <v>0</v>
      </c>
      <c r="AH8" s="292">
        <v>0</v>
      </c>
      <c r="AI8" s="292">
        <v>5078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55770</v>
      </c>
      <c r="E9" s="292">
        <f>+Q9</f>
        <v>50027</v>
      </c>
      <c r="F9" s="292">
        <f>SUM(G9:M9)</f>
        <v>3782</v>
      </c>
      <c r="G9" s="292">
        <v>1831</v>
      </c>
      <c r="H9" s="292">
        <v>0</v>
      </c>
      <c r="I9" s="292">
        <v>0</v>
      </c>
      <c r="J9" s="292">
        <v>0</v>
      </c>
      <c r="K9" s="292">
        <v>0</v>
      </c>
      <c r="L9" s="292">
        <v>1951</v>
      </c>
      <c r="M9" s="292">
        <v>0</v>
      </c>
      <c r="N9" s="292">
        <f>+AA9</f>
        <v>0</v>
      </c>
      <c r="O9" s="292">
        <f>+資源化量内訳!Y9</f>
        <v>1961</v>
      </c>
      <c r="P9" s="292">
        <f>+SUM(Q9,R9)</f>
        <v>50198</v>
      </c>
      <c r="Q9" s="292">
        <v>50027</v>
      </c>
      <c r="R9" s="292">
        <f>+SUM(S9,T9,U9,V9,W9,X9,Y9)</f>
        <v>171</v>
      </c>
      <c r="S9" s="292">
        <v>134</v>
      </c>
      <c r="T9" s="292">
        <v>0</v>
      </c>
      <c r="U9" s="292">
        <v>0</v>
      </c>
      <c r="V9" s="292">
        <v>0</v>
      </c>
      <c r="W9" s="292">
        <v>0</v>
      </c>
      <c r="X9" s="292">
        <v>37</v>
      </c>
      <c r="Y9" s="292">
        <v>0</v>
      </c>
      <c r="Z9" s="292">
        <f>SUM(AA9:AC9)</f>
        <v>6530</v>
      </c>
      <c r="AA9" s="292">
        <v>0</v>
      </c>
      <c r="AB9" s="292">
        <v>5910</v>
      </c>
      <c r="AC9" s="292">
        <f>SUM(AD9:AJ9)</f>
        <v>620</v>
      </c>
      <c r="AD9" s="292">
        <v>620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SUM(E10,F10,N10,O10)</f>
        <v>55335</v>
      </c>
      <c r="E10" s="292">
        <f>+Q10</f>
        <v>46350</v>
      </c>
      <c r="F10" s="292">
        <f>SUM(G10:M10)</f>
        <v>6358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6358</v>
      </c>
      <c r="M10" s="292">
        <v>0</v>
      </c>
      <c r="N10" s="292">
        <f>+AA10</f>
        <v>0</v>
      </c>
      <c r="O10" s="292">
        <f>+資源化量内訳!Y10</f>
        <v>2627</v>
      </c>
      <c r="P10" s="292">
        <f>+SUM(Q10,R10)</f>
        <v>48913</v>
      </c>
      <c r="Q10" s="292">
        <v>46350</v>
      </c>
      <c r="R10" s="292">
        <f>+SUM(S10,T10,U10,V10,W10,X10,Y10)</f>
        <v>2563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2563</v>
      </c>
      <c r="Y10" s="292">
        <v>0</v>
      </c>
      <c r="Z10" s="292">
        <f>SUM(AA10:AC10)</f>
        <v>3969</v>
      </c>
      <c r="AA10" s="292">
        <v>0</v>
      </c>
      <c r="AB10" s="292">
        <v>2766</v>
      </c>
      <c r="AC10" s="292">
        <f>SUM(AD10:AJ10)</f>
        <v>1203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1203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SUM(E11,F11,N11,O11)</f>
        <v>37991</v>
      </c>
      <c r="E11" s="292">
        <f>+Q11</f>
        <v>33489</v>
      </c>
      <c r="F11" s="292">
        <f>SUM(G11:M11)</f>
        <v>3460</v>
      </c>
      <c r="G11" s="292">
        <v>2369</v>
      </c>
      <c r="H11" s="292">
        <v>0</v>
      </c>
      <c r="I11" s="292">
        <v>0</v>
      </c>
      <c r="J11" s="292">
        <v>0</v>
      </c>
      <c r="K11" s="292">
        <v>0</v>
      </c>
      <c r="L11" s="292">
        <v>1091</v>
      </c>
      <c r="M11" s="292">
        <v>0</v>
      </c>
      <c r="N11" s="292">
        <f>+AA11</f>
        <v>0</v>
      </c>
      <c r="O11" s="292">
        <f>+資源化量内訳!Y11</f>
        <v>1042</v>
      </c>
      <c r="P11" s="292">
        <f>+SUM(Q11,R11)</f>
        <v>35069</v>
      </c>
      <c r="Q11" s="292">
        <v>33489</v>
      </c>
      <c r="R11" s="292">
        <f>+SUM(S11,T11,U11,V11,W11,X11,Y11)</f>
        <v>1580</v>
      </c>
      <c r="S11" s="292">
        <v>1517</v>
      </c>
      <c r="T11" s="292">
        <v>0</v>
      </c>
      <c r="U11" s="292">
        <v>0</v>
      </c>
      <c r="V11" s="292">
        <v>0</v>
      </c>
      <c r="W11" s="292">
        <v>0</v>
      </c>
      <c r="X11" s="292">
        <v>63</v>
      </c>
      <c r="Y11" s="292">
        <v>0</v>
      </c>
      <c r="Z11" s="292">
        <f>SUM(AA11:AC11)</f>
        <v>2619</v>
      </c>
      <c r="AA11" s="292">
        <v>0</v>
      </c>
      <c r="AB11" s="292">
        <v>2303</v>
      </c>
      <c r="AC11" s="292">
        <f>SUM(AD11:AJ11)</f>
        <v>316</v>
      </c>
      <c r="AD11" s="292">
        <v>291</v>
      </c>
      <c r="AE11" s="292">
        <v>0</v>
      </c>
      <c r="AF11" s="292">
        <v>0</v>
      </c>
      <c r="AG11" s="292">
        <v>0</v>
      </c>
      <c r="AH11" s="292">
        <v>0</v>
      </c>
      <c r="AI11" s="292">
        <v>25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SUM(E12,F12,N12,O12)</f>
        <v>29702</v>
      </c>
      <c r="E12" s="292">
        <f>+Q12</f>
        <v>24340</v>
      </c>
      <c r="F12" s="292">
        <f>SUM(G12:M12)</f>
        <v>3650</v>
      </c>
      <c r="G12" s="292">
        <v>2905</v>
      </c>
      <c r="H12" s="292">
        <v>0</v>
      </c>
      <c r="I12" s="292">
        <v>0</v>
      </c>
      <c r="J12" s="292">
        <v>0</v>
      </c>
      <c r="K12" s="292">
        <v>0</v>
      </c>
      <c r="L12" s="292">
        <v>745</v>
      </c>
      <c r="M12" s="292">
        <v>0</v>
      </c>
      <c r="N12" s="292">
        <f>+AA12</f>
        <v>0</v>
      </c>
      <c r="O12" s="292">
        <f>+資源化量内訳!Y12</f>
        <v>1712</v>
      </c>
      <c r="P12" s="292">
        <f>+SUM(Q12,R12)</f>
        <v>25315</v>
      </c>
      <c r="Q12" s="292">
        <v>24340</v>
      </c>
      <c r="R12" s="292">
        <f>+SUM(S12,T12,U12,V12,W12,X12,Y12)</f>
        <v>975</v>
      </c>
      <c r="S12" s="292">
        <v>931</v>
      </c>
      <c r="T12" s="292">
        <v>0</v>
      </c>
      <c r="U12" s="292">
        <v>0</v>
      </c>
      <c r="V12" s="292">
        <v>0</v>
      </c>
      <c r="W12" s="292">
        <v>0</v>
      </c>
      <c r="X12" s="292">
        <v>44</v>
      </c>
      <c r="Y12" s="292">
        <v>0</v>
      </c>
      <c r="Z12" s="292">
        <f>SUM(AA12:AC12)</f>
        <v>3937</v>
      </c>
      <c r="AA12" s="292">
        <v>0</v>
      </c>
      <c r="AB12" s="292">
        <v>3005</v>
      </c>
      <c r="AC12" s="292">
        <f>SUM(AD12:AJ12)</f>
        <v>932</v>
      </c>
      <c r="AD12" s="292">
        <v>932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SUM(E13,F13,N13,O13)</f>
        <v>37154</v>
      </c>
      <c r="E13" s="292">
        <f>+Q13</f>
        <v>31736</v>
      </c>
      <c r="F13" s="292">
        <f>SUM(G13:M13)</f>
        <v>3329</v>
      </c>
      <c r="G13" s="292">
        <v>3329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v>0</v>
      </c>
      <c r="N13" s="292">
        <f>+AA13</f>
        <v>0</v>
      </c>
      <c r="O13" s="292">
        <f>+資源化量内訳!Y13</f>
        <v>2089</v>
      </c>
      <c r="P13" s="292">
        <f>+SUM(Q13,R13)</f>
        <v>32095</v>
      </c>
      <c r="Q13" s="292">
        <v>31736</v>
      </c>
      <c r="R13" s="292">
        <f>+SUM(S13,T13,U13,V13,W13,X13,Y13)</f>
        <v>359</v>
      </c>
      <c r="S13" s="292">
        <v>359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1547</v>
      </c>
      <c r="AA13" s="292">
        <v>0</v>
      </c>
      <c r="AB13" s="292">
        <v>842</v>
      </c>
      <c r="AC13" s="292">
        <f>SUM(AD13:AJ13)</f>
        <v>705</v>
      </c>
      <c r="AD13" s="292">
        <v>705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SUM(E14,F14,N14,O14)</f>
        <v>53315</v>
      </c>
      <c r="E14" s="292">
        <f>+Q14</f>
        <v>41823</v>
      </c>
      <c r="F14" s="292">
        <f>SUM(G14:M14)</f>
        <v>7885</v>
      </c>
      <c r="G14" s="292">
        <v>5159</v>
      </c>
      <c r="H14" s="292">
        <v>0</v>
      </c>
      <c r="I14" s="292">
        <v>0</v>
      </c>
      <c r="J14" s="292">
        <v>0</v>
      </c>
      <c r="K14" s="292">
        <v>0</v>
      </c>
      <c r="L14" s="292">
        <v>2726</v>
      </c>
      <c r="M14" s="292">
        <v>0</v>
      </c>
      <c r="N14" s="292">
        <f>+AA14</f>
        <v>0</v>
      </c>
      <c r="O14" s="292">
        <f>+資源化量内訳!Y14</f>
        <v>3607</v>
      </c>
      <c r="P14" s="292">
        <f>+SUM(Q14,R14)</f>
        <v>42075</v>
      </c>
      <c r="Q14" s="292">
        <v>41823</v>
      </c>
      <c r="R14" s="292">
        <f>+SUM(S14,T14,U14,V14,W14,X14,Y14)</f>
        <v>252</v>
      </c>
      <c r="S14" s="292">
        <v>252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3351</v>
      </c>
      <c r="AA14" s="292">
        <v>0</v>
      </c>
      <c r="AB14" s="292">
        <v>2109</v>
      </c>
      <c r="AC14" s="292">
        <f>SUM(AD14:AJ14)</f>
        <v>1242</v>
      </c>
      <c r="AD14" s="292">
        <v>1242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SUM(E15,F15,N15,O15)</f>
        <v>23664</v>
      </c>
      <c r="E15" s="292">
        <f>+Q15</f>
        <v>19559</v>
      </c>
      <c r="F15" s="292">
        <f>SUM(G15:M15)</f>
        <v>1818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1818</v>
      </c>
      <c r="M15" s="292">
        <v>0</v>
      </c>
      <c r="N15" s="292">
        <f>+AA15</f>
        <v>0</v>
      </c>
      <c r="O15" s="292">
        <f>+資源化量内訳!Y15</f>
        <v>2287</v>
      </c>
      <c r="P15" s="292">
        <f>+SUM(Q15,R15)</f>
        <v>20490</v>
      </c>
      <c r="Q15" s="292">
        <v>19559</v>
      </c>
      <c r="R15" s="292">
        <f>+SUM(S15,T15,U15,V15,W15,X15,Y15)</f>
        <v>931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931</v>
      </c>
      <c r="Y15" s="292">
        <v>0</v>
      </c>
      <c r="Z15" s="292">
        <f>SUM(AA15:AC15)</f>
        <v>992</v>
      </c>
      <c r="AA15" s="292">
        <v>0</v>
      </c>
      <c r="AB15" s="292">
        <v>992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SUM(E16,F16,N16,O16)</f>
        <v>22872</v>
      </c>
      <c r="E16" s="292">
        <f>+Q16</f>
        <v>19904</v>
      </c>
      <c r="F16" s="292">
        <f>SUM(G16:M16)</f>
        <v>1571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1571</v>
      </c>
      <c r="M16" s="292">
        <v>0</v>
      </c>
      <c r="N16" s="292">
        <f>+AA16</f>
        <v>0</v>
      </c>
      <c r="O16" s="292">
        <f>+資源化量内訳!Y16</f>
        <v>1397</v>
      </c>
      <c r="P16" s="292">
        <f>+SUM(Q16,R16)</f>
        <v>20686</v>
      </c>
      <c r="Q16" s="292">
        <v>19904</v>
      </c>
      <c r="R16" s="292">
        <f>+SUM(S16,T16,U16,V16,W16,X16,Y16)</f>
        <v>782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782</v>
      </c>
      <c r="Y16" s="292">
        <v>0</v>
      </c>
      <c r="Z16" s="292">
        <f>SUM(AA16:AC16)</f>
        <v>2634</v>
      </c>
      <c r="AA16" s="292">
        <v>0</v>
      </c>
      <c r="AB16" s="292">
        <v>2598</v>
      </c>
      <c r="AC16" s="292">
        <f>SUM(AD16:AJ16)</f>
        <v>36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36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SUM(E17,F17,N17,O17)</f>
        <v>9818</v>
      </c>
      <c r="E17" s="292">
        <f>+Q17</f>
        <v>8238</v>
      </c>
      <c r="F17" s="292">
        <f>SUM(G17:M17)</f>
        <v>958</v>
      </c>
      <c r="G17" s="292">
        <v>915</v>
      </c>
      <c r="H17" s="292">
        <v>0</v>
      </c>
      <c r="I17" s="292">
        <v>0</v>
      </c>
      <c r="J17" s="292">
        <v>0</v>
      </c>
      <c r="K17" s="292">
        <v>0</v>
      </c>
      <c r="L17" s="292">
        <v>43</v>
      </c>
      <c r="M17" s="292">
        <v>0</v>
      </c>
      <c r="N17" s="292">
        <f>+AA17</f>
        <v>0</v>
      </c>
      <c r="O17" s="292">
        <f>+資源化量内訳!Y17</f>
        <v>622</v>
      </c>
      <c r="P17" s="292">
        <f>+SUM(Q17,R17)</f>
        <v>8499</v>
      </c>
      <c r="Q17" s="292">
        <v>8238</v>
      </c>
      <c r="R17" s="292">
        <f>+SUM(S17,T17,U17,V17,W17,X17,Y17)</f>
        <v>261</v>
      </c>
      <c r="S17" s="292">
        <v>261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813</v>
      </c>
      <c r="AA17" s="292">
        <v>0</v>
      </c>
      <c r="AB17" s="292">
        <v>719</v>
      </c>
      <c r="AC17" s="292">
        <f>SUM(AD17:AJ17)</f>
        <v>94</v>
      </c>
      <c r="AD17" s="292">
        <v>94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42364</v>
      </c>
      <c r="E18" s="292">
        <f>+Q18</f>
        <v>36385</v>
      </c>
      <c r="F18" s="292">
        <f>SUM(G18:M18)</f>
        <v>3259</v>
      </c>
      <c r="G18" s="292">
        <v>917</v>
      </c>
      <c r="H18" s="292">
        <v>270</v>
      </c>
      <c r="I18" s="292">
        <v>0</v>
      </c>
      <c r="J18" s="292">
        <v>0</v>
      </c>
      <c r="K18" s="292">
        <v>0</v>
      </c>
      <c r="L18" s="292">
        <v>2072</v>
      </c>
      <c r="M18" s="292">
        <v>0</v>
      </c>
      <c r="N18" s="292">
        <f>+AA18</f>
        <v>0</v>
      </c>
      <c r="O18" s="292">
        <f>+資源化量内訳!Y18</f>
        <v>2720</v>
      </c>
      <c r="P18" s="292">
        <f>+SUM(Q18,R18)</f>
        <v>36385</v>
      </c>
      <c r="Q18" s="292">
        <v>36385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4036</v>
      </c>
      <c r="AA18" s="292">
        <v>0</v>
      </c>
      <c r="AB18" s="292">
        <v>2882</v>
      </c>
      <c r="AC18" s="292">
        <f>SUM(AD18:AJ18)</f>
        <v>1154</v>
      </c>
      <c r="AD18" s="292">
        <v>358</v>
      </c>
      <c r="AE18" s="292">
        <v>0</v>
      </c>
      <c r="AF18" s="292">
        <v>0</v>
      </c>
      <c r="AG18" s="292">
        <v>0</v>
      </c>
      <c r="AH18" s="292">
        <v>0</v>
      </c>
      <c r="AI18" s="292">
        <v>796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13530</v>
      </c>
      <c r="E19" s="292">
        <f>+Q19</f>
        <v>10705</v>
      </c>
      <c r="F19" s="292">
        <f>SUM(G19:M19)</f>
        <v>2198</v>
      </c>
      <c r="G19" s="292">
        <v>1059</v>
      </c>
      <c r="H19" s="292">
        <v>1041</v>
      </c>
      <c r="I19" s="292">
        <v>0</v>
      </c>
      <c r="J19" s="292">
        <v>0</v>
      </c>
      <c r="K19" s="292">
        <v>0</v>
      </c>
      <c r="L19" s="292">
        <v>98</v>
      </c>
      <c r="M19" s="292">
        <v>0</v>
      </c>
      <c r="N19" s="292">
        <f>+AA19</f>
        <v>0</v>
      </c>
      <c r="O19" s="292">
        <f>+資源化量内訳!Y19</f>
        <v>627</v>
      </c>
      <c r="P19" s="292">
        <f>+SUM(Q19,R19)</f>
        <v>11050</v>
      </c>
      <c r="Q19" s="292">
        <v>10705</v>
      </c>
      <c r="R19" s="292">
        <f>+SUM(S19,T19,U19,V19,W19,X19,Y19)</f>
        <v>345</v>
      </c>
      <c r="S19" s="292">
        <v>345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1062</v>
      </c>
      <c r="AA19" s="292">
        <v>0</v>
      </c>
      <c r="AB19" s="292">
        <v>952</v>
      </c>
      <c r="AC19" s="292">
        <f>SUM(AD19:AJ19)</f>
        <v>110</v>
      </c>
      <c r="AD19" s="292">
        <v>110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8029</v>
      </c>
      <c r="E20" s="292">
        <f>+Q20</f>
        <v>6596</v>
      </c>
      <c r="F20" s="292">
        <f>SUM(G20:M20)</f>
        <v>613</v>
      </c>
      <c r="G20" s="292">
        <v>602</v>
      </c>
      <c r="H20" s="292">
        <v>0</v>
      </c>
      <c r="I20" s="292">
        <v>0</v>
      </c>
      <c r="J20" s="292">
        <v>0</v>
      </c>
      <c r="K20" s="292">
        <v>0</v>
      </c>
      <c r="L20" s="292">
        <v>0</v>
      </c>
      <c r="M20" s="292">
        <v>11</v>
      </c>
      <c r="N20" s="292">
        <f>+AA20</f>
        <v>0</v>
      </c>
      <c r="O20" s="292">
        <f>+資源化量内訳!Y20</f>
        <v>820</v>
      </c>
      <c r="P20" s="292">
        <f>+SUM(Q20,R20)</f>
        <v>7039</v>
      </c>
      <c r="Q20" s="292">
        <v>6596</v>
      </c>
      <c r="R20" s="292">
        <f>+SUM(S20,T20,U20,V20,W20,X20,Y20)</f>
        <v>443</v>
      </c>
      <c r="S20" s="292">
        <v>434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9</v>
      </c>
      <c r="Z20" s="292">
        <f>SUM(AA20:AC20)</f>
        <v>795</v>
      </c>
      <c r="AA20" s="292">
        <v>0</v>
      </c>
      <c r="AB20" s="292">
        <v>625</v>
      </c>
      <c r="AC20" s="292">
        <f>SUM(AD20:AJ20)</f>
        <v>170</v>
      </c>
      <c r="AD20" s="292">
        <v>168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2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15517</v>
      </c>
      <c r="E21" s="292">
        <f>+Q21</f>
        <v>11397</v>
      </c>
      <c r="F21" s="292">
        <f>SUM(G21:M21)</f>
        <v>2420</v>
      </c>
      <c r="G21" s="292">
        <v>985</v>
      </c>
      <c r="H21" s="292">
        <v>0</v>
      </c>
      <c r="I21" s="292">
        <v>0</v>
      </c>
      <c r="J21" s="292">
        <v>0</v>
      </c>
      <c r="K21" s="292">
        <v>0</v>
      </c>
      <c r="L21" s="292">
        <v>1435</v>
      </c>
      <c r="M21" s="292">
        <v>0</v>
      </c>
      <c r="N21" s="292">
        <f>+AA21</f>
        <v>0</v>
      </c>
      <c r="O21" s="292">
        <f>+資源化量内訳!Y21</f>
        <v>1700</v>
      </c>
      <c r="P21" s="292">
        <f>+SUM(Q21,R21)</f>
        <v>11476</v>
      </c>
      <c r="Q21" s="292">
        <v>11397</v>
      </c>
      <c r="R21" s="292">
        <f>+SUM(S21,T21,U21,V21,W21,X21,Y21)</f>
        <v>79</v>
      </c>
      <c r="S21" s="292">
        <v>7</v>
      </c>
      <c r="T21" s="292">
        <v>0</v>
      </c>
      <c r="U21" s="292">
        <v>0</v>
      </c>
      <c r="V21" s="292">
        <v>0</v>
      </c>
      <c r="W21" s="292">
        <v>0</v>
      </c>
      <c r="X21" s="292">
        <v>72</v>
      </c>
      <c r="Y21" s="292">
        <v>0</v>
      </c>
      <c r="Z21" s="292">
        <f>SUM(AA21:AC21)</f>
        <v>1700</v>
      </c>
      <c r="AA21" s="292">
        <v>0</v>
      </c>
      <c r="AB21" s="292">
        <v>857</v>
      </c>
      <c r="AC21" s="292">
        <f>SUM(AD21:AJ21)</f>
        <v>843</v>
      </c>
      <c r="AD21" s="292">
        <v>761</v>
      </c>
      <c r="AE21" s="292">
        <v>0</v>
      </c>
      <c r="AF21" s="292">
        <v>0</v>
      </c>
      <c r="AG21" s="292">
        <v>0</v>
      </c>
      <c r="AH21" s="292">
        <v>0</v>
      </c>
      <c r="AI21" s="292">
        <v>82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9627</v>
      </c>
      <c r="E22" s="292">
        <f>+Q22</f>
        <v>8210</v>
      </c>
      <c r="F22" s="292">
        <f>SUM(G22:M22)</f>
        <v>847</v>
      </c>
      <c r="G22" s="292">
        <v>50</v>
      </c>
      <c r="H22" s="292">
        <v>0</v>
      </c>
      <c r="I22" s="292">
        <v>0</v>
      </c>
      <c r="J22" s="292">
        <v>0</v>
      </c>
      <c r="K22" s="292">
        <v>0</v>
      </c>
      <c r="L22" s="292">
        <v>797</v>
      </c>
      <c r="M22" s="292">
        <v>0</v>
      </c>
      <c r="N22" s="292">
        <f>+AA22</f>
        <v>0</v>
      </c>
      <c r="O22" s="292">
        <f>+資源化量内訳!Y22</f>
        <v>570</v>
      </c>
      <c r="P22" s="292">
        <f>+SUM(Q22,R22)</f>
        <v>8353</v>
      </c>
      <c r="Q22" s="292">
        <v>8210</v>
      </c>
      <c r="R22" s="292">
        <f>+SUM(S22,T22,U22,V22,W22,X22,Y22)</f>
        <v>143</v>
      </c>
      <c r="S22" s="292">
        <v>9</v>
      </c>
      <c r="T22" s="292">
        <v>0</v>
      </c>
      <c r="U22" s="292">
        <v>0</v>
      </c>
      <c r="V22" s="292">
        <v>0</v>
      </c>
      <c r="W22" s="292">
        <v>0</v>
      </c>
      <c r="X22" s="292">
        <v>134</v>
      </c>
      <c r="Y22" s="292">
        <v>0</v>
      </c>
      <c r="Z22" s="292">
        <f>SUM(AA22:AC22)</f>
        <v>1042</v>
      </c>
      <c r="AA22" s="292">
        <v>0</v>
      </c>
      <c r="AB22" s="292">
        <v>876</v>
      </c>
      <c r="AC22" s="292">
        <f>SUM(AD22:AJ22)</f>
        <v>166</v>
      </c>
      <c r="AD22" s="292">
        <v>10</v>
      </c>
      <c r="AE22" s="292">
        <v>0</v>
      </c>
      <c r="AF22" s="292">
        <v>0</v>
      </c>
      <c r="AG22" s="292">
        <v>0</v>
      </c>
      <c r="AH22" s="292">
        <v>0</v>
      </c>
      <c r="AI22" s="292">
        <v>156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4743</v>
      </c>
      <c r="E23" s="292">
        <f>+Q23</f>
        <v>3577</v>
      </c>
      <c r="F23" s="292">
        <f>SUM(G23:M23)</f>
        <v>865</v>
      </c>
      <c r="G23" s="292">
        <v>0</v>
      </c>
      <c r="H23" s="292">
        <v>410</v>
      </c>
      <c r="I23" s="292">
        <v>0</v>
      </c>
      <c r="J23" s="292">
        <v>0</v>
      </c>
      <c r="K23" s="292">
        <v>2</v>
      </c>
      <c r="L23" s="292">
        <v>453</v>
      </c>
      <c r="M23" s="292">
        <v>0</v>
      </c>
      <c r="N23" s="292">
        <f>+AA23</f>
        <v>0</v>
      </c>
      <c r="O23" s="292">
        <f>+資源化量内訳!Y23</f>
        <v>301</v>
      </c>
      <c r="P23" s="292">
        <f>+SUM(Q23,R23)</f>
        <v>3814</v>
      </c>
      <c r="Q23" s="292">
        <v>3577</v>
      </c>
      <c r="R23" s="292">
        <f>+SUM(S23,T23,U23,V23,W23,X23,Y23)</f>
        <v>237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237</v>
      </c>
      <c r="Y23" s="292">
        <v>0</v>
      </c>
      <c r="Z23" s="292">
        <f>SUM(AA23:AC23)</f>
        <v>197</v>
      </c>
      <c r="AA23" s="292">
        <v>0</v>
      </c>
      <c r="AB23" s="292">
        <v>197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3169</v>
      </c>
      <c r="E24" s="292">
        <f>+Q24</f>
        <v>1913</v>
      </c>
      <c r="F24" s="292">
        <f>SUM(G24:M24)</f>
        <v>961</v>
      </c>
      <c r="G24" s="292">
        <v>0</v>
      </c>
      <c r="H24" s="292">
        <v>664</v>
      </c>
      <c r="I24" s="292">
        <v>0</v>
      </c>
      <c r="J24" s="292">
        <v>0</v>
      </c>
      <c r="K24" s="292">
        <v>0</v>
      </c>
      <c r="L24" s="292">
        <v>297</v>
      </c>
      <c r="M24" s="292">
        <v>0</v>
      </c>
      <c r="N24" s="292">
        <f>+AA24</f>
        <v>0</v>
      </c>
      <c r="O24" s="292">
        <f>+資源化量内訳!Y24</f>
        <v>295</v>
      </c>
      <c r="P24" s="292">
        <f>+SUM(Q24,R24)</f>
        <v>2105</v>
      </c>
      <c r="Q24" s="292">
        <v>1913</v>
      </c>
      <c r="R24" s="292">
        <f>+SUM(S24,T24,U24,V24,W24,X24,Y24)</f>
        <v>192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192</v>
      </c>
      <c r="Y24" s="292">
        <v>0</v>
      </c>
      <c r="Z24" s="292">
        <f>SUM(AA24:AC24)</f>
        <v>106</v>
      </c>
      <c r="AA24" s="292">
        <v>0</v>
      </c>
      <c r="AB24" s="292">
        <v>106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2206</v>
      </c>
      <c r="E25" s="292">
        <f>+Q25</f>
        <v>1729</v>
      </c>
      <c r="F25" s="292">
        <f>SUM(G25:M25)</f>
        <v>233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233</v>
      </c>
      <c r="M25" s="292">
        <v>0</v>
      </c>
      <c r="N25" s="292">
        <f>+AA25</f>
        <v>0</v>
      </c>
      <c r="O25" s="292">
        <f>+資源化量内訳!Y25</f>
        <v>244</v>
      </c>
      <c r="P25" s="292">
        <f>+SUM(Q25,R25)</f>
        <v>1842</v>
      </c>
      <c r="Q25" s="292">
        <v>1729</v>
      </c>
      <c r="R25" s="292">
        <f>+SUM(S25,T25,U25,V25,W25,X25,Y25)</f>
        <v>113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113</v>
      </c>
      <c r="Y25" s="292">
        <v>0</v>
      </c>
      <c r="Z25" s="292">
        <f>SUM(AA25:AC25)</f>
        <v>93</v>
      </c>
      <c r="AA25" s="292">
        <v>0</v>
      </c>
      <c r="AB25" s="292">
        <v>93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2735</v>
      </c>
      <c r="E26" s="292">
        <f>+Q26</f>
        <v>2216</v>
      </c>
      <c r="F26" s="292">
        <f>SUM(G26:M26)</f>
        <v>407</v>
      </c>
      <c r="G26" s="292">
        <v>0</v>
      </c>
      <c r="H26" s="292">
        <v>91</v>
      </c>
      <c r="I26" s="292">
        <v>0</v>
      </c>
      <c r="J26" s="292">
        <v>0</v>
      </c>
      <c r="K26" s="292">
        <v>0</v>
      </c>
      <c r="L26" s="292">
        <v>316</v>
      </c>
      <c r="M26" s="292">
        <v>0</v>
      </c>
      <c r="N26" s="292">
        <f>+AA26</f>
        <v>0</v>
      </c>
      <c r="O26" s="292">
        <f>+資源化量内訳!Y26</f>
        <v>112</v>
      </c>
      <c r="P26" s="292">
        <f>+SUM(Q26,R26)</f>
        <v>2366</v>
      </c>
      <c r="Q26" s="292">
        <v>2216</v>
      </c>
      <c r="R26" s="292">
        <f>+SUM(S26,T26,U26,V26,W26,X26,Y26)</f>
        <v>150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150</v>
      </c>
      <c r="Y26" s="292">
        <v>0</v>
      </c>
      <c r="Z26" s="292">
        <f>SUM(AA26:AC26)</f>
        <v>120</v>
      </c>
      <c r="AA26" s="292">
        <v>0</v>
      </c>
      <c r="AB26" s="292">
        <v>120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SUM(E27,F27,N27,O27)</f>
        <v>13316</v>
      </c>
      <c r="E27" s="292">
        <f>+Q27</f>
        <v>10450</v>
      </c>
      <c r="F27" s="292">
        <f>SUM(G27:M27)</f>
        <v>1955</v>
      </c>
      <c r="G27" s="292">
        <v>1097</v>
      </c>
      <c r="H27" s="292">
        <v>0</v>
      </c>
      <c r="I27" s="292">
        <v>0</v>
      </c>
      <c r="J27" s="292">
        <v>0</v>
      </c>
      <c r="K27" s="292">
        <v>0</v>
      </c>
      <c r="L27" s="292">
        <v>858</v>
      </c>
      <c r="M27" s="292">
        <v>0</v>
      </c>
      <c r="N27" s="292">
        <f>+AA27</f>
        <v>0</v>
      </c>
      <c r="O27" s="292">
        <f>+資源化量内訳!Y27</f>
        <v>911</v>
      </c>
      <c r="P27" s="292">
        <f>+SUM(Q27,R27)</f>
        <v>10912</v>
      </c>
      <c r="Q27" s="292">
        <v>10450</v>
      </c>
      <c r="R27" s="292">
        <f>+SUM(S27,T27,U27,V27,W27,X27,Y27)</f>
        <v>462</v>
      </c>
      <c r="S27" s="292">
        <v>462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271</v>
      </c>
      <c r="AA27" s="292">
        <v>0</v>
      </c>
      <c r="AB27" s="292">
        <v>271</v>
      </c>
      <c r="AC27" s="292">
        <f>SUM(AD27:AJ27)</f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SUM(E28,F28,N28,O28)</f>
        <v>7617</v>
      </c>
      <c r="E28" s="292">
        <f>+Q28</f>
        <v>4919</v>
      </c>
      <c r="F28" s="292">
        <f>SUM(G28:M28)</f>
        <v>2048</v>
      </c>
      <c r="G28" s="292">
        <v>780</v>
      </c>
      <c r="H28" s="292">
        <v>1108</v>
      </c>
      <c r="I28" s="292">
        <v>0</v>
      </c>
      <c r="J28" s="292">
        <v>0</v>
      </c>
      <c r="K28" s="292">
        <v>0</v>
      </c>
      <c r="L28" s="292">
        <v>160</v>
      </c>
      <c r="M28" s="292">
        <v>0</v>
      </c>
      <c r="N28" s="292">
        <f>+AA28</f>
        <v>0</v>
      </c>
      <c r="O28" s="292">
        <f>+資源化量内訳!Y28</f>
        <v>650</v>
      </c>
      <c r="P28" s="292">
        <f>+SUM(Q28,R28)</f>
        <v>5030</v>
      </c>
      <c r="Q28" s="292">
        <v>4919</v>
      </c>
      <c r="R28" s="292">
        <f>+SUM(S28,T28,U28,V28,W28,X28,Y28)</f>
        <v>111</v>
      </c>
      <c r="S28" s="292">
        <v>111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444</v>
      </c>
      <c r="AA28" s="292">
        <v>0</v>
      </c>
      <c r="AB28" s="292">
        <v>252</v>
      </c>
      <c r="AC28" s="292">
        <f>SUM(AD28:AJ28)</f>
        <v>192</v>
      </c>
      <c r="AD28" s="292">
        <v>192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SUM(E29,F29,N29,O29)</f>
        <v>2739</v>
      </c>
      <c r="E29" s="292">
        <f>+Q29</f>
        <v>2069</v>
      </c>
      <c r="F29" s="292">
        <f>SUM(G29:M29)</f>
        <v>363</v>
      </c>
      <c r="G29" s="292">
        <v>332</v>
      </c>
      <c r="H29" s="292">
        <v>0</v>
      </c>
      <c r="I29" s="292">
        <v>0</v>
      </c>
      <c r="J29" s="292">
        <v>0</v>
      </c>
      <c r="K29" s="292">
        <v>0</v>
      </c>
      <c r="L29" s="292">
        <v>31</v>
      </c>
      <c r="M29" s="292">
        <v>0</v>
      </c>
      <c r="N29" s="292">
        <f>+AA29</f>
        <v>0</v>
      </c>
      <c r="O29" s="292">
        <f>+資源化量内訳!Y29</f>
        <v>307</v>
      </c>
      <c r="P29" s="292">
        <f>+SUM(Q29,R29)</f>
        <v>2136</v>
      </c>
      <c r="Q29" s="292">
        <v>2069</v>
      </c>
      <c r="R29" s="292">
        <f>+SUM(S29,T29,U29,V29,W29,X29,Y29)</f>
        <v>67</v>
      </c>
      <c r="S29" s="292">
        <v>67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221</v>
      </c>
      <c r="AA29" s="292">
        <v>0</v>
      </c>
      <c r="AB29" s="292">
        <v>186</v>
      </c>
      <c r="AC29" s="292">
        <f>SUM(AD29:AJ29)</f>
        <v>35</v>
      </c>
      <c r="AD29" s="292">
        <v>35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SUM(E30,F30,N30,O30)</f>
        <v>6913</v>
      </c>
      <c r="E30" s="292">
        <f>+Q30</f>
        <v>5368</v>
      </c>
      <c r="F30" s="292">
        <f>SUM(G30:M30)</f>
        <v>1186</v>
      </c>
      <c r="G30" s="292">
        <v>722</v>
      </c>
      <c r="H30" s="292">
        <v>404</v>
      </c>
      <c r="I30" s="292">
        <v>0</v>
      </c>
      <c r="J30" s="292">
        <v>0</v>
      </c>
      <c r="K30" s="292">
        <v>4</v>
      </c>
      <c r="L30" s="292">
        <v>56</v>
      </c>
      <c r="M30" s="292">
        <v>0</v>
      </c>
      <c r="N30" s="292">
        <f>+AA30</f>
        <v>0</v>
      </c>
      <c r="O30" s="292">
        <f>+資源化量内訳!Y30</f>
        <v>359</v>
      </c>
      <c r="P30" s="292">
        <f>+SUM(Q30,R30)</f>
        <v>5536</v>
      </c>
      <c r="Q30" s="292">
        <v>5368</v>
      </c>
      <c r="R30" s="292">
        <f>+SUM(S30,T30,U30,V30,W30,X30,Y30)</f>
        <v>168</v>
      </c>
      <c r="S30" s="292">
        <v>168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540</v>
      </c>
      <c r="AA30" s="292">
        <v>0</v>
      </c>
      <c r="AB30" s="292">
        <v>464</v>
      </c>
      <c r="AC30" s="292">
        <f>SUM(AD30:AJ30)</f>
        <v>76</v>
      </c>
      <c r="AD30" s="292">
        <v>76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SUM(E31,F31,N31,O31)</f>
        <v>10804</v>
      </c>
      <c r="E31" s="292">
        <f>+Q31</f>
        <v>8928</v>
      </c>
      <c r="F31" s="292">
        <f>SUM(G31:M31)</f>
        <v>549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549</v>
      </c>
      <c r="M31" s="292">
        <v>0</v>
      </c>
      <c r="N31" s="292">
        <f>+AA31</f>
        <v>0</v>
      </c>
      <c r="O31" s="292">
        <f>+資源化量内訳!Y31</f>
        <v>1327</v>
      </c>
      <c r="P31" s="292">
        <f>+SUM(Q31,R31)</f>
        <v>9222</v>
      </c>
      <c r="Q31" s="292">
        <v>8928</v>
      </c>
      <c r="R31" s="292">
        <f>+SUM(S31,T31,U31,V31,W31,X31,Y31)</f>
        <v>294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294</v>
      </c>
      <c r="Y31" s="292">
        <v>0</v>
      </c>
      <c r="Z31" s="292">
        <f>SUM(AA31:AC31)</f>
        <v>1177</v>
      </c>
      <c r="AA31" s="292">
        <v>0</v>
      </c>
      <c r="AB31" s="292">
        <v>1165</v>
      </c>
      <c r="AC31" s="292">
        <f>SUM(AD31:AJ31)</f>
        <v>12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12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SUM(E32,F32,N32,O32)</f>
        <v>5341</v>
      </c>
      <c r="E32" s="292">
        <f>+Q32</f>
        <v>4069</v>
      </c>
      <c r="F32" s="292">
        <f>SUM(G32:M32)</f>
        <v>879</v>
      </c>
      <c r="G32" s="292">
        <v>373</v>
      </c>
      <c r="H32" s="292">
        <v>31</v>
      </c>
      <c r="I32" s="292">
        <v>0</v>
      </c>
      <c r="J32" s="292">
        <v>0</v>
      </c>
      <c r="K32" s="292">
        <v>0</v>
      </c>
      <c r="L32" s="292">
        <v>241</v>
      </c>
      <c r="M32" s="292">
        <v>234</v>
      </c>
      <c r="N32" s="292">
        <f>+AA32</f>
        <v>0</v>
      </c>
      <c r="O32" s="292">
        <f>+資源化量内訳!Y32</f>
        <v>393</v>
      </c>
      <c r="P32" s="292">
        <f>+SUM(Q32,R32)</f>
        <v>4069</v>
      </c>
      <c r="Q32" s="292">
        <v>4069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720</v>
      </c>
      <c r="AA32" s="292">
        <v>0</v>
      </c>
      <c r="AB32" s="292">
        <v>382</v>
      </c>
      <c r="AC32" s="292">
        <f>SUM(AD32:AJ32)</f>
        <v>338</v>
      </c>
      <c r="AD32" s="292">
        <v>104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234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2">
    <sortCondition ref="A8:A32"/>
    <sortCondition ref="B8:B32"/>
    <sortCondition ref="C8:C32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1" man="1"/>
    <brk id="25" min="1" max="31" man="1"/>
    <brk id="36" min="1" max="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 x14ac:dyDescent="0.15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 x14ac:dyDescent="0.15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 x14ac:dyDescent="0.15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 x14ac:dyDescent="0.15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 x14ac:dyDescent="0.15">
      <c r="A7" s="302" t="str">
        <f>ごみ処理概要!A7</f>
        <v>栃木県</v>
      </c>
      <c r="B7" s="303" t="str">
        <f>ごみ処理概要!B7</f>
        <v>09000</v>
      </c>
      <c r="C7" s="304" t="s">
        <v>3</v>
      </c>
      <c r="D7" s="306">
        <f t="shared" ref="D7:X7" si="0">SUM(Y7,AT7,BO7)</f>
        <v>107956</v>
      </c>
      <c r="E7" s="306">
        <f t="shared" si="0"/>
        <v>55569</v>
      </c>
      <c r="F7" s="306">
        <f t="shared" si="0"/>
        <v>247</v>
      </c>
      <c r="G7" s="306">
        <f t="shared" si="0"/>
        <v>249</v>
      </c>
      <c r="H7" s="306">
        <f t="shared" si="0"/>
        <v>13440</v>
      </c>
      <c r="I7" s="306">
        <f t="shared" si="0"/>
        <v>9540</v>
      </c>
      <c r="J7" s="306">
        <f t="shared" si="0"/>
        <v>4484</v>
      </c>
      <c r="K7" s="306">
        <f t="shared" si="0"/>
        <v>45</v>
      </c>
      <c r="L7" s="306">
        <f t="shared" si="0"/>
        <v>5887</v>
      </c>
      <c r="M7" s="306">
        <f t="shared" si="0"/>
        <v>1</v>
      </c>
      <c r="N7" s="306">
        <f t="shared" si="0"/>
        <v>3858</v>
      </c>
      <c r="O7" s="306">
        <f t="shared" si="0"/>
        <v>2936</v>
      </c>
      <c r="P7" s="306">
        <f t="shared" si="0"/>
        <v>0</v>
      </c>
      <c r="Q7" s="306">
        <f t="shared" si="0"/>
        <v>10605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106</v>
      </c>
      <c r="X7" s="306">
        <f t="shared" si="0"/>
        <v>989</v>
      </c>
      <c r="Y7" s="306">
        <f>SUM(Z7:AS7)</f>
        <v>28711</v>
      </c>
      <c r="Z7" s="306">
        <f t="shared" ref="Z7:AS7" si="1">SUM(Z$8:Z$1000)</f>
        <v>22222</v>
      </c>
      <c r="AA7" s="306">
        <f t="shared" si="1"/>
        <v>94</v>
      </c>
      <c r="AB7" s="306">
        <f t="shared" si="1"/>
        <v>129</v>
      </c>
      <c r="AC7" s="306">
        <f t="shared" si="1"/>
        <v>447</v>
      </c>
      <c r="AD7" s="306">
        <f t="shared" si="1"/>
        <v>2181</v>
      </c>
      <c r="AE7" s="306">
        <f t="shared" si="1"/>
        <v>706</v>
      </c>
      <c r="AF7" s="306">
        <f t="shared" si="1"/>
        <v>15</v>
      </c>
      <c r="AG7" s="306">
        <f t="shared" si="1"/>
        <v>72</v>
      </c>
      <c r="AH7" s="306">
        <f t="shared" si="1"/>
        <v>0</v>
      </c>
      <c r="AI7" s="306">
        <f t="shared" si="1"/>
        <v>2271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94</v>
      </c>
      <c r="AS7" s="306">
        <f t="shared" si="1"/>
        <v>480</v>
      </c>
      <c r="AT7" s="306">
        <f>施設資源化量内訳!D7</f>
        <v>53339</v>
      </c>
      <c r="AU7" s="306">
        <f>施設資源化量内訳!E7</f>
        <v>8796</v>
      </c>
      <c r="AV7" s="306">
        <f>施設資源化量内訳!F7</f>
        <v>131</v>
      </c>
      <c r="AW7" s="306">
        <f>施設資源化量内訳!G7</f>
        <v>0</v>
      </c>
      <c r="AX7" s="306">
        <f>施設資源化量内訳!H7</f>
        <v>12238</v>
      </c>
      <c r="AY7" s="306">
        <f>施設資源化量内訳!I7</f>
        <v>7118</v>
      </c>
      <c r="AZ7" s="306">
        <f>施設資源化量内訳!J7</f>
        <v>3618</v>
      </c>
      <c r="BA7" s="306">
        <f>施設資源化量内訳!K7</f>
        <v>30</v>
      </c>
      <c r="BB7" s="306">
        <f>施設資源化量内訳!L7</f>
        <v>5815</v>
      </c>
      <c r="BC7" s="306">
        <f>施設資源化量内訳!M7</f>
        <v>0</v>
      </c>
      <c r="BD7" s="306">
        <f>施設資源化量内訳!N7</f>
        <v>1540</v>
      </c>
      <c r="BE7" s="306">
        <f>施設資源化量内訳!O7</f>
        <v>2936</v>
      </c>
      <c r="BF7" s="306">
        <f>施設資源化量内訳!P7</f>
        <v>0</v>
      </c>
      <c r="BG7" s="306">
        <f>施設資源化量内訳!Q7</f>
        <v>10605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12</v>
      </c>
      <c r="BN7" s="306">
        <f>施設資源化量内訳!X7</f>
        <v>500</v>
      </c>
      <c r="BO7" s="306">
        <f>SUM(BP7:CI7)</f>
        <v>25906</v>
      </c>
      <c r="BP7" s="306">
        <f t="shared" ref="BP7:CI7" si="2">SUM(BP$8:BP$1000)</f>
        <v>24551</v>
      </c>
      <c r="BQ7" s="306">
        <f t="shared" si="2"/>
        <v>22</v>
      </c>
      <c r="BR7" s="306">
        <f t="shared" si="2"/>
        <v>120</v>
      </c>
      <c r="BS7" s="306">
        <f t="shared" si="2"/>
        <v>755</v>
      </c>
      <c r="BT7" s="306">
        <f t="shared" si="2"/>
        <v>241</v>
      </c>
      <c r="BU7" s="306">
        <f t="shared" si="2"/>
        <v>160</v>
      </c>
      <c r="BV7" s="306">
        <f t="shared" si="2"/>
        <v>0</v>
      </c>
      <c r="BW7" s="306">
        <f t="shared" si="2"/>
        <v>0</v>
      </c>
      <c r="BX7" s="306">
        <f t="shared" si="2"/>
        <v>1</v>
      </c>
      <c r="BY7" s="306">
        <f t="shared" si="2"/>
        <v>47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9</v>
      </c>
      <c r="CJ7" s="307">
        <f>+COUNTIF(CJ$8:CJ$1000,"有る")</f>
        <v>14</v>
      </c>
    </row>
    <row r="8" spans="1:88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SUM(Y8,AT8,BO8)</f>
        <v>30271</v>
      </c>
      <c r="E8" s="292">
        <f>SUM(Z8,AU8,BP8)</f>
        <v>17623</v>
      </c>
      <c r="F8" s="292">
        <f>SUM(AA8,AV8,BQ8)</f>
        <v>140</v>
      </c>
      <c r="G8" s="292">
        <f>SUM(AB8,AW8,BR8)</f>
        <v>0</v>
      </c>
      <c r="H8" s="292">
        <f>SUM(AC8,AX8,BS8)</f>
        <v>3975</v>
      </c>
      <c r="I8" s="292">
        <f>SUM(AD8,AY8,BT8)</f>
        <v>1544</v>
      </c>
      <c r="J8" s="292">
        <f>SUM(AE8,AZ8,BU8)</f>
        <v>1149</v>
      </c>
      <c r="K8" s="292">
        <f>SUM(AF8,BA8,BV8)</f>
        <v>5</v>
      </c>
      <c r="L8" s="292">
        <f>SUM(AG8,BB8,BW8)</f>
        <v>2793</v>
      </c>
      <c r="M8" s="292">
        <f>SUM(AH8,BC8,BX8)</f>
        <v>1</v>
      </c>
      <c r="N8" s="292">
        <f>SUM(AI8,BD8,BY8)</f>
        <v>1551</v>
      </c>
      <c r="O8" s="292">
        <f>SUM(AJ8,BE8,BZ8)</f>
        <v>0</v>
      </c>
      <c r="P8" s="292">
        <f>SUM(AK8,BF8,CA8)</f>
        <v>0</v>
      </c>
      <c r="Q8" s="292">
        <f>SUM(AL8,BG8,CB8)</f>
        <v>1340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34</v>
      </c>
      <c r="X8" s="292">
        <f>SUM(AS8,BN8,CI8)</f>
        <v>116</v>
      </c>
      <c r="Y8" s="292">
        <f>SUM(Z8:AS8)</f>
        <v>31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836</v>
      </c>
      <c r="AK8" s="295" t="s">
        <v>836</v>
      </c>
      <c r="AL8" s="295" t="s">
        <v>836</v>
      </c>
      <c r="AM8" s="295" t="s">
        <v>836</v>
      </c>
      <c r="AN8" s="295" t="s">
        <v>836</v>
      </c>
      <c r="AO8" s="295" t="s">
        <v>836</v>
      </c>
      <c r="AP8" s="295" t="s">
        <v>836</v>
      </c>
      <c r="AQ8" s="295" t="s">
        <v>836</v>
      </c>
      <c r="AR8" s="292">
        <v>31</v>
      </c>
      <c r="AS8" s="292">
        <v>0</v>
      </c>
      <c r="AT8" s="292">
        <f>施設資源化量内訳!D8</f>
        <v>21045</v>
      </c>
      <c r="AU8" s="292">
        <f>施設資源化量内訳!E8</f>
        <v>8659</v>
      </c>
      <c r="AV8" s="292">
        <f>施設資源化量内訳!F8</f>
        <v>131</v>
      </c>
      <c r="AW8" s="292">
        <f>施設資源化量内訳!G8</f>
        <v>0</v>
      </c>
      <c r="AX8" s="292">
        <f>施設資源化量内訳!H8</f>
        <v>3819</v>
      </c>
      <c r="AY8" s="292">
        <f>施設資源化量内訳!I8</f>
        <v>1491</v>
      </c>
      <c r="AZ8" s="292">
        <f>施設資源化量内訳!J8</f>
        <v>1149</v>
      </c>
      <c r="BA8" s="292">
        <f>施設資源化量内訳!K8</f>
        <v>5</v>
      </c>
      <c r="BB8" s="292">
        <f>施設資源化量内訳!L8</f>
        <v>2793</v>
      </c>
      <c r="BC8" s="292">
        <f>施設資源化量内訳!M8</f>
        <v>0</v>
      </c>
      <c r="BD8" s="292">
        <f>施設資源化量内訳!N8</f>
        <v>1539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1340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3</v>
      </c>
      <c r="BN8" s="292">
        <f>施設資源化量内訳!X8</f>
        <v>116</v>
      </c>
      <c r="BO8" s="292">
        <f>SUM(BP8:CI8)</f>
        <v>9195</v>
      </c>
      <c r="BP8" s="292">
        <v>8964</v>
      </c>
      <c r="BQ8" s="292">
        <v>9</v>
      </c>
      <c r="BR8" s="292">
        <v>0</v>
      </c>
      <c r="BS8" s="292">
        <v>156</v>
      </c>
      <c r="BT8" s="292">
        <v>53</v>
      </c>
      <c r="BU8" s="292">
        <v>0</v>
      </c>
      <c r="BV8" s="292">
        <v>0</v>
      </c>
      <c r="BW8" s="292">
        <v>0</v>
      </c>
      <c r="BX8" s="292">
        <v>1</v>
      </c>
      <c r="BY8" s="292">
        <v>12</v>
      </c>
      <c r="BZ8" s="295" t="s">
        <v>836</v>
      </c>
      <c r="CA8" s="295" t="s">
        <v>836</v>
      </c>
      <c r="CB8" s="295" t="s">
        <v>836</v>
      </c>
      <c r="CC8" s="295" t="s">
        <v>836</v>
      </c>
      <c r="CD8" s="295" t="s">
        <v>836</v>
      </c>
      <c r="CE8" s="295" t="s">
        <v>836</v>
      </c>
      <c r="CF8" s="295" t="s">
        <v>836</v>
      </c>
      <c r="CG8" s="295" t="s">
        <v>836</v>
      </c>
      <c r="CH8" s="292">
        <v>0</v>
      </c>
      <c r="CI8" s="292">
        <v>0</v>
      </c>
      <c r="CJ8" s="293" t="s">
        <v>762</v>
      </c>
    </row>
    <row r="9" spans="1:88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SUM(Y9,AT9,BO9)</f>
        <v>8010</v>
      </c>
      <c r="E9" s="292">
        <f>SUM(Z9,AU9,BP9)</f>
        <v>5232</v>
      </c>
      <c r="F9" s="292">
        <f>SUM(AA9,AV9,BQ9)</f>
        <v>4</v>
      </c>
      <c r="G9" s="292">
        <f>SUM(AB9,AW9,BR9)</f>
        <v>0</v>
      </c>
      <c r="H9" s="292">
        <f>SUM(AC9,AX9,BS9)</f>
        <v>1107</v>
      </c>
      <c r="I9" s="292">
        <f>SUM(AD9,AY9,BT9)</f>
        <v>1056</v>
      </c>
      <c r="J9" s="292">
        <f>SUM(AE9,AZ9,BU9)</f>
        <v>360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209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42</v>
      </c>
      <c r="Y9" s="292">
        <f>SUM(Z9:AS9)</f>
        <v>1961</v>
      </c>
      <c r="Z9" s="292">
        <v>1757</v>
      </c>
      <c r="AA9" s="292">
        <v>2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202</v>
      </c>
      <c r="AJ9" s="295" t="s">
        <v>836</v>
      </c>
      <c r="AK9" s="295" t="s">
        <v>836</v>
      </c>
      <c r="AL9" s="295" t="s">
        <v>836</v>
      </c>
      <c r="AM9" s="295" t="s">
        <v>836</v>
      </c>
      <c r="AN9" s="295" t="s">
        <v>836</v>
      </c>
      <c r="AO9" s="295" t="s">
        <v>836</v>
      </c>
      <c r="AP9" s="295" t="s">
        <v>836</v>
      </c>
      <c r="AQ9" s="295" t="s">
        <v>836</v>
      </c>
      <c r="AR9" s="292">
        <v>0</v>
      </c>
      <c r="AS9" s="292">
        <v>0</v>
      </c>
      <c r="AT9" s="292">
        <f>施設資源化量内訳!D9</f>
        <v>2467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1036</v>
      </c>
      <c r="AY9" s="292">
        <f>施設資源化量内訳!I9</f>
        <v>1030</v>
      </c>
      <c r="AZ9" s="292">
        <f>施設資源化量内訳!J9</f>
        <v>360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41</v>
      </c>
      <c r="BO9" s="292">
        <f>SUM(BP9:CI9)</f>
        <v>3582</v>
      </c>
      <c r="BP9" s="292">
        <v>3475</v>
      </c>
      <c r="BQ9" s="292">
        <v>2</v>
      </c>
      <c r="BR9" s="292">
        <v>0</v>
      </c>
      <c r="BS9" s="292">
        <v>71</v>
      </c>
      <c r="BT9" s="292">
        <v>26</v>
      </c>
      <c r="BU9" s="292">
        <v>0</v>
      </c>
      <c r="BV9" s="292">
        <v>0</v>
      </c>
      <c r="BW9" s="292">
        <v>0</v>
      </c>
      <c r="BX9" s="292">
        <v>0</v>
      </c>
      <c r="BY9" s="292">
        <v>7</v>
      </c>
      <c r="BZ9" s="295" t="s">
        <v>836</v>
      </c>
      <c r="CA9" s="295" t="s">
        <v>836</v>
      </c>
      <c r="CB9" s="295" t="s">
        <v>836</v>
      </c>
      <c r="CC9" s="295" t="s">
        <v>836</v>
      </c>
      <c r="CD9" s="295" t="s">
        <v>836</v>
      </c>
      <c r="CE9" s="295" t="s">
        <v>836</v>
      </c>
      <c r="CF9" s="295" t="s">
        <v>836</v>
      </c>
      <c r="CG9" s="295" t="s">
        <v>836</v>
      </c>
      <c r="CH9" s="292">
        <v>0</v>
      </c>
      <c r="CI9" s="292">
        <v>1</v>
      </c>
      <c r="CJ9" s="293" t="s">
        <v>762</v>
      </c>
    </row>
    <row r="10" spans="1:88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SUM(Y10,AT10,BO10)</f>
        <v>8930</v>
      </c>
      <c r="E10" s="292">
        <f>SUM(Z10,AU10,BP10)</f>
        <v>4211</v>
      </c>
      <c r="F10" s="292">
        <f>SUM(AA10,AV10,BQ10)</f>
        <v>35</v>
      </c>
      <c r="G10" s="292">
        <f>SUM(AB10,AW10,BR10)</f>
        <v>0</v>
      </c>
      <c r="H10" s="292">
        <f>SUM(AC10,AX10,BS10)</f>
        <v>1369</v>
      </c>
      <c r="I10" s="292">
        <f>SUM(AD10,AY10,BT10)</f>
        <v>1069</v>
      </c>
      <c r="J10" s="292">
        <f>SUM(AE10,AZ10,BU10)</f>
        <v>480</v>
      </c>
      <c r="K10" s="292">
        <f>SUM(AF10,BA10,BV10)</f>
        <v>16</v>
      </c>
      <c r="L10" s="292">
        <f>SUM(AG10,BB10,BW10)</f>
        <v>0</v>
      </c>
      <c r="M10" s="292">
        <f>SUM(AH10,BC10,BX10)</f>
        <v>0</v>
      </c>
      <c r="N10" s="292">
        <f>SUM(AI10,BD10,BY10)</f>
        <v>0</v>
      </c>
      <c r="O10" s="292">
        <f>SUM(AJ10,BE10,BZ10)</f>
        <v>0</v>
      </c>
      <c r="P10" s="292">
        <f>SUM(AK10,BF10,CA10)</f>
        <v>0</v>
      </c>
      <c r="Q10" s="292">
        <f>SUM(AL10,BG10,CB10)</f>
        <v>1750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0</v>
      </c>
      <c r="Y10" s="292">
        <f>SUM(Z10:AS10)</f>
        <v>2627</v>
      </c>
      <c r="Z10" s="292">
        <v>2596</v>
      </c>
      <c r="AA10" s="292">
        <v>31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836</v>
      </c>
      <c r="AK10" s="295" t="s">
        <v>836</v>
      </c>
      <c r="AL10" s="295" t="s">
        <v>836</v>
      </c>
      <c r="AM10" s="295" t="s">
        <v>836</v>
      </c>
      <c r="AN10" s="295" t="s">
        <v>836</v>
      </c>
      <c r="AO10" s="295" t="s">
        <v>836</v>
      </c>
      <c r="AP10" s="295" t="s">
        <v>836</v>
      </c>
      <c r="AQ10" s="295" t="s">
        <v>836</v>
      </c>
      <c r="AR10" s="292">
        <v>0</v>
      </c>
      <c r="AS10" s="292">
        <v>0</v>
      </c>
      <c r="AT10" s="292">
        <f>施設資源化量内訳!D10</f>
        <v>4756</v>
      </c>
      <c r="AU10" s="292">
        <f>施設資源化量内訳!E10</f>
        <v>133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1319</v>
      </c>
      <c r="AY10" s="292">
        <f>施設資源化量内訳!I10</f>
        <v>1058</v>
      </c>
      <c r="AZ10" s="292">
        <f>施設資源化量内訳!J10</f>
        <v>480</v>
      </c>
      <c r="BA10" s="292">
        <f>施設資源化量内訳!K10</f>
        <v>16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1750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1547</v>
      </c>
      <c r="BP10" s="292">
        <v>1482</v>
      </c>
      <c r="BQ10" s="292">
        <v>4</v>
      </c>
      <c r="BR10" s="292">
        <v>0</v>
      </c>
      <c r="BS10" s="292">
        <v>50</v>
      </c>
      <c r="BT10" s="292">
        <v>11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836</v>
      </c>
      <c r="CA10" s="295" t="s">
        <v>836</v>
      </c>
      <c r="CB10" s="295" t="s">
        <v>836</v>
      </c>
      <c r="CC10" s="295" t="s">
        <v>836</v>
      </c>
      <c r="CD10" s="295" t="s">
        <v>836</v>
      </c>
      <c r="CE10" s="295" t="s">
        <v>836</v>
      </c>
      <c r="CF10" s="295" t="s">
        <v>836</v>
      </c>
      <c r="CG10" s="295" t="s">
        <v>836</v>
      </c>
      <c r="CH10" s="292">
        <v>0</v>
      </c>
      <c r="CI10" s="292">
        <v>0</v>
      </c>
      <c r="CJ10" s="293" t="s">
        <v>769</v>
      </c>
    </row>
    <row r="11" spans="1:88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SUM(Y11,AT11,BO11)</f>
        <v>5544</v>
      </c>
      <c r="E11" s="292">
        <f>SUM(Z11,AU11,BP11)</f>
        <v>2814</v>
      </c>
      <c r="F11" s="292">
        <f>SUM(AA11,AV11,BQ11)</f>
        <v>5</v>
      </c>
      <c r="G11" s="292">
        <f>SUM(AB11,AW11,BR11)</f>
        <v>0</v>
      </c>
      <c r="H11" s="292">
        <f>SUM(AC11,AX11,BS11)</f>
        <v>783</v>
      </c>
      <c r="I11" s="292">
        <f>SUM(AD11,AY11,BT11)</f>
        <v>649</v>
      </c>
      <c r="J11" s="292">
        <f>SUM(AE11,AZ11,BU11)</f>
        <v>202</v>
      </c>
      <c r="K11" s="292">
        <f>SUM(AF11,BA11,BV11)</f>
        <v>1</v>
      </c>
      <c r="L11" s="292">
        <f>SUM(AG11,BB11,BW11)</f>
        <v>0</v>
      </c>
      <c r="M11" s="292">
        <f>SUM(AH11,BC11,BX11)</f>
        <v>0</v>
      </c>
      <c r="N11" s="292">
        <f>SUM(AI11,BD11,BY11)</f>
        <v>129</v>
      </c>
      <c r="O11" s="292">
        <f>SUM(AJ11,BE11,BZ11)</f>
        <v>0</v>
      </c>
      <c r="P11" s="292">
        <f>SUM(AK11,BF11,CA11)</f>
        <v>0</v>
      </c>
      <c r="Q11" s="292">
        <f>SUM(AL11,BG11,CB11)</f>
        <v>882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1</v>
      </c>
      <c r="X11" s="292">
        <f>SUM(AS11,BN11,CI11)</f>
        <v>78</v>
      </c>
      <c r="Y11" s="292">
        <f>SUM(Z11:AS11)</f>
        <v>1042</v>
      </c>
      <c r="Z11" s="292">
        <v>882</v>
      </c>
      <c r="AA11" s="292">
        <v>5</v>
      </c>
      <c r="AB11" s="292">
        <v>0</v>
      </c>
      <c r="AC11" s="292">
        <v>0</v>
      </c>
      <c r="AD11" s="292">
        <v>0</v>
      </c>
      <c r="AE11" s="292">
        <v>0</v>
      </c>
      <c r="AF11" s="292">
        <v>1</v>
      </c>
      <c r="AG11" s="292">
        <v>0</v>
      </c>
      <c r="AH11" s="292">
        <v>0</v>
      </c>
      <c r="AI11" s="295">
        <v>126</v>
      </c>
      <c r="AJ11" s="295" t="s">
        <v>836</v>
      </c>
      <c r="AK11" s="295" t="s">
        <v>836</v>
      </c>
      <c r="AL11" s="295" t="s">
        <v>836</v>
      </c>
      <c r="AM11" s="295" t="s">
        <v>836</v>
      </c>
      <c r="AN11" s="295" t="s">
        <v>836</v>
      </c>
      <c r="AO11" s="295" t="s">
        <v>836</v>
      </c>
      <c r="AP11" s="295" t="s">
        <v>836</v>
      </c>
      <c r="AQ11" s="295" t="s">
        <v>836</v>
      </c>
      <c r="AR11" s="292">
        <v>1</v>
      </c>
      <c r="AS11" s="292">
        <v>27</v>
      </c>
      <c r="AT11" s="292">
        <f>施設資源化量内訳!D11</f>
        <v>2503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729</v>
      </c>
      <c r="AY11" s="292">
        <f>施設資源化量内訳!I11</f>
        <v>640</v>
      </c>
      <c r="AZ11" s="292">
        <f>施設資源化量内訳!J11</f>
        <v>202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882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50</v>
      </c>
      <c r="BO11" s="292">
        <f>SUM(BP11:CI11)</f>
        <v>1999</v>
      </c>
      <c r="BP11" s="292">
        <v>1932</v>
      </c>
      <c r="BQ11" s="292">
        <v>0</v>
      </c>
      <c r="BR11" s="292">
        <v>0</v>
      </c>
      <c r="BS11" s="292">
        <v>54</v>
      </c>
      <c r="BT11" s="292">
        <v>9</v>
      </c>
      <c r="BU11" s="292">
        <v>0</v>
      </c>
      <c r="BV11" s="292">
        <v>0</v>
      </c>
      <c r="BW11" s="292">
        <v>0</v>
      </c>
      <c r="BX11" s="292">
        <v>0</v>
      </c>
      <c r="BY11" s="292">
        <v>3</v>
      </c>
      <c r="BZ11" s="295" t="s">
        <v>836</v>
      </c>
      <c r="CA11" s="295" t="s">
        <v>836</v>
      </c>
      <c r="CB11" s="295" t="s">
        <v>836</v>
      </c>
      <c r="CC11" s="295" t="s">
        <v>836</v>
      </c>
      <c r="CD11" s="295" t="s">
        <v>836</v>
      </c>
      <c r="CE11" s="295" t="s">
        <v>836</v>
      </c>
      <c r="CF11" s="295" t="s">
        <v>836</v>
      </c>
      <c r="CG11" s="295" t="s">
        <v>836</v>
      </c>
      <c r="CH11" s="292">
        <v>0</v>
      </c>
      <c r="CI11" s="292">
        <v>1</v>
      </c>
      <c r="CJ11" s="293" t="s">
        <v>769</v>
      </c>
    </row>
    <row r="12" spans="1:88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SUM(Y12,AT12,BO12)</f>
        <v>5086</v>
      </c>
      <c r="E12" s="292">
        <f>SUM(Z12,AU12,BP12)</f>
        <v>2859</v>
      </c>
      <c r="F12" s="292">
        <f>SUM(AA12,AV12,BQ12)</f>
        <v>9</v>
      </c>
      <c r="G12" s="292">
        <f>SUM(AB12,AW12,BR12)</f>
        <v>101</v>
      </c>
      <c r="H12" s="292">
        <f>SUM(AC12,AX12,BS12)</f>
        <v>751</v>
      </c>
      <c r="I12" s="292">
        <f>SUM(AD12,AY12,BT12)</f>
        <v>336</v>
      </c>
      <c r="J12" s="292">
        <f>SUM(AE12,AZ12,BU12)</f>
        <v>211</v>
      </c>
      <c r="K12" s="292">
        <f>SUM(AF12,BA12,BV12)</f>
        <v>3</v>
      </c>
      <c r="L12" s="292">
        <f>SUM(AG12,BB12,BW12)</f>
        <v>487</v>
      </c>
      <c r="M12" s="292">
        <f>SUM(AH12,BC12,BX12)</f>
        <v>0</v>
      </c>
      <c r="N12" s="292">
        <f>SUM(AI12,BD12,BY12)</f>
        <v>143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186</v>
      </c>
      <c r="Y12" s="292">
        <f>SUM(Z12:AS12)</f>
        <v>1712</v>
      </c>
      <c r="Z12" s="292">
        <v>1273</v>
      </c>
      <c r="AA12" s="292">
        <v>9</v>
      </c>
      <c r="AB12" s="292">
        <v>101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143</v>
      </c>
      <c r="AJ12" s="295" t="s">
        <v>836</v>
      </c>
      <c r="AK12" s="295" t="s">
        <v>836</v>
      </c>
      <c r="AL12" s="295" t="s">
        <v>836</v>
      </c>
      <c r="AM12" s="295" t="s">
        <v>836</v>
      </c>
      <c r="AN12" s="295" t="s">
        <v>836</v>
      </c>
      <c r="AO12" s="295" t="s">
        <v>836</v>
      </c>
      <c r="AP12" s="295" t="s">
        <v>836</v>
      </c>
      <c r="AQ12" s="295" t="s">
        <v>836</v>
      </c>
      <c r="AR12" s="292">
        <v>0</v>
      </c>
      <c r="AS12" s="292">
        <v>186</v>
      </c>
      <c r="AT12" s="292">
        <f>施設資源化量内訳!D12</f>
        <v>1744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725</v>
      </c>
      <c r="AY12" s="292">
        <f>施設資源化量内訳!I12</f>
        <v>318</v>
      </c>
      <c r="AZ12" s="292">
        <f>施設資源化量内訳!J12</f>
        <v>211</v>
      </c>
      <c r="BA12" s="292">
        <f>施設資源化量内訳!K12</f>
        <v>3</v>
      </c>
      <c r="BB12" s="292">
        <f>施設資源化量内訳!L12</f>
        <v>487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1630</v>
      </c>
      <c r="BP12" s="292">
        <v>1586</v>
      </c>
      <c r="BQ12" s="292">
        <v>0</v>
      </c>
      <c r="BR12" s="292">
        <v>0</v>
      </c>
      <c r="BS12" s="292">
        <v>26</v>
      </c>
      <c r="BT12" s="292">
        <v>18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836</v>
      </c>
      <c r="CA12" s="295" t="s">
        <v>836</v>
      </c>
      <c r="CB12" s="295" t="s">
        <v>836</v>
      </c>
      <c r="CC12" s="295" t="s">
        <v>836</v>
      </c>
      <c r="CD12" s="295" t="s">
        <v>836</v>
      </c>
      <c r="CE12" s="295" t="s">
        <v>836</v>
      </c>
      <c r="CF12" s="295" t="s">
        <v>836</v>
      </c>
      <c r="CG12" s="295" t="s">
        <v>836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SUM(Y13,AT13,BO13)</f>
        <v>6062</v>
      </c>
      <c r="E13" s="292">
        <f>SUM(Z13,AU13,BP13)</f>
        <v>2505</v>
      </c>
      <c r="F13" s="292">
        <f>SUM(AA13,AV13,BQ13)</f>
        <v>0</v>
      </c>
      <c r="G13" s="292">
        <f>SUM(AB13,AW13,BR13)</f>
        <v>0</v>
      </c>
      <c r="H13" s="292">
        <f>SUM(AC13,AX13,BS13)</f>
        <v>688</v>
      </c>
      <c r="I13" s="292">
        <f>SUM(AD13,AY13,BT13)</f>
        <v>803</v>
      </c>
      <c r="J13" s="292">
        <f>SUM(AE13,AZ13,BU13)</f>
        <v>274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1792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0</v>
      </c>
      <c r="Y13" s="292">
        <f>SUM(Z13:AS13)</f>
        <v>2089</v>
      </c>
      <c r="Z13" s="292">
        <v>2000</v>
      </c>
      <c r="AA13" s="292">
        <v>0</v>
      </c>
      <c r="AB13" s="292">
        <v>0</v>
      </c>
      <c r="AC13" s="292">
        <v>0</v>
      </c>
      <c r="AD13" s="292">
        <v>89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836</v>
      </c>
      <c r="AK13" s="295" t="s">
        <v>836</v>
      </c>
      <c r="AL13" s="295" t="s">
        <v>836</v>
      </c>
      <c r="AM13" s="295" t="s">
        <v>836</v>
      </c>
      <c r="AN13" s="295" t="s">
        <v>836</v>
      </c>
      <c r="AO13" s="295" t="s">
        <v>836</v>
      </c>
      <c r="AP13" s="295" t="s">
        <v>836</v>
      </c>
      <c r="AQ13" s="295" t="s">
        <v>836</v>
      </c>
      <c r="AR13" s="292">
        <v>0</v>
      </c>
      <c r="AS13" s="292">
        <v>0</v>
      </c>
      <c r="AT13" s="292">
        <f>施設資源化量内訳!D13</f>
        <v>3452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679</v>
      </c>
      <c r="AY13" s="292">
        <f>施設資源化量内訳!I13</f>
        <v>707</v>
      </c>
      <c r="AZ13" s="292">
        <f>施設資源化量内訳!J13</f>
        <v>274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1792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521</v>
      </c>
      <c r="BP13" s="292">
        <v>505</v>
      </c>
      <c r="BQ13" s="292">
        <v>0</v>
      </c>
      <c r="BR13" s="292">
        <v>0</v>
      </c>
      <c r="BS13" s="292">
        <v>9</v>
      </c>
      <c r="BT13" s="292">
        <v>7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836</v>
      </c>
      <c r="CA13" s="295" t="s">
        <v>836</v>
      </c>
      <c r="CB13" s="295" t="s">
        <v>836</v>
      </c>
      <c r="CC13" s="295" t="s">
        <v>836</v>
      </c>
      <c r="CD13" s="295" t="s">
        <v>836</v>
      </c>
      <c r="CE13" s="295" t="s">
        <v>836</v>
      </c>
      <c r="CF13" s="295" t="s">
        <v>836</v>
      </c>
      <c r="CG13" s="295" t="s">
        <v>836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SUM(Y14,AT14,BO14)</f>
        <v>9031</v>
      </c>
      <c r="E14" s="292">
        <f>SUM(Z14,AU14,BP14)</f>
        <v>3010</v>
      </c>
      <c r="F14" s="292">
        <f>SUM(AA14,AV14,BQ14)</f>
        <v>9</v>
      </c>
      <c r="G14" s="292">
        <f>SUM(AB14,AW14,BR14)</f>
        <v>0</v>
      </c>
      <c r="H14" s="292">
        <f>SUM(AC14,AX14,BS14)</f>
        <v>599</v>
      </c>
      <c r="I14" s="292">
        <f>SUM(AD14,AY14,BT14)</f>
        <v>400</v>
      </c>
      <c r="J14" s="292">
        <f>SUM(AE14,AZ14,BU14)</f>
        <v>415</v>
      </c>
      <c r="K14" s="292">
        <f>SUM(AF14,BA14,BV14)</f>
        <v>0</v>
      </c>
      <c r="L14" s="292">
        <f>SUM(AG14,BB14,BW14)</f>
        <v>1481</v>
      </c>
      <c r="M14" s="292">
        <f>SUM(AH14,BC14,BX14)</f>
        <v>0</v>
      </c>
      <c r="N14" s="292">
        <f>SUM(AI14,BD14,BY14)</f>
        <v>574</v>
      </c>
      <c r="O14" s="292">
        <f>SUM(AJ14,BE14,BZ14)</f>
        <v>0</v>
      </c>
      <c r="P14" s="292">
        <f>SUM(AK14,BF14,CA14)</f>
        <v>0</v>
      </c>
      <c r="Q14" s="292">
        <f>SUM(AL14,BG14,CB14)</f>
        <v>2302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241</v>
      </c>
      <c r="Y14" s="292">
        <f>SUM(Z14:AS14)</f>
        <v>3607</v>
      </c>
      <c r="Z14" s="292">
        <v>1765</v>
      </c>
      <c r="AA14" s="292">
        <v>9</v>
      </c>
      <c r="AB14" s="292">
        <v>0</v>
      </c>
      <c r="AC14" s="292">
        <v>269</v>
      </c>
      <c r="AD14" s="292">
        <v>388</v>
      </c>
      <c r="AE14" s="292">
        <v>415</v>
      </c>
      <c r="AF14" s="292">
        <v>0</v>
      </c>
      <c r="AG14" s="292">
        <v>0</v>
      </c>
      <c r="AH14" s="292">
        <v>0</v>
      </c>
      <c r="AI14" s="295">
        <v>574</v>
      </c>
      <c r="AJ14" s="295" t="s">
        <v>836</v>
      </c>
      <c r="AK14" s="295" t="s">
        <v>836</v>
      </c>
      <c r="AL14" s="295" t="s">
        <v>836</v>
      </c>
      <c r="AM14" s="295" t="s">
        <v>836</v>
      </c>
      <c r="AN14" s="295" t="s">
        <v>836</v>
      </c>
      <c r="AO14" s="295" t="s">
        <v>836</v>
      </c>
      <c r="AP14" s="295" t="s">
        <v>836</v>
      </c>
      <c r="AQ14" s="295" t="s">
        <v>836</v>
      </c>
      <c r="AR14" s="292">
        <v>0</v>
      </c>
      <c r="AS14" s="292">
        <v>187</v>
      </c>
      <c r="AT14" s="292">
        <f>施設資源化量内訳!D14</f>
        <v>4108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271</v>
      </c>
      <c r="AY14" s="292">
        <f>施設資源化量内訳!I14</f>
        <v>0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1481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2302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54</v>
      </c>
      <c r="BO14" s="292">
        <f>SUM(BP14:CI14)</f>
        <v>1316</v>
      </c>
      <c r="BP14" s="292">
        <v>1245</v>
      </c>
      <c r="BQ14" s="292">
        <v>0</v>
      </c>
      <c r="BR14" s="292">
        <v>0</v>
      </c>
      <c r="BS14" s="292">
        <v>59</v>
      </c>
      <c r="BT14" s="292">
        <v>12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836</v>
      </c>
      <c r="CA14" s="295" t="s">
        <v>836</v>
      </c>
      <c r="CB14" s="295" t="s">
        <v>836</v>
      </c>
      <c r="CC14" s="295" t="s">
        <v>836</v>
      </c>
      <c r="CD14" s="295" t="s">
        <v>836</v>
      </c>
      <c r="CE14" s="295" t="s">
        <v>836</v>
      </c>
      <c r="CF14" s="295" t="s">
        <v>836</v>
      </c>
      <c r="CG14" s="295" t="s">
        <v>836</v>
      </c>
      <c r="CH14" s="292">
        <v>0</v>
      </c>
      <c r="CI14" s="292">
        <v>0</v>
      </c>
      <c r="CJ14" s="293" t="s">
        <v>769</v>
      </c>
    </row>
    <row r="15" spans="1:88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SUM(Y15,AT15,BO15)</f>
        <v>3839</v>
      </c>
      <c r="E15" s="292">
        <f>SUM(Z15,AU15,BP15)</f>
        <v>1629</v>
      </c>
      <c r="F15" s="292">
        <f>SUM(AA15,AV15,BQ15)</f>
        <v>8</v>
      </c>
      <c r="G15" s="292">
        <f>SUM(AB15,AW15,BR15)</f>
        <v>0</v>
      </c>
      <c r="H15" s="292">
        <f>SUM(AC15,AX15,BS15)</f>
        <v>619</v>
      </c>
      <c r="I15" s="292">
        <f>SUM(AD15,AY15,BT15)</f>
        <v>419</v>
      </c>
      <c r="J15" s="292">
        <f>SUM(AE15,AZ15,BU15)</f>
        <v>114</v>
      </c>
      <c r="K15" s="292">
        <f>SUM(AF15,BA15,BV15)</f>
        <v>0</v>
      </c>
      <c r="L15" s="292">
        <f>SUM(AG15,BB15,BW15)</f>
        <v>0</v>
      </c>
      <c r="M15" s="292">
        <f>SUM(AH15,BC15,BX15)</f>
        <v>0</v>
      </c>
      <c r="N15" s="292">
        <f>SUM(AI15,BD15,BY15)</f>
        <v>226</v>
      </c>
      <c r="O15" s="292">
        <f>SUM(AJ15,BE15,BZ15)</f>
        <v>0</v>
      </c>
      <c r="P15" s="292">
        <f>SUM(AK15,BF15,CA15)</f>
        <v>0</v>
      </c>
      <c r="Q15" s="292">
        <f>SUM(AL15,BG15,CB15)</f>
        <v>819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5</v>
      </c>
      <c r="Y15" s="292">
        <f>SUM(Z15:AS15)</f>
        <v>2287</v>
      </c>
      <c r="Z15" s="292">
        <v>1629</v>
      </c>
      <c r="AA15" s="292">
        <v>8</v>
      </c>
      <c r="AB15" s="292">
        <v>0</v>
      </c>
      <c r="AC15" s="292">
        <v>0</v>
      </c>
      <c r="AD15" s="292">
        <v>419</v>
      </c>
      <c r="AE15" s="292">
        <v>0</v>
      </c>
      <c r="AF15" s="292">
        <v>0</v>
      </c>
      <c r="AG15" s="292">
        <v>0</v>
      </c>
      <c r="AH15" s="292">
        <v>0</v>
      </c>
      <c r="AI15" s="295">
        <v>226</v>
      </c>
      <c r="AJ15" s="295" t="s">
        <v>836</v>
      </c>
      <c r="AK15" s="295" t="s">
        <v>836</v>
      </c>
      <c r="AL15" s="295" t="s">
        <v>836</v>
      </c>
      <c r="AM15" s="295" t="s">
        <v>836</v>
      </c>
      <c r="AN15" s="295" t="s">
        <v>836</v>
      </c>
      <c r="AO15" s="295" t="s">
        <v>836</v>
      </c>
      <c r="AP15" s="295" t="s">
        <v>836</v>
      </c>
      <c r="AQ15" s="295" t="s">
        <v>836</v>
      </c>
      <c r="AR15" s="292">
        <v>0</v>
      </c>
      <c r="AS15" s="292">
        <v>5</v>
      </c>
      <c r="AT15" s="292">
        <f>施設資源化量内訳!D15</f>
        <v>1552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619</v>
      </c>
      <c r="AY15" s="292">
        <f>施設資源化量内訳!I15</f>
        <v>0</v>
      </c>
      <c r="AZ15" s="292">
        <f>施設資源化量内訳!J15</f>
        <v>114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819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836</v>
      </c>
      <c r="CA15" s="295" t="s">
        <v>836</v>
      </c>
      <c r="CB15" s="295" t="s">
        <v>836</v>
      </c>
      <c r="CC15" s="295" t="s">
        <v>836</v>
      </c>
      <c r="CD15" s="295" t="s">
        <v>836</v>
      </c>
      <c r="CE15" s="295" t="s">
        <v>836</v>
      </c>
      <c r="CF15" s="295" t="s">
        <v>836</v>
      </c>
      <c r="CG15" s="295" t="s">
        <v>836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SUM(Y16,AT16,BO16)</f>
        <v>2629</v>
      </c>
      <c r="E16" s="292">
        <f>SUM(Z16,AU16,BP16)</f>
        <v>1873</v>
      </c>
      <c r="F16" s="292">
        <f>SUM(AA16,AV16,BQ16)</f>
        <v>3</v>
      </c>
      <c r="G16" s="292">
        <f>SUM(AB16,AW16,BR16)</f>
        <v>0</v>
      </c>
      <c r="H16" s="292">
        <f>SUM(AC16,AX16,BS16)</f>
        <v>482</v>
      </c>
      <c r="I16" s="292">
        <f>SUM(AD16,AY16,BT16)</f>
        <v>0</v>
      </c>
      <c r="J16" s="292">
        <f>SUM(AE16,AZ16,BU16)</f>
        <v>201</v>
      </c>
      <c r="K16" s="292">
        <f>SUM(AF16,BA16,BV16)</f>
        <v>0</v>
      </c>
      <c r="L16" s="292">
        <f>SUM(AG16,BB16,BW16)</f>
        <v>0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70</v>
      </c>
      <c r="Y16" s="292">
        <f>SUM(Z16:AS16)</f>
        <v>1397</v>
      </c>
      <c r="Z16" s="292">
        <v>1394</v>
      </c>
      <c r="AA16" s="292">
        <v>3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836</v>
      </c>
      <c r="AK16" s="295" t="s">
        <v>836</v>
      </c>
      <c r="AL16" s="295" t="s">
        <v>836</v>
      </c>
      <c r="AM16" s="295" t="s">
        <v>836</v>
      </c>
      <c r="AN16" s="295" t="s">
        <v>836</v>
      </c>
      <c r="AO16" s="295" t="s">
        <v>836</v>
      </c>
      <c r="AP16" s="295" t="s">
        <v>836</v>
      </c>
      <c r="AQ16" s="295" t="s">
        <v>836</v>
      </c>
      <c r="AR16" s="292">
        <v>0</v>
      </c>
      <c r="AS16" s="292">
        <v>0</v>
      </c>
      <c r="AT16" s="292">
        <f>施設資源化量内訳!D16</f>
        <v>753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482</v>
      </c>
      <c r="AY16" s="292">
        <f>施設資源化量内訳!I16</f>
        <v>0</v>
      </c>
      <c r="AZ16" s="292">
        <f>施設資源化量内訳!J16</f>
        <v>201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70</v>
      </c>
      <c r="BO16" s="292">
        <f>SUM(BP16:CI16)</f>
        <v>479</v>
      </c>
      <c r="BP16" s="292">
        <v>479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836</v>
      </c>
      <c r="CA16" s="295" t="s">
        <v>836</v>
      </c>
      <c r="CB16" s="295" t="s">
        <v>836</v>
      </c>
      <c r="CC16" s="295" t="s">
        <v>836</v>
      </c>
      <c r="CD16" s="295" t="s">
        <v>836</v>
      </c>
      <c r="CE16" s="295" t="s">
        <v>836</v>
      </c>
      <c r="CF16" s="295" t="s">
        <v>836</v>
      </c>
      <c r="CG16" s="295" t="s">
        <v>836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SUM(Y17,AT17,BO17)</f>
        <v>1388</v>
      </c>
      <c r="E17" s="292">
        <f>SUM(Z17,AU17,BP17)</f>
        <v>703</v>
      </c>
      <c r="F17" s="292">
        <f>SUM(AA17,AV17,BQ17)</f>
        <v>0</v>
      </c>
      <c r="G17" s="292">
        <f>SUM(AB17,AW17,BR17)</f>
        <v>0</v>
      </c>
      <c r="H17" s="292">
        <f>SUM(AC17,AX17,BS17)</f>
        <v>171</v>
      </c>
      <c r="I17" s="292">
        <f>SUM(AD17,AY17,BT17)</f>
        <v>316</v>
      </c>
      <c r="J17" s="292">
        <f>SUM(AE17,AZ17,BU17)</f>
        <v>47</v>
      </c>
      <c r="K17" s="292">
        <f>SUM(AF17,BA17,BV17)</f>
        <v>0</v>
      </c>
      <c r="L17" s="292">
        <f>SUM(AG17,BB17,BW17)</f>
        <v>0</v>
      </c>
      <c r="M17" s="292">
        <f>SUM(AH17,BC17,BX17)</f>
        <v>0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138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2</v>
      </c>
      <c r="X17" s="292">
        <f>SUM(AS17,BN17,CI17)</f>
        <v>11</v>
      </c>
      <c r="Y17" s="292">
        <f>SUM(Z17:AS17)</f>
        <v>622</v>
      </c>
      <c r="Z17" s="292">
        <v>609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836</v>
      </c>
      <c r="AK17" s="295" t="s">
        <v>836</v>
      </c>
      <c r="AL17" s="295" t="s">
        <v>836</v>
      </c>
      <c r="AM17" s="295" t="s">
        <v>836</v>
      </c>
      <c r="AN17" s="295" t="s">
        <v>836</v>
      </c>
      <c r="AO17" s="295" t="s">
        <v>836</v>
      </c>
      <c r="AP17" s="295" t="s">
        <v>836</v>
      </c>
      <c r="AQ17" s="295" t="s">
        <v>836</v>
      </c>
      <c r="AR17" s="292">
        <v>2</v>
      </c>
      <c r="AS17" s="292">
        <v>11</v>
      </c>
      <c r="AT17" s="292">
        <f>施設資源化量内訳!D17</f>
        <v>660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167</v>
      </c>
      <c r="AY17" s="292">
        <f>施設資源化量内訳!I17</f>
        <v>312</v>
      </c>
      <c r="AZ17" s="292">
        <f>施設資源化量内訳!J17</f>
        <v>43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138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106</v>
      </c>
      <c r="BP17" s="292">
        <v>94</v>
      </c>
      <c r="BQ17" s="292">
        <v>0</v>
      </c>
      <c r="BR17" s="292">
        <v>0</v>
      </c>
      <c r="BS17" s="292">
        <v>4</v>
      </c>
      <c r="BT17" s="292">
        <v>4</v>
      </c>
      <c r="BU17" s="292">
        <v>4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836</v>
      </c>
      <c r="CA17" s="295" t="s">
        <v>836</v>
      </c>
      <c r="CB17" s="295" t="s">
        <v>836</v>
      </c>
      <c r="CC17" s="295" t="s">
        <v>836</v>
      </c>
      <c r="CD17" s="295" t="s">
        <v>836</v>
      </c>
      <c r="CE17" s="295" t="s">
        <v>836</v>
      </c>
      <c r="CF17" s="295" t="s">
        <v>836</v>
      </c>
      <c r="CG17" s="295" t="s">
        <v>836</v>
      </c>
      <c r="CH17" s="292">
        <v>0</v>
      </c>
      <c r="CI17" s="292">
        <v>0</v>
      </c>
      <c r="CJ17" s="293" t="s">
        <v>769</v>
      </c>
    </row>
    <row r="18" spans="1:88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SUM(Y18,AT18,BO18)</f>
        <v>5552</v>
      </c>
      <c r="E18" s="292">
        <f>SUM(Z18,AU18,BP18)</f>
        <v>3503</v>
      </c>
      <c r="F18" s="292">
        <f>SUM(AA18,AV18,BQ18)</f>
        <v>9</v>
      </c>
      <c r="G18" s="292">
        <f>SUM(AB18,AW18,BR18)</f>
        <v>0</v>
      </c>
      <c r="H18" s="292">
        <f>SUM(AC18,AX18,BS18)</f>
        <v>982</v>
      </c>
      <c r="I18" s="292">
        <f>SUM(AD18,AY18,BT18)</f>
        <v>447</v>
      </c>
      <c r="J18" s="292">
        <f>SUM(AE18,AZ18,BU18)</f>
        <v>205</v>
      </c>
      <c r="K18" s="292">
        <f>SUM(AF18,BA18,BV18)</f>
        <v>10</v>
      </c>
      <c r="L18" s="292">
        <f>SUM(AG18,BB18,BW18)</f>
        <v>0</v>
      </c>
      <c r="M18" s="292">
        <f>SUM(AH18,BC18,BX18)</f>
        <v>0</v>
      </c>
      <c r="N18" s="292">
        <f>SUM(AI18,BD18,BY18)</f>
        <v>0</v>
      </c>
      <c r="O18" s="292">
        <f>SUM(AJ18,BE18,BZ18)</f>
        <v>270</v>
      </c>
      <c r="P18" s="292">
        <f>SUM(AK18,BF18,CA18)</f>
        <v>0</v>
      </c>
      <c r="Q18" s="292">
        <f>SUM(AL18,BG18,CB18)</f>
        <v>122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4</v>
      </c>
      <c r="X18" s="292">
        <f>SUM(AS18,BN18,CI18)</f>
        <v>0</v>
      </c>
      <c r="Y18" s="292">
        <f>SUM(Z18:AS18)</f>
        <v>2720</v>
      </c>
      <c r="Z18" s="292">
        <v>2700</v>
      </c>
      <c r="AA18" s="292">
        <v>7</v>
      </c>
      <c r="AB18" s="292">
        <v>0</v>
      </c>
      <c r="AC18" s="292">
        <v>2</v>
      </c>
      <c r="AD18" s="292">
        <v>0</v>
      </c>
      <c r="AE18" s="292">
        <v>0</v>
      </c>
      <c r="AF18" s="292">
        <v>7</v>
      </c>
      <c r="AG18" s="292">
        <v>0</v>
      </c>
      <c r="AH18" s="292">
        <v>0</v>
      </c>
      <c r="AI18" s="295">
        <v>0</v>
      </c>
      <c r="AJ18" s="295" t="s">
        <v>836</v>
      </c>
      <c r="AK18" s="295" t="s">
        <v>836</v>
      </c>
      <c r="AL18" s="295" t="s">
        <v>836</v>
      </c>
      <c r="AM18" s="295" t="s">
        <v>836</v>
      </c>
      <c r="AN18" s="295" t="s">
        <v>836</v>
      </c>
      <c r="AO18" s="295" t="s">
        <v>836</v>
      </c>
      <c r="AP18" s="295" t="s">
        <v>836</v>
      </c>
      <c r="AQ18" s="295" t="s">
        <v>836</v>
      </c>
      <c r="AR18" s="292">
        <v>4</v>
      </c>
      <c r="AS18" s="292">
        <v>0</v>
      </c>
      <c r="AT18" s="292">
        <f>施設資源化量内訳!D18</f>
        <v>1955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948</v>
      </c>
      <c r="AY18" s="292">
        <f>施設資源化量内訳!I18</f>
        <v>407</v>
      </c>
      <c r="AZ18" s="292">
        <f>施設資源化量内訳!J18</f>
        <v>205</v>
      </c>
      <c r="BA18" s="292">
        <f>施設資源化量内訳!K18</f>
        <v>3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270</v>
      </c>
      <c r="BF18" s="292">
        <f>施設資源化量内訳!P18</f>
        <v>0</v>
      </c>
      <c r="BG18" s="292">
        <f>施設資源化量内訳!Q18</f>
        <v>122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877</v>
      </c>
      <c r="BP18" s="292">
        <v>803</v>
      </c>
      <c r="BQ18" s="292">
        <v>2</v>
      </c>
      <c r="BR18" s="292">
        <v>0</v>
      </c>
      <c r="BS18" s="292">
        <v>32</v>
      </c>
      <c r="BT18" s="292">
        <v>40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836</v>
      </c>
      <c r="CA18" s="295" t="s">
        <v>836</v>
      </c>
      <c r="CB18" s="295" t="s">
        <v>836</v>
      </c>
      <c r="CC18" s="295" t="s">
        <v>836</v>
      </c>
      <c r="CD18" s="295" t="s">
        <v>836</v>
      </c>
      <c r="CE18" s="295" t="s">
        <v>836</v>
      </c>
      <c r="CF18" s="295" t="s">
        <v>836</v>
      </c>
      <c r="CG18" s="295" t="s">
        <v>836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SUM(Y19,AT19,BO19)</f>
        <v>2500</v>
      </c>
      <c r="E19" s="292">
        <f>SUM(Z19,AU19,BP19)</f>
        <v>656</v>
      </c>
      <c r="F19" s="292">
        <f>SUM(AA19,AV19,BQ19)</f>
        <v>0</v>
      </c>
      <c r="G19" s="292">
        <f>SUM(AB19,AW19,BR19)</f>
        <v>0</v>
      </c>
      <c r="H19" s="292">
        <f>SUM(AC19,AX19,BS19)</f>
        <v>224</v>
      </c>
      <c r="I19" s="292">
        <f>SUM(AD19,AY19,BT19)</f>
        <v>315</v>
      </c>
      <c r="J19" s="292">
        <f>SUM(AE19,AZ19,BU19)</f>
        <v>71</v>
      </c>
      <c r="K19" s="292">
        <f>SUM(AF19,BA19,BV19)</f>
        <v>0</v>
      </c>
      <c r="L19" s="292">
        <f>SUM(AG19,BB19,BW19)</f>
        <v>11</v>
      </c>
      <c r="M19" s="292">
        <f>SUM(AH19,BC19,BX19)</f>
        <v>0</v>
      </c>
      <c r="N19" s="292">
        <f>SUM(AI19,BD19,BY19)</f>
        <v>0</v>
      </c>
      <c r="O19" s="292">
        <f>SUM(AJ19,BE19,BZ19)</f>
        <v>1041</v>
      </c>
      <c r="P19" s="292">
        <f>SUM(AK19,BF19,CA19)</f>
        <v>0</v>
      </c>
      <c r="Q19" s="292">
        <f>SUM(AL19,BG19,CB19)</f>
        <v>182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627</v>
      </c>
      <c r="Z19" s="292">
        <v>627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836</v>
      </c>
      <c r="AK19" s="295" t="s">
        <v>836</v>
      </c>
      <c r="AL19" s="295" t="s">
        <v>836</v>
      </c>
      <c r="AM19" s="295" t="s">
        <v>836</v>
      </c>
      <c r="AN19" s="295" t="s">
        <v>836</v>
      </c>
      <c r="AO19" s="295" t="s">
        <v>836</v>
      </c>
      <c r="AP19" s="295" t="s">
        <v>836</v>
      </c>
      <c r="AQ19" s="295" t="s">
        <v>836</v>
      </c>
      <c r="AR19" s="292">
        <v>0</v>
      </c>
      <c r="AS19" s="292">
        <v>0</v>
      </c>
      <c r="AT19" s="292">
        <f>施設資源化量内訳!D19</f>
        <v>1830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211</v>
      </c>
      <c r="AY19" s="292">
        <f>施設資源化量内訳!I19</f>
        <v>314</v>
      </c>
      <c r="AZ19" s="292">
        <f>施設資源化量内訳!J19</f>
        <v>71</v>
      </c>
      <c r="BA19" s="292">
        <f>施設資源化量内訳!K19</f>
        <v>0</v>
      </c>
      <c r="BB19" s="292">
        <f>施設資源化量内訳!L19</f>
        <v>11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1041</v>
      </c>
      <c r="BF19" s="292">
        <f>施設資源化量内訳!P19</f>
        <v>0</v>
      </c>
      <c r="BG19" s="292">
        <f>施設資源化量内訳!Q19</f>
        <v>182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43</v>
      </c>
      <c r="BP19" s="292">
        <v>29</v>
      </c>
      <c r="BQ19" s="292">
        <v>0</v>
      </c>
      <c r="BR19" s="292">
        <v>0</v>
      </c>
      <c r="BS19" s="292">
        <v>13</v>
      </c>
      <c r="BT19" s="292">
        <v>1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836</v>
      </c>
      <c r="CA19" s="295" t="s">
        <v>836</v>
      </c>
      <c r="CB19" s="295" t="s">
        <v>836</v>
      </c>
      <c r="CC19" s="295" t="s">
        <v>836</v>
      </c>
      <c r="CD19" s="295" t="s">
        <v>836</v>
      </c>
      <c r="CE19" s="295" t="s">
        <v>836</v>
      </c>
      <c r="CF19" s="295" t="s">
        <v>836</v>
      </c>
      <c r="CG19" s="295" t="s">
        <v>836</v>
      </c>
      <c r="CH19" s="292">
        <v>0</v>
      </c>
      <c r="CI19" s="292">
        <v>0</v>
      </c>
      <c r="CJ19" s="293" t="s">
        <v>769</v>
      </c>
    </row>
    <row r="20" spans="1:88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SUM(Y20,AT20,BO20)</f>
        <v>1467</v>
      </c>
      <c r="E20" s="292">
        <f>SUM(Z20,AU20,BP20)</f>
        <v>919</v>
      </c>
      <c r="F20" s="292">
        <f>SUM(AA20,AV20,BQ20)</f>
        <v>0</v>
      </c>
      <c r="G20" s="292">
        <f>SUM(AB20,AW20,BR20)</f>
        <v>0</v>
      </c>
      <c r="H20" s="292">
        <f>SUM(AC20,AX20,BS20)</f>
        <v>99</v>
      </c>
      <c r="I20" s="292">
        <f>SUM(AD20,AY20,BT20)</f>
        <v>230</v>
      </c>
      <c r="J20" s="292">
        <f>SUM(AE20,AZ20,BU20)</f>
        <v>61</v>
      </c>
      <c r="K20" s="292">
        <f>SUM(AF20,BA20,BV20)</f>
        <v>0</v>
      </c>
      <c r="L20" s="292">
        <f>SUM(AG20,BB20,BW20)</f>
        <v>0</v>
      </c>
      <c r="M20" s="292">
        <f>SUM(AH20,BC20,BX20)</f>
        <v>0</v>
      </c>
      <c r="N20" s="292">
        <f>SUM(AI20,BD20,BY20)</f>
        <v>157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1</v>
      </c>
      <c r="Y20" s="292">
        <f>SUM(Z20:AS20)</f>
        <v>820</v>
      </c>
      <c r="Z20" s="292">
        <v>326</v>
      </c>
      <c r="AA20" s="292">
        <v>0</v>
      </c>
      <c r="AB20" s="292">
        <v>0</v>
      </c>
      <c r="AC20" s="292">
        <v>56</v>
      </c>
      <c r="AD20" s="292">
        <v>220</v>
      </c>
      <c r="AE20" s="292">
        <v>61</v>
      </c>
      <c r="AF20" s="292">
        <v>0</v>
      </c>
      <c r="AG20" s="292">
        <v>0</v>
      </c>
      <c r="AH20" s="292">
        <v>0</v>
      </c>
      <c r="AI20" s="295">
        <v>157</v>
      </c>
      <c r="AJ20" s="295" t="s">
        <v>836</v>
      </c>
      <c r="AK20" s="295" t="s">
        <v>836</v>
      </c>
      <c r="AL20" s="295" t="s">
        <v>836</v>
      </c>
      <c r="AM20" s="295" t="s">
        <v>836</v>
      </c>
      <c r="AN20" s="295" t="s">
        <v>836</v>
      </c>
      <c r="AO20" s="295" t="s">
        <v>836</v>
      </c>
      <c r="AP20" s="295" t="s">
        <v>836</v>
      </c>
      <c r="AQ20" s="295" t="s">
        <v>836</v>
      </c>
      <c r="AR20" s="292">
        <v>0</v>
      </c>
      <c r="AS20" s="292">
        <v>0</v>
      </c>
      <c r="AT20" s="292">
        <f>施設資源化量内訳!D20</f>
        <v>0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0</v>
      </c>
      <c r="AY20" s="292">
        <f>施設資源化量内訳!I20</f>
        <v>0</v>
      </c>
      <c r="AZ20" s="292">
        <f>施設資源化量内訳!J20</f>
        <v>0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647</v>
      </c>
      <c r="BP20" s="292">
        <v>593</v>
      </c>
      <c r="BQ20" s="292">
        <v>0</v>
      </c>
      <c r="BR20" s="292">
        <v>0</v>
      </c>
      <c r="BS20" s="292">
        <v>43</v>
      </c>
      <c r="BT20" s="292">
        <v>10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836</v>
      </c>
      <c r="CA20" s="295" t="s">
        <v>836</v>
      </c>
      <c r="CB20" s="295" t="s">
        <v>836</v>
      </c>
      <c r="CC20" s="295" t="s">
        <v>836</v>
      </c>
      <c r="CD20" s="295" t="s">
        <v>836</v>
      </c>
      <c r="CE20" s="295" t="s">
        <v>836</v>
      </c>
      <c r="CF20" s="295" t="s">
        <v>836</v>
      </c>
      <c r="CG20" s="295" t="s">
        <v>836</v>
      </c>
      <c r="CH20" s="292">
        <v>0</v>
      </c>
      <c r="CI20" s="292">
        <v>1</v>
      </c>
      <c r="CJ20" s="293" t="s">
        <v>769</v>
      </c>
    </row>
    <row r="21" spans="1:88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SUM(Y21,AT21,BO21)</f>
        <v>3665</v>
      </c>
      <c r="E21" s="292">
        <f>SUM(Z21,AU21,BP21)</f>
        <v>1475</v>
      </c>
      <c r="F21" s="292">
        <f>SUM(AA21,AV21,BQ21)</f>
        <v>9</v>
      </c>
      <c r="G21" s="292">
        <f>SUM(AB21,AW21,BR21)</f>
        <v>120</v>
      </c>
      <c r="H21" s="292">
        <f>SUM(AC21,AX21,BS21)</f>
        <v>260</v>
      </c>
      <c r="I21" s="292">
        <f>SUM(AD21,AY21,BT21)</f>
        <v>124</v>
      </c>
      <c r="J21" s="292">
        <f>SUM(AE21,AZ21,BU21)</f>
        <v>126</v>
      </c>
      <c r="K21" s="292">
        <f>SUM(AF21,BA21,BV21)</f>
        <v>0</v>
      </c>
      <c r="L21" s="292">
        <f>SUM(AG21,BB21,BW21)</f>
        <v>682</v>
      </c>
      <c r="M21" s="292">
        <f>SUM(AH21,BC21,BX21)</f>
        <v>0</v>
      </c>
      <c r="N21" s="292">
        <f>SUM(AI21,BD21,BY21)</f>
        <v>328</v>
      </c>
      <c r="O21" s="292">
        <f>SUM(AJ21,BE21,BZ21)</f>
        <v>0</v>
      </c>
      <c r="P21" s="292">
        <f>SUM(AK21,BF21,CA21)</f>
        <v>0</v>
      </c>
      <c r="Q21" s="292">
        <f>SUM(AL21,BG21,CB21)</f>
        <v>404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56</v>
      </c>
      <c r="X21" s="292">
        <f>SUM(AS21,BN21,CI21)</f>
        <v>81</v>
      </c>
      <c r="Y21" s="292">
        <f>SUM(Z21:AS21)</f>
        <v>1700</v>
      </c>
      <c r="Z21" s="292">
        <v>993</v>
      </c>
      <c r="AA21" s="292">
        <v>5</v>
      </c>
      <c r="AB21" s="292">
        <v>0</v>
      </c>
      <c r="AC21" s="292">
        <v>81</v>
      </c>
      <c r="AD21" s="292">
        <v>117</v>
      </c>
      <c r="AE21" s="292">
        <v>125</v>
      </c>
      <c r="AF21" s="292">
        <v>0</v>
      </c>
      <c r="AG21" s="292">
        <v>0</v>
      </c>
      <c r="AH21" s="292">
        <v>0</v>
      </c>
      <c r="AI21" s="295">
        <v>323</v>
      </c>
      <c r="AJ21" s="295" t="s">
        <v>836</v>
      </c>
      <c r="AK21" s="295" t="s">
        <v>836</v>
      </c>
      <c r="AL21" s="295" t="s">
        <v>836</v>
      </c>
      <c r="AM21" s="295" t="s">
        <v>836</v>
      </c>
      <c r="AN21" s="295" t="s">
        <v>836</v>
      </c>
      <c r="AO21" s="295" t="s">
        <v>836</v>
      </c>
      <c r="AP21" s="295" t="s">
        <v>836</v>
      </c>
      <c r="AQ21" s="295" t="s">
        <v>836</v>
      </c>
      <c r="AR21" s="292">
        <v>56</v>
      </c>
      <c r="AS21" s="292">
        <v>0</v>
      </c>
      <c r="AT21" s="292">
        <f>施設資源化量内訳!D21</f>
        <v>1329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163</v>
      </c>
      <c r="AY21" s="292">
        <f>施設資源化量内訳!I21</f>
        <v>2</v>
      </c>
      <c r="AZ21" s="292">
        <f>施設資源化量内訳!J21</f>
        <v>1</v>
      </c>
      <c r="BA21" s="292">
        <f>施設資源化量内訳!K21</f>
        <v>0</v>
      </c>
      <c r="BB21" s="292">
        <f>施設資源化量内訳!L21</f>
        <v>682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404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77</v>
      </c>
      <c r="BO21" s="292">
        <f>SUM(BP21:CI21)</f>
        <v>636</v>
      </c>
      <c r="BP21" s="292">
        <v>482</v>
      </c>
      <c r="BQ21" s="292">
        <v>4</v>
      </c>
      <c r="BR21" s="292">
        <v>120</v>
      </c>
      <c r="BS21" s="292">
        <v>16</v>
      </c>
      <c r="BT21" s="292">
        <v>5</v>
      </c>
      <c r="BU21" s="292">
        <v>0</v>
      </c>
      <c r="BV21" s="292">
        <v>0</v>
      </c>
      <c r="BW21" s="292">
        <v>0</v>
      </c>
      <c r="BX21" s="292">
        <v>0</v>
      </c>
      <c r="BY21" s="292">
        <v>5</v>
      </c>
      <c r="BZ21" s="295" t="s">
        <v>836</v>
      </c>
      <c r="CA21" s="295" t="s">
        <v>836</v>
      </c>
      <c r="CB21" s="295" t="s">
        <v>836</v>
      </c>
      <c r="CC21" s="295" t="s">
        <v>836</v>
      </c>
      <c r="CD21" s="295" t="s">
        <v>836</v>
      </c>
      <c r="CE21" s="295" t="s">
        <v>836</v>
      </c>
      <c r="CF21" s="295" t="s">
        <v>836</v>
      </c>
      <c r="CG21" s="295" t="s">
        <v>836</v>
      </c>
      <c r="CH21" s="292">
        <v>0</v>
      </c>
      <c r="CI21" s="292">
        <v>4</v>
      </c>
      <c r="CJ21" s="293" t="s">
        <v>769</v>
      </c>
    </row>
    <row r="22" spans="1:88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SUM(Y22,AT22,BO22)</f>
        <v>1931</v>
      </c>
      <c r="E22" s="292">
        <f>SUM(Z22,AU22,BP22)</f>
        <v>1180</v>
      </c>
      <c r="F22" s="292">
        <f>SUM(AA22,AV22,BQ22)</f>
        <v>2</v>
      </c>
      <c r="G22" s="292">
        <f>SUM(AB22,AW22,BR22)</f>
        <v>0</v>
      </c>
      <c r="H22" s="292">
        <f>SUM(AC22,AX22,BS22)</f>
        <v>207</v>
      </c>
      <c r="I22" s="292">
        <f>SUM(AD22,AY22,BT22)</f>
        <v>113</v>
      </c>
      <c r="J22" s="292">
        <f>SUM(AE22,AZ22,BU22)</f>
        <v>38</v>
      </c>
      <c r="K22" s="292">
        <f>SUM(AF22,BA22,BV22)</f>
        <v>2</v>
      </c>
      <c r="L22" s="292">
        <f>SUM(AG22,BB22,BW22)</f>
        <v>159</v>
      </c>
      <c r="M22" s="292">
        <f>SUM(AH22,BC22,BX22)</f>
        <v>0</v>
      </c>
      <c r="N22" s="292">
        <f>SUM(AI22,BD22,BY22)</f>
        <v>103</v>
      </c>
      <c r="O22" s="292">
        <f>SUM(AJ22,BE22,BZ22)</f>
        <v>0</v>
      </c>
      <c r="P22" s="292">
        <f>SUM(AK22,BF22,CA22)</f>
        <v>0</v>
      </c>
      <c r="Q22" s="292">
        <f>SUM(AL22,BG22,CB22)</f>
        <v>77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50</v>
      </c>
      <c r="Y22" s="292">
        <f>SUM(Z22:AS22)</f>
        <v>570</v>
      </c>
      <c r="Z22" s="292">
        <v>478</v>
      </c>
      <c r="AA22" s="292">
        <v>1</v>
      </c>
      <c r="AB22" s="292">
        <v>0</v>
      </c>
      <c r="AC22" s="292">
        <v>0</v>
      </c>
      <c r="AD22" s="292">
        <v>4</v>
      </c>
      <c r="AE22" s="292">
        <v>0</v>
      </c>
      <c r="AF22" s="292">
        <v>0</v>
      </c>
      <c r="AG22" s="292">
        <v>0</v>
      </c>
      <c r="AH22" s="292">
        <v>0</v>
      </c>
      <c r="AI22" s="295">
        <v>86</v>
      </c>
      <c r="AJ22" s="295" t="s">
        <v>836</v>
      </c>
      <c r="AK22" s="295" t="s">
        <v>836</v>
      </c>
      <c r="AL22" s="295" t="s">
        <v>836</v>
      </c>
      <c r="AM22" s="295" t="s">
        <v>836</v>
      </c>
      <c r="AN22" s="295" t="s">
        <v>836</v>
      </c>
      <c r="AO22" s="295" t="s">
        <v>836</v>
      </c>
      <c r="AP22" s="295" t="s">
        <v>836</v>
      </c>
      <c r="AQ22" s="295" t="s">
        <v>836</v>
      </c>
      <c r="AR22" s="292">
        <v>0</v>
      </c>
      <c r="AS22" s="292">
        <v>1</v>
      </c>
      <c r="AT22" s="292">
        <f>施設資源化量内訳!D22</f>
        <v>618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191</v>
      </c>
      <c r="AY22" s="292">
        <f>施設資源化量内訳!I22</f>
        <v>102</v>
      </c>
      <c r="AZ22" s="292">
        <f>施設資源化量内訳!J22</f>
        <v>38</v>
      </c>
      <c r="BA22" s="292">
        <f>施設資源化量内訳!K22</f>
        <v>2</v>
      </c>
      <c r="BB22" s="292">
        <f>施設資源化量内訳!L22</f>
        <v>159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77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49</v>
      </c>
      <c r="BO22" s="292">
        <f>SUM(BP22:CI22)</f>
        <v>743</v>
      </c>
      <c r="BP22" s="292">
        <v>702</v>
      </c>
      <c r="BQ22" s="292">
        <v>1</v>
      </c>
      <c r="BR22" s="292">
        <v>0</v>
      </c>
      <c r="BS22" s="292">
        <v>16</v>
      </c>
      <c r="BT22" s="292">
        <v>7</v>
      </c>
      <c r="BU22" s="292">
        <v>0</v>
      </c>
      <c r="BV22" s="292">
        <v>0</v>
      </c>
      <c r="BW22" s="292">
        <v>0</v>
      </c>
      <c r="BX22" s="292">
        <v>0</v>
      </c>
      <c r="BY22" s="292">
        <v>17</v>
      </c>
      <c r="BZ22" s="295" t="s">
        <v>836</v>
      </c>
      <c r="CA22" s="295" t="s">
        <v>836</v>
      </c>
      <c r="CB22" s="295" t="s">
        <v>836</v>
      </c>
      <c r="CC22" s="295" t="s">
        <v>836</v>
      </c>
      <c r="CD22" s="295" t="s">
        <v>836</v>
      </c>
      <c r="CE22" s="295" t="s">
        <v>836</v>
      </c>
      <c r="CF22" s="295" t="s">
        <v>836</v>
      </c>
      <c r="CG22" s="295" t="s">
        <v>836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SUM(Y23,AT23,BO23)</f>
        <v>1877</v>
      </c>
      <c r="E23" s="292">
        <f>SUM(Z23,AU23,BP23)</f>
        <v>787</v>
      </c>
      <c r="F23" s="292">
        <f>SUM(AA23,AV23,BQ23)</f>
        <v>0</v>
      </c>
      <c r="G23" s="292">
        <f>SUM(AB23,AW23,BR23)</f>
        <v>0</v>
      </c>
      <c r="H23" s="292">
        <f>SUM(AC23,AX23,BS23)</f>
        <v>269</v>
      </c>
      <c r="I23" s="292">
        <f>SUM(AD23,AY23,BT23)</f>
        <v>186</v>
      </c>
      <c r="J23" s="292">
        <f>SUM(AE23,AZ23,BU23)</f>
        <v>32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26</v>
      </c>
      <c r="O23" s="292">
        <f>SUM(AJ23,BE23,BZ23)</f>
        <v>410</v>
      </c>
      <c r="P23" s="292">
        <f>SUM(AK23,BF23,CA23)</f>
        <v>0</v>
      </c>
      <c r="Q23" s="292">
        <f>SUM(AL23,BG23,CB23)</f>
        <v>153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2</v>
      </c>
      <c r="X23" s="292">
        <f>SUM(AS23,BN23,CI23)</f>
        <v>12</v>
      </c>
      <c r="Y23" s="292">
        <f>SUM(Z23:AS23)</f>
        <v>301</v>
      </c>
      <c r="Z23" s="292">
        <v>102</v>
      </c>
      <c r="AA23" s="292">
        <v>0</v>
      </c>
      <c r="AB23" s="292">
        <v>0</v>
      </c>
      <c r="AC23" s="292">
        <v>0</v>
      </c>
      <c r="AD23" s="292">
        <v>174</v>
      </c>
      <c r="AE23" s="292">
        <v>0</v>
      </c>
      <c r="AF23" s="292">
        <v>0</v>
      </c>
      <c r="AG23" s="292">
        <v>0</v>
      </c>
      <c r="AH23" s="292">
        <v>0</v>
      </c>
      <c r="AI23" s="295">
        <v>25</v>
      </c>
      <c r="AJ23" s="295" t="s">
        <v>836</v>
      </c>
      <c r="AK23" s="295" t="s">
        <v>836</v>
      </c>
      <c r="AL23" s="295" t="s">
        <v>836</v>
      </c>
      <c r="AM23" s="295" t="s">
        <v>836</v>
      </c>
      <c r="AN23" s="295" t="s">
        <v>836</v>
      </c>
      <c r="AO23" s="295" t="s">
        <v>836</v>
      </c>
      <c r="AP23" s="295" t="s">
        <v>836</v>
      </c>
      <c r="AQ23" s="295" t="s">
        <v>836</v>
      </c>
      <c r="AR23" s="292">
        <v>0</v>
      </c>
      <c r="AS23" s="292">
        <v>0</v>
      </c>
      <c r="AT23" s="292">
        <f>施設資源化量内訳!D23</f>
        <v>785</v>
      </c>
      <c r="AU23" s="292">
        <f>施設資源化量内訳!E23</f>
        <v>4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175</v>
      </c>
      <c r="AY23" s="292">
        <f>施設資源化量内訳!I23</f>
        <v>1</v>
      </c>
      <c r="AZ23" s="292">
        <f>施設資源化量内訳!J23</f>
        <v>28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1</v>
      </c>
      <c r="BE23" s="292">
        <f>施設資源化量内訳!O23</f>
        <v>410</v>
      </c>
      <c r="BF23" s="292">
        <f>施設資源化量内訳!P23</f>
        <v>0</v>
      </c>
      <c r="BG23" s="292">
        <f>施設資源化量内訳!Q23</f>
        <v>153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2</v>
      </c>
      <c r="BN23" s="292">
        <f>施設資源化量内訳!X23</f>
        <v>11</v>
      </c>
      <c r="BO23" s="292">
        <f>SUM(BP23:CI23)</f>
        <v>791</v>
      </c>
      <c r="BP23" s="292">
        <v>681</v>
      </c>
      <c r="BQ23" s="292">
        <v>0</v>
      </c>
      <c r="BR23" s="292">
        <v>0</v>
      </c>
      <c r="BS23" s="292">
        <v>94</v>
      </c>
      <c r="BT23" s="292">
        <v>11</v>
      </c>
      <c r="BU23" s="292">
        <v>4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836</v>
      </c>
      <c r="CA23" s="295" t="s">
        <v>836</v>
      </c>
      <c r="CB23" s="295" t="s">
        <v>836</v>
      </c>
      <c r="CC23" s="295" t="s">
        <v>836</v>
      </c>
      <c r="CD23" s="295" t="s">
        <v>836</v>
      </c>
      <c r="CE23" s="295" t="s">
        <v>836</v>
      </c>
      <c r="CF23" s="295" t="s">
        <v>836</v>
      </c>
      <c r="CG23" s="295" t="s">
        <v>836</v>
      </c>
      <c r="CH23" s="292">
        <v>0</v>
      </c>
      <c r="CI23" s="292">
        <v>1</v>
      </c>
      <c r="CJ23" s="293" t="s">
        <v>762</v>
      </c>
    </row>
    <row r="24" spans="1:88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SUM(Y24,AT24,BO24)</f>
        <v>1381</v>
      </c>
      <c r="E24" s="292">
        <f>SUM(Z24,AU24,BP24)</f>
        <v>373</v>
      </c>
      <c r="F24" s="292">
        <f>SUM(AA24,AV24,BQ24)</f>
        <v>0</v>
      </c>
      <c r="G24" s="292">
        <f>SUM(AB24,AW24,BR24)</f>
        <v>0</v>
      </c>
      <c r="H24" s="292">
        <f>SUM(AC24,AX24,BS24)</f>
        <v>116</v>
      </c>
      <c r="I24" s="292">
        <f>SUM(AD24,AY24,BT24)</f>
        <v>103</v>
      </c>
      <c r="J24" s="292">
        <f>SUM(AE24,AZ24,BU24)</f>
        <v>26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19</v>
      </c>
      <c r="O24" s="292">
        <f>SUM(AJ24,BE24,BZ24)</f>
        <v>664</v>
      </c>
      <c r="P24" s="292">
        <f>SUM(AK24,BF24,CA24)</f>
        <v>0</v>
      </c>
      <c r="Q24" s="292">
        <f>SUM(AL24,BG24,CB24)</f>
        <v>80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0</v>
      </c>
      <c r="Y24" s="292">
        <f>SUM(Z24:AS24)</f>
        <v>295</v>
      </c>
      <c r="Z24" s="292">
        <v>176</v>
      </c>
      <c r="AA24" s="292">
        <v>0</v>
      </c>
      <c r="AB24" s="292">
        <v>0</v>
      </c>
      <c r="AC24" s="292">
        <v>0</v>
      </c>
      <c r="AD24" s="292">
        <v>101</v>
      </c>
      <c r="AE24" s="292">
        <v>0</v>
      </c>
      <c r="AF24" s="292">
        <v>0</v>
      </c>
      <c r="AG24" s="292">
        <v>0</v>
      </c>
      <c r="AH24" s="292">
        <v>0</v>
      </c>
      <c r="AI24" s="295">
        <v>18</v>
      </c>
      <c r="AJ24" s="295" t="s">
        <v>836</v>
      </c>
      <c r="AK24" s="295" t="s">
        <v>836</v>
      </c>
      <c r="AL24" s="295" t="s">
        <v>836</v>
      </c>
      <c r="AM24" s="295" t="s">
        <v>836</v>
      </c>
      <c r="AN24" s="295" t="s">
        <v>836</v>
      </c>
      <c r="AO24" s="295" t="s">
        <v>836</v>
      </c>
      <c r="AP24" s="295" t="s">
        <v>836</v>
      </c>
      <c r="AQ24" s="295" t="s">
        <v>836</v>
      </c>
      <c r="AR24" s="292">
        <v>0</v>
      </c>
      <c r="AS24" s="292">
        <v>0</v>
      </c>
      <c r="AT24" s="292">
        <f>施設資源化量内訳!D24</f>
        <v>866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96</v>
      </c>
      <c r="AY24" s="292">
        <f>施設資源化量内訳!I24</f>
        <v>0</v>
      </c>
      <c r="AZ24" s="292">
        <f>施設資源化量内訳!J24</f>
        <v>26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664</v>
      </c>
      <c r="BF24" s="292">
        <f>施設資源化量内訳!P24</f>
        <v>0</v>
      </c>
      <c r="BG24" s="292">
        <f>施設資源化量内訳!Q24</f>
        <v>80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220</v>
      </c>
      <c r="BP24" s="292">
        <v>197</v>
      </c>
      <c r="BQ24" s="292">
        <v>0</v>
      </c>
      <c r="BR24" s="292">
        <v>0</v>
      </c>
      <c r="BS24" s="292">
        <v>20</v>
      </c>
      <c r="BT24" s="292">
        <v>2</v>
      </c>
      <c r="BU24" s="292">
        <v>0</v>
      </c>
      <c r="BV24" s="292">
        <v>0</v>
      </c>
      <c r="BW24" s="292">
        <v>0</v>
      </c>
      <c r="BX24" s="292">
        <v>0</v>
      </c>
      <c r="BY24" s="292">
        <v>1</v>
      </c>
      <c r="BZ24" s="295" t="s">
        <v>836</v>
      </c>
      <c r="CA24" s="295" t="s">
        <v>836</v>
      </c>
      <c r="CB24" s="295" t="s">
        <v>836</v>
      </c>
      <c r="CC24" s="295" t="s">
        <v>836</v>
      </c>
      <c r="CD24" s="295" t="s">
        <v>836</v>
      </c>
      <c r="CE24" s="295" t="s">
        <v>836</v>
      </c>
      <c r="CF24" s="295" t="s">
        <v>836</v>
      </c>
      <c r="CG24" s="295" t="s">
        <v>836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SUM(Y25,AT25,BO25)</f>
        <v>600</v>
      </c>
      <c r="E25" s="292">
        <f>SUM(Z25,AU25,BP25)</f>
        <v>338</v>
      </c>
      <c r="F25" s="292">
        <f>SUM(AA25,AV25,BQ25)</f>
        <v>0</v>
      </c>
      <c r="G25" s="292">
        <f>SUM(AB25,AW25,BR25)</f>
        <v>0</v>
      </c>
      <c r="H25" s="292">
        <f>SUM(AC25,AX25,BS25)</f>
        <v>80</v>
      </c>
      <c r="I25" s="292">
        <f>SUM(AD25,AY25,BT25)</f>
        <v>67</v>
      </c>
      <c r="J25" s="292">
        <f>SUM(AE25,AZ25,BU25)</f>
        <v>25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18</v>
      </c>
      <c r="O25" s="292">
        <f>SUM(AJ25,BE25,BZ25)</f>
        <v>0</v>
      </c>
      <c r="P25" s="292">
        <f>SUM(AK25,BF25,CA25)</f>
        <v>0</v>
      </c>
      <c r="Q25" s="292">
        <f>SUM(AL25,BG25,CB25)</f>
        <v>72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0</v>
      </c>
      <c r="Y25" s="292">
        <f>SUM(Z25:AS25)</f>
        <v>244</v>
      </c>
      <c r="Z25" s="292">
        <v>162</v>
      </c>
      <c r="AA25" s="292">
        <v>0</v>
      </c>
      <c r="AB25" s="292">
        <v>0</v>
      </c>
      <c r="AC25" s="292">
        <v>0</v>
      </c>
      <c r="AD25" s="292">
        <v>65</v>
      </c>
      <c r="AE25" s="292">
        <v>0</v>
      </c>
      <c r="AF25" s="292">
        <v>0</v>
      </c>
      <c r="AG25" s="292">
        <v>0</v>
      </c>
      <c r="AH25" s="292">
        <v>0</v>
      </c>
      <c r="AI25" s="295">
        <v>17</v>
      </c>
      <c r="AJ25" s="295" t="s">
        <v>836</v>
      </c>
      <c r="AK25" s="295" t="s">
        <v>836</v>
      </c>
      <c r="AL25" s="295" t="s">
        <v>836</v>
      </c>
      <c r="AM25" s="295" t="s">
        <v>836</v>
      </c>
      <c r="AN25" s="295" t="s">
        <v>836</v>
      </c>
      <c r="AO25" s="295" t="s">
        <v>836</v>
      </c>
      <c r="AP25" s="295" t="s">
        <v>836</v>
      </c>
      <c r="AQ25" s="295" t="s">
        <v>836</v>
      </c>
      <c r="AR25" s="292">
        <v>0</v>
      </c>
      <c r="AS25" s="292">
        <v>0</v>
      </c>
      <c r="AT25" s="292">
        <f>施設資源化量内訳!D25</f>
        <v>168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72</v>
      </c>
      <c r="AY25" s="292">
        <f>施設資源化量内訳!I25</f>
        <v>0</v>
      </c>
      <c r="AZ25" s="292">
        <f>施設資源化量内訳!J25</f>
        <v>24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72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188</v>
      </c>
      <c r="BP25" s="292">
        <v>176</v>
      </c>
      <c r="BQ25" s="292">
        <v>0</v>
      </c>
      <c r="BR25" s="292">
        <v>0</v>
      </c>
      <c r="BS25" s="292">
        <v>8</v>
      </c>
      <c r="BT25" s="292">
        <v>2</v>
      </c>
      <c r="BU25" s="292">
        <v>1</v>
      </c>
      <c r="BV25" s="292">
        <v>0</v>
      </c>
      <c r="BW25" s="292">
        <v>0</v>
      </c>
      <c r="BX25" s="292">
        <v>0</v>
      </c>
      <c r="BY25" s="292">
        <v>1</v>
      </c>
      <c r="BZ25" s="295" t="s">
        <v>836</v>
      </c>
      <c r="CA25" s="295" t="s">
        <v>836</v>
      </c>
      <c r="CB25" s="295" t="s">
        <v>836</v>
      </c>
      <c r="CC25" s="295" t="s">
        <v>836</v>
      </c>
      <c r="CD25" s="295" t="s">
        <v>836</v>
      </c>
      <c r="CE25" s="295" t="s">
        <v>836</v>
      </c>
      <c r="CF25" s="295" t="s">
        <v>836</v>
      </c>
      <c r="CG25" s="295" t="s">
        <v>836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SUM(Y26,AT26,BO26)</f>
        <v>915</v>
      </c>
      <c r="E26" s="292">
        <f>SUM(Z26,AU26,BP26)</f>
        <v>385</v>
      </c>
      <c r="F26" s="292">
        <f>SUM(AA26,AV26,BQ26)</f>
        <v>0</v>
      </c>
      <c r="G26" s="292">
        <f>SUM(AB26,AW26,BR26)</f>
        <v>0</v>
      </c>
      <c r="H26" s="292">
        <f>SUM(AC26,AX26,BS26)</f>
        <v>135</v>
      </c>
      <c r="I26" s="292">
        <f>SUM(AD26,AY26,BT26)</f>
        <v>102</v>
      </c>
      <c r="J26" s="292">
        <f>SUM(AE26,AZ26,BU26)</f>
        <v>43</v>
      </c>
      <c r="K26" s="292">
        <f>SUM(AF26,BA26,BV26)</f>
        <v>0</v>
      </c>
      <c r="L26" s="292">
        <f>SUM(AG26,BB26,BW26)</f>
        <v>64</v>
      </c>
      <c r="M26" s="292">
        <f>SUM(AH26,BC26,BX26)</f>
        <v>0</v>
      </c>
      <c r="N26" s="292">
        <f>SUM(AI26,BD26,BY26)</f>
        <v>2</v>
      </c>
      <c r="O26" s="292">
        <f>SUM(AJ26,BE26,BZ26)</f>
        <v>91</v>
      </c>
      <c r="P26" s="292">
        <f>SUM(AK26,BF26,CA26)</f>
        <v>0</v>
      </c>
      <c r="Q26" s="292">
        <f>SUM(AL26,BG26,CB26)</f>
        <v>93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0</v>
      </c>
      <c r="Y26" s="292">
        <f>SUM(Z26:AS26)</f>
        <v>112</v>
      </c>
      <c r="Z26" s="292">
        <v>16</v>
      </c>
      <c r="AA26" s="292">
        <v>0</v>
      </c>
      <c r="AB26" s="292">
        <v>0</v>
      </c>
      <c r="AC26" s="292">
        <v>0</v>
      </c>
      <c r="AD26" s="292">
        <v>94</v>
      </c>
      <c r="AE26" s="292">
        <v>0</v>
      </c>
      <c r="AF26" s="292">
        <v>0</v>
      </c>
      <c r="AG26" s="292">
        <v>0</v>
      </c>
      <c r="AH26" s="292">
        <v>0</v>
      </c>
      <c r="AI26" s="295">
        <v>2</v>
      </c>
      <c r="AJ26" s="295" t="s">
        <v>836</v>
      </c>
      <c r="AK26" s="295" t="s">
        <v>836</v>
      </c>
      <c r="AL26" s="295" t="s">
        <v>836</v>
      </c>
      <c r="AM26" s="295" t="s">
        <v>836</v>
      </c>
      <c r="AN26" s="295" t="s">
        <v>836</v>
      </c>
      <c r="AO26" s="295" t="s">
        <v>836</v>
      </c>
      <c r="AP26" s="295" t="s">
        <v>836</v>
      </c>
      <c r="AQ26" s="295" t="s">
        <v>836</v>
      </c>
      <c r="AR26" s="292">
        <v>0</v>
      </c>
      <c r="AS26" s="292">
        <v>0</v>
      </c>
      <c r="AT26" s="292">
        <f>施設資源化量内訳!D26</f>
        <v>360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88</v>
      </c>
      <c r="AY26" s="292">
        <f>施設資源化量内訳!I26</f>
        <v>0</v>
      </c>
      <c r="AZ26" s="292">
        <f>施設資源化量内訳!J26</f>
        <v>24</v>
      </c>
      <c r="BA26" s="292">
        <f>施設資源化量内訳!K26</f>
        <v>0</v>
      </c>
      <c r="BB26" s="292">
        <f>施設資源化量内訳!L26</f>
        <v>64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91</v>
      </c>
      <c r="BF26" s="292">
        <f>施設資源化量内訳!P26</f>
        <v>0</v>
      </c>
      <c r="BG26" s="292">
        <f>施設資源化量内訳!Q26</f>
        <v>93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443</v>
      </c>
      <c r="BP26" s="292">
        <v>369</v>
      </c>
      <c r="BQ26" s="292">
        <v>0</v>
      </c>
      <c r="BR26" s="292">
        <v>0</v>
      </c>
      <c r="BS26" s="292">
        <v>47</v>
      </c>
      <c r="BT26" s="292">
        <v>8</v>
      </c>
      <c r="BU26" s="292">
        <v>19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836</v>
      </c>
      <c r="CA26" s="295" t="s">
        <v>836</v>
      </c>
      <c r="CB26" s="295" t="s">
        <v>836</v>
      </c>
      <c r="CC26" s="295" t="s">
        <v>836</v>
      </c>
      <c r="CD26" s="295" t="s">
        <v>836</v>
      </c>
      <c r="CE26" s="295" t="s">
        <v>836</v>
      </c>
      <c r="CF26" s="295" t="s">
        <v>836</v>
      </c>
      <c r="CG26" s="295" t="s">
        <v>836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SUM(Y27,AT27,BO27)</f>
        <v>1853</v>
      </c>
      <c r="E27" s="292">
        <f>SUM(Z27,AU27,BP27)</f>
        <v>1160</v>
      </c>
      <c r="F27" s="292">
        <f>SUM(AA27,AV27,BQ27)</f>
        <v>6</v>
      </c>
      <c r="G27" s="292">
        <f>SUM(AB27,AW27,BR27)</f>
        <v>28</v>
      </c>
      <c r="H27" s="292">
        <f>SUM(AC27,AX27,BS27)</f>
        <v>22</v>
      </c>
      <c r="I27" s="292">
        <f>SUM(AD27,AY27,BT27)</f>
        <v>256</v>
      </c>
      <c r="J27" s="292">
        <f>SUM(AE27,AZ27,BU27)</f>
        <v>176</v>
      </c>
      <c r="K27" s="292">
        <f>SUM(AF27,BA27,BV27)</f>
        <v>7</v>
      </c>
      <c r="L27" s="292">
        <f>SUM(AG27,BB27,BW27)</f>
        <v>2</v>
      </c>
      <c r="M27" s="292">
        <f>SUM(AH27,BC27,BX27)</f>
        <v>0</v>
      </c>
      <c r="N27" s="292">
        <f>SUM(AI27,BD27,BY27)</f>
        <v>195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1</v>
      </c>
      <c r="Y27" s="292">
        <f>SUM(Z27:AS27)</f>
        <v>911</v>
      </c>
      <c r="Z27" s="292">
        <v>630</v>
      </c>
      <c r="AA27" s="292">
        <v>6</v>
      </c>
      <c r="AB27" s="292">
        <v>28</v>
      </c>
      <c r="AC27" s="292">
        <v>0</v>
      </c>
      <c r="AD27" s="292">
        <v>0</v>
      </c>
      <c r="AE27" s="292">
        <v>44</v>
      </c>
      <c r="AF27" s="292">
        <v>7</v>
      </c>
      <c r="AG27" s="292">
        <v>2</v>
      </c>
      <c r="AH27" s="292">
        <v>0</v>
      </c>
      <c r="AI27" s="295">
        <v>194</v>
      </c>
      <c r="AJ27" s="295" t="s">
        <v>836</v>
      </c>
      <c r="AK27" s="295" t="s">
        <v>836</v>
      </c>
      <c r="AL27" s="295" t="s">
        <v>836</v>
      </c>
      <c r="AM27" s="295" t="s">
        <v>836</v>
      </c>
      <c r="AN27" s="295" t="s">
        <v>836</v>
      </c>
      <c r="AO27" s="295" t="s">
        <v>836</v>
      </c>
      <c r="AP27" s="295" t="s">
        <v>836</v>
      </c>
      <c r="AQ27" s="295" t="s">
        <v>836</v>
      </c>
      <c r="AR27" s="292">
        <v>0</v>
      </c>
      <c r="AS27" s="292">
        <v>0</v>
      </c>
      <c r="AT27" s="292">
        <f>施設資源化量内訳!D27</f>
        <v>246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0</v>
      </c>
      <c r="AY27" s="292">
        <f>施設資源化量内訳!I27</f>
        <v>246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696</v>
      </c>
      <c r="BP27" s="292">
        <v>530</v>
      </c>
      <c r="BQ27" s="292">
        <v>0</v>
      </c>
      <c r="BR27" s="292">
        <v>0</v>
      </c>
      <c r="BS27" s="292">
        <v>22</v>
      </c>
      <c r="BT27" s="292">
        <v>10</v>
      </c>
      <c r="BU27" s="292">
        <v>132</v>
      </c>
      <c r="BV27" s="292">
        <v>0</v>
      </c>
      <c r="BW27" s="292">
        <v>0</v>
      </c>
      <c r="BX27" s="292">
        <v>0</v>
      </c>
      <c r="BY27" s="292">
        <v>1</v>
      </c>
      <c r="BZ27" s="295" t="s">
        <v>836</v>
      </c>
      <c r="CA27" s="295" t="s">
        <v>836</v>
      </c>
      <c r="CB27" s="295" t="s">
        <v>836</v>
      </c>
      <c r="CC27" s="295" t="s">
        <v>836</v>
      </c>
      <c r="CD27" s="295" t="s">
        <v>836</v>
      </c>
      <c r="CE27" s="295" t="s">
        <v>836</v>
      </c>
      <c r="CF27" s="295" t="s">
        <v>836</v>
      </c>
      <c r="CG27" s="295" t="s">
        <v>836</v>
      </c>
      <c r="CH27" s="292">
        <v>0</v>
      </c>
      <c r="CI27" s="292">
        <v>1</v>
      </c>
      <c r="CJ27" s="293" t="s">
        <v>762</v>
      </c>
    </row>
    <row r="28" spans="1:88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SUM(Y28,AT28,BO28)</f>
        <v>1334</v>
      </c>
      <c r="E28" s="292">
        <f>SUM(Z28,AU28,BP28)</f>
        <v>579</v>
      </c>
      <c r="F28" s="292">
        <f>SUM(AA28,AV28,BQ28)</f>
        <v>0</v>
      </c>
      <c r="G28" s="292">
        <f>SUM(AB28,AW28,BR28)</f>
        <v>0</v>
      </c>
      <c r="H28" s="292">
        <f>SUM(AC28,AX28,BS28)</f>
        <v>86</v>
      </c>
      <c r="I28" s="292">
        <f>SUM(AD28,AY28,BT28)</f>
        <v>57</v>
      </c>
      <c r="J28" s="292">
        <f>SUM(AE28,AZ28,BU28)</f>
        <v>61</v>
      </c>
      <c r="K28" s="292">
        <f>SUM(AF28,BA28,BV28)</f>
        <v>0</v>
      </c>
      <c r="L28" s="292">
        <f>SUM(AG28,BB28,BW28)</f>
        <v>127</v>
      </c>
      <c r="M28" s="292">
        <f>SUM(AH28,BC28,BX28)</f>
        <v>0</v>
      </c>
      <c r="N28" s="292">
        <f>SUM(AI28,BD28,BY28)</f>
        <v>86</v>
      </c>
      <c r="O28" s="292">
        <f>SUM(AJ28,BE28,BZ28)</f>
        <v>25</v>
      </c>
      <c r="P28" s="292">
        <f>SUM(AK28,BF28,CA28)</f>
        <v>0</v>
      </c>
      <c r="Q28" s="292">
        <f>SUM(AL28,BG28,CB28)</f>
        <v>275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3</v>
      </c>
      <c r="X28" s="292">
        <f>SUM(AS28,BN28,CI28)</f>
        <v>35</v>
      </c>
      <c r="Y28" s="292">
        <f>SUM(Z28:AS28)</f>
        <v>650</v>
      </c>
      <c r="Z28" s="292">
        <v>380</v>
      </c>
      <c r="AA28" s="292">
        <v>0</v>
      </c>
      <c r="AB28" s="292">
        <v>0</v>
      </c>
      <c r="AC28" s="292">
        <v>39</v>
      </c>
      <c r="AD28" s="292">
        <v>57</v>
      </c>
      <c r="AE28" s="292">
        <v>61</v>
      </c>
      <c r="AF28" s="292">
        <v>0</v>
      </c>
      <c r="AG28" s="292">
        <v>0</v>
      </c>
      <c r="AH28" s="292">
        <v>0</v>
      </c>
      <c r="AI28" s="295">
        <v>86</v>
      </c>
      <c r="AJ28" s="295" t="s">
        <v>836</v>
      </c>
      <c r="AK28" s="295" t="s">
        <v>836</v>
      </c>
      <c r="AL28" s="295" t="s">
        <v>836</v>
      </c>
      <c r="AM28" s="295" t="s">
        <v>836</v>
      </c>
      <c r="AN28" s="295" t="s">
        <v>836</v>
      </c>
      <c r="AO28" s="295" t="s">
        <v>836</v>
      </c>
      <c r="AP28" s="295" t="s">
        <v>836</v>
      </c>
      <c r="AQ28" s="295" t="s">
        <v>836</v>
      </c>
      <c r="AR28" s="292">
        <v>0</v>
      </c>
      <c r="AS28" s="292">
        <v>27</v>
      </c>
      <c r="AT28" s="292">
        <f>施設資源化量内訳!D28</f>
        <v>480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42</v>
      </c>
      <c r="AY28" s="292">
        <f>施設資源化量内訳!I28</f>
        <v>0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127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25</v>
      </c>
      <c r="BF28" s="292">
        <f>施設資源化量内訳!P28</f>
        <v>0</v>
      </c>
      <c r="BG28" s="292">
        <f>施設資源化量内訳!Q28</f>
        <v>275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3</v>
      </c>
      <c r="BN28" s="292">
        <f>施設資源化量内訳!X28</f>
        <v>8</v>
      </c>
      <c r="BO28" s="292">
        <f>SUM(BP28:CI28)</f>
        <v>204</v>
      </c>
      <c r="BP28" s="292">
        <v>199</v>
      </c>
      <c r="BQ28" s="292">
        <v>0</v>
      </c>
      <c r="BR28" s="292">
        <v>0</v>
      </c>
      <c r="BS28" s="292">
        <v>5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836</v>
      </c>
      <c r="CA28" s="295" t="s">
        <v>836</v>
      </c>
      <c r="CB28" s="295" t="s">
        <v>836</v>
      </c>
      <c r="CC28" s="295" t="s">
        <v>836</v>
      </c>
      <c r="CD28" s="295" t="s">
        <v>836</v>
      </c>
      <c r="CE28" s="295" t="s">
        <v>836</v>
      </c>
      <c r="CF28" s="295" t="s">
        <v>836</v>
      </c>
      <c r="CG28" s="295" t="s">
        <v>836</v>
      </c>
      <c r="CH28" s="292">
        <v>0</v>
      </c>
      <c r="CI28" s="292">
        <v>0</v>
      </c>
      <c r="CJ28" s="293" t="s">
        <v>769</v>
      </c>
    </row>
    <row r="29" spans="1:88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SUM(Y29,AT29,BO29)</f>
        <v>548</v>
      </c>
      <c r="E29" s="292">
        <f>SUM(Z29,AU29,BP29)</f>
        <v>316</v>
      </c>
      <c r="F29" s="292">
        <f>SUM(AA29,AV29,BQ29)</f>
        <v>0</v>
      </c>
      <c r="G29" s="292">
        <f>SUM(AB29,AW29,BR29)</f>
        <v>0</v>
      </c>
      <c r="H29" s="292">
        <f>SUM(AC29,AX29,BS29)</f>
        <v>64</v>
      </c>
      <c r="I29" s="292">
        <f>SUM(AD29,AY29,BT29)</f>
        <v>102</v>
      </c>
      <c r="J29" s="292">
        <f>SUM(AE29,AZ29,BU29)</f>
        <v>31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35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0</v>
      </c>
      <c r="Y29" s="292">
        <f>SUM(Z29:AS29)</f>
        <v>307</v>
      </c>
      <c r="Z29" s="292">
        <v>307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836</v>
      </c>
      <c r="AK29" s="295" t="s">
        <v>836</v>
      </c>
      <c r="AL29" s="295" t="s">
        <v>836</v>
      </c>
      <c r="AM29" s="295" t="s">
        <v>836</v>
      </c>
      <c r="AN29" s="295" t="s">
        <v>836</v>
      </c>
      <c r="AO29" s="295" t="s">
        <v>836</v>
      </c>
      <c r="AP29" s="295" t="s">
        <v>836</v>
      </c>
      <c r="AQ29" s="295" t="s">
        <v>836</v>
      </c>
      <c r="AR29" s="292">
        <v>0</v>
      </c>
      <c r="AS29" s="292">
        <v>0</v>
      </c>
      <c r="AT29" s="292">
        <f>施設資源化量内訳!D29</f>
        <v>228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61</v>
      </c>
      <c r="AY29" s="292">
        <f>施設資源化量内訳!I29</f>
        <v>101</v>
      </c>
      <c r="AZ29" s="292">
        <f>施設資源化量内訳!J29</f>
        <v>31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35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13</v>
      </c>
      <c r="BP29" s="292">
        <v>9</v>
      </c>
      <c r="BQ29" s="292">
        <v>0</v>
      </c>
      <c r="BR29" s="292">
        <v>0</v>
      </c>
      <c r="BS29" s="292">
        <v>3</v>
      </c>
      <c r="BT29" s="292">
        <v>1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836</v>
      </c>
      <c r="CA29" s="295" t="s">
        <v>836</v>
      </c>
      <c r="CB29" s="295" t="s">
        <v>836</v>
      </c>
      <c r="CC29" s="295" t="s">
        <v>836</v>
      </c>
      <c r="CD29" s="295" t="s">
        <v>836</v>
      </c>
      <c r="CE29" s="295" t="s">
        <v>836</v>
      </c>
      <c r="CF29" s="295" t="s">
        <v>836</v>
      </c>
      <c r="CG29" s="295" t="s">
        <v>836</v>
      </c>
      <c r="CH29" s="292">
        <v>0</v>
      </c>
      <c r="CI29" s="292">
        <v>0</v>
      </c>
      <c r="CJ29" s="293" t="s">
        <v>769</v>
      </c>
    </row>
    <row r="30" spans="1:88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SUM(Y30,AT30,BO30)</f>
        <v>1288</v>
      </c>
      <c r="E30" s="292">
        <f>SUM(Z30,AU30,BP30)</f>
        <v>358</v>
      </c>
      <c r="F30" s="292">
        <f>SUM(AA30,AV30,BQ30)</f>
        <v>0</v>
      </c>
      <c r="G30" s="292">
        <f>SUM(AB30,AW30,BR30)</f>
        <v>0</v>
      </c>
      <c r="H30" s="292">
        <f>SUM(AC30,AX30,BS30)</f>
        <v>139</v>
      </c>
      <c r="I30" s="292">
        <f>SUM(AD30,AY30,BT30)</f>
        <v>237</v>
      </c>
      <c r="J30" s="292">
        <f>SUM(AE30,AZ30,BU30)</f>
        <v>45</v>
      </c>
      <c r="K30" s="292">
        <f>SUM(AF30,BA30,BV30)</f>
        <v>0</v>
      </c>
      <c r="L30" s="292">
        <f>SUM(AG30,BB30,BW30)</f>
        <v>11</v>
      </c>
      <c r="M30" s="292">
        <f>SUM(AH30,BC30,BX30)</f>
        <v>0</v>
      </c>
      <c r="N30" s="292">
        <f>SUM(AI30,BD30,BY30)</f>
        <v>1</v>
      </c>
      <c r="O30" s="292">
        <f>SUM(AJ30,BE30,BZ30)</f>
        <v>404</v>
      </c>
      <c r="P30" s="292">
        <f>SUM(AK30,BF30,CA30)</f>
        <v>0</v>
      </c>
      <c r="Q30" s="292">
        <f>SUM(AL30,BG30,CB30)</f>
        <v>89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4</v>
      </c>
      <c r="X30" s="292">
        <f>SUM(AS30,BN30,CI30)</f>
        <v>0</v>
      </c>
      <c r="Y30" s="292">
        <f>SUM(Z30:AS30)</f>
        <v>359</v>
      </c>
      <c r="Z30" s="292">
        <v>358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1</v>
      </c>
      <c r="AJ30" s="295" t="s">
        <v>836</v>
      </c>
      <c r="AK30" s="295" t="s">
        <v>836</v>
      </c>
      <c r="AL30" s="295" t="s">
        <v>836</v>
      </c>
      <c r="AM30" s="295" t="s">
        <v>836</v>
      </c>
      <c r="AN30" s="295" t="s">
        <v>836</v>
      </c>
      <c r="AO30" s="295" t="s">
        <v>836</v>
      </c>
      <c r="AP30" s="295" t="s">
        <v>836</v>
      </c>
      <c r="AQ30" s="295" t="s">
        <v>836</v>
      </c>
      <c r="AR30" s="292">
        <v>0</v>
      </c>
      <c r="AS30" s="292">
        <v>0</v>
      </c>
      <c r="AT30" s="292">
        <f>施設資源化量内訳!D30</f>
        <v>919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133</v>
      </c>
      <c r="AY30" s="292">
        <f>施設資源化量内訳!I30</f>
        <v>233</v>
      </c>
      <c r="AZ30" s="292">
        <f>施設資源化量内訳!J30</f>
        <v>45</v>
      </c>
      <c r="BA30" s="292">
        <f>施設資源化量内訳!K30</f>
        <v>0</v>
      </c>
      <c r="BB30" s="292">
        <f>施設資源化量内訳!L30</f>
        <v>11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404</v>
      </c>
      <c r="BF30" s="292">
        <f>施設資源化量内訳!P30</f>
        <v>0</v>
      </c>
      <c r="BG30" s="292">
        <f>施設資源化量内訳!Q30</f>
        <v>89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4</v>
      </c>
      <c r="BN30" s="292">
        <f>施設資源化量内訳!X30</f>
        <v>0</v>
      </c>
      <c r="BO30" s="292">
        <f>SUM(BP30:CI30)</f>
        <v>10</v>
      </c>
      <c r="BP30" s="292">
        <v>0</v>
      </c>
      <c r="BQ30" s="292">
        <v>0</v>
      </c>
      <c r="BR30" s="292">
        <v>0</v>
      </c>
      <c r="BS30" s="292">
        <v>6</v>
      </c>
      <c r="BT30" s="292">
        <v>4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836</v>
      </c>
      <c r="CA30" s="295" t="s">
        <v>836</v>
      </c>
      <c r="CB30" s="295" t="s">
        <v>836</v>
      </c>
      <c r="CC30" s="295" t="s">
        <v>836</v>
      </c>
      <c r="CD30" s="295" t="s">
        <v>836</v>
      </c>
      <c r="CE30" s="295" t="s">
        <v>836</v>
      </c>
      <c r="CF30" s="295" t="s">
        <v>836</v>
      </c>
      <c r="CG30" s="295" t="s">
        <v>836</v>
      </c>
      <c r="CH30" s="292">
        <v>0</v>
      </c>
      <c r="CI30" s="292">
        <v>0</v>
      </c>
      <c r="CJ30" s="293" t="s">
        <v>769</v>
      </c>
    </row>
    <row r="31" spans="1:88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SUM(Y31,AT31,BO31)</f>
        <v>1570</v>
      </c>
      <c r="E31" s="292">
        <f>SUM(Z31,AU31,BP31)</f>
        <v>766</v>
      </c>
      <c r="F31" s="292">
        <f>SUM(AA31,AV31,BQ31)</f>
        <v>8</v>
      </c>
      <c r="G31" s="292">
        <f>SUM(AB31,AW31,BR31)</f>
        <v>0</v>
      </c>
      <c r="H31" s="292">
        <f>SUM(AC31,AX31,BS31)</f>
        <v>167</v>
      </c>
      <c r="I31" s="292">
        <f>SUM(AD31,AY31,BT31)</f>
        <v>453</v>
      </c>
      <c r="J31" s="292">
        <f>SUM(AE31,AZ31,BU31)</f>
        <v>51</v>
      </c>
      <c r="K31" s="292">
        <f>SUM(AF31,BA31,BV31)</f>
        <v>1</v>
      </c>
      <c r="L31" s="292">
        <f>SUM(AG31,BB31,BW31)</f>
        <v>70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54</v>
      </c>
      <c r="Y31" s="292">
        <f>SUM(Z31:AS31)</f>
        <v>1327</v>
      </c>
      <c r="Z31" s="292">
        <v>766</v>
      </c>
      <c r="AA31" s="292">
        <v>8</v>
      </c>
      <c r="AB31" s="292">
        <v>0</v>
      </c>
      <c r="AC31" s="292">
        <v>0</v>
      </c>
      <c r="AD31" s="292">
        <v>453</v>
      </c>
      <c r="AE31" s="292">
        <v>0</v>
      </c>
      <c r="AF31" s="292">
        <v>0</v>
      </c>
      <c r="AG31" s="292">
        <v>70</v>
      </c>
      <c r="AH31" s="292">
        <v>0</v>
      </c>
      <c r="AI31" s="295">
        <v>0</v>
      </c>
      <c r="AJ31" s="295" t="s">
        <v>836</v>
      </c>
      <c r="AK31" s="295" t="s">
        <v>836</v>
      </c>
      <c r="AL31" s="295" t="s">
        <v>836</v>
      </c>
      <c r="AM31" s="295" t="s">
        <v>836</v>
      </c>
      <c r="AN31" s="295" t="s">
        <v>836</v>
      </c>
      <c r="AO31" s="295" t="s">
        <v>836</v>
      </c>
      <c r="AP31" s="295" t="s">
        <v>836</v>
      </c>
      <c r="AQ31" s="295" t="s">
        <v>836</v>
      </c>
      <c r="AR31" s="292">
        <v>0</v>
      </c>
      <c r="AS31" s="292">
        <v>30</v>
      </c>
      <c r="AT31" s="292">
        <f>施設資源化量内訳!D31</f>
        <v>243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167</v>
      </c>
      <c r="AY31" s="292">
        <f>施設資源化量内訳!I31</f>
        <v>0</v>
      </c>
      <c r="AZ31" s="292">
        <f>施設資源化量内訳!J31</f>
        <v>51</v>
      </c>
      <c r="BA31" s="292">
        <f>施設資源化量内訳!K31</f>
        <v>1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24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836</v>
      </c>
      <c r="CA31" s="295" t="s">
        <v>836</v>
      </c>
      <c r="CB31" s="295" t="s">
        <v>836</v>
      </c>
      <c r="CC31" s="295" t="s">
        <v>836</v>
      </c>
      <c r="CD31" s="295" t="s">
        <v>836</v>
      </c>
      <c r="CE31" s="295" t="s">
        <v>836</v>
      </c>
      <c r="CF31" s="295" t="s">
        <v>836</v>
      </c>
      <c r="CG31" s="295" t="s">
        <v>836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SUM(Y32,AT32,BO32)</f>
        <v>685</v>
      </c>
      <c r="E32" s="292">
        <f>SUM(Z32,AU32,BP32)</f>
        <v>315</v>
      </c>
      <c r="F32" s="292">
        <f>SUM(AA32,AV32,BQ32)</f>
        <v>0</v>
      </c>
      <c r="G32" s="292">
        <f>SUM(AB32,AW32,BR32)</f>
        <v>0</v>
      </c>
      <c r="H32" s="292">
        <f>SUM(AC32,AX32,BS32)</f>
        <v>46</v>
      </c>
      <c r="I32" s="292">
        <f>SUM(AD32,AY32,BT32)</f>
        <v>156</v>
      </c>
      <c r="J32" s="292">
        <f>SUM(AE32,AZ32,BU32)</f>
        <v>40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91</v>
      </c>
      <c r="O32" s="292">
        <f>SUM(AJ32,BE32,BZ32)</f>
        <v>31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6</v>
      </c>
      <c r="Y32" s="292">
        <f>SUM(Z32:AS32)</f>
        <v>393</v>
      </c>
      <c r="Z32" s="292">
        <v>296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91</v>
      </c>
      <c r="AJ32" s="295" t="s">
        <v>836</v>
      </c>
      <c r="AK32" s="295" t="s">
        <v>836</v>
      </c>
      <c r="AL32" s="295" t="s">
        <v>836</v>
      </c>
      <c r="AM32" s="295" t="s">
        <v>836</v>
      </c>
      <c r="AN32" s="295" t="s">
        <v>836</v>
      </c>
      <c r="AO32" s="295" t="s">
        <v>836</v>
      </c>
      <c r="AP32" s="295" t="s">
        <v>836</v>
      </c>
      <c r="AQ32" s="295" t="s">
        <v>836</v>
      </c>
      <c r="AR32" s="292">
        <v>0</v>
      </c>
      <c r="AS32" s="292">
        <v>6</v>
      </c>
      <c r="AT32" s="292">
        <f>施設資源化量内訳!D32</f>
        <v>272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45</v>
      </c>
      <c r="AY32" s="292">
        <f>施設資源化量内訳!I32</f>
        <v>156</v>
      </c>
      <c r="AZ32" s="292">
        <f>施設資源化量内訳!J32</f>
        <v>40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31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20</v>
      </c>
      <c r="BP32" s="292">
        <v>19</v>
      </c>
      <c r="BQ32" s="292">
        <v>0</v>
      </c>
      <c r="BR32" s="292">
        <v>0</v>
      </c>
      <c r="BS32" s="292">
        <v>1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836</v>
      </c>
      <c r="CA32" s="295" t="s">
        <v>836</v>
      </c>
      <c r="CB32" s="295" t="s">
        <v>836</v>
      </c>
      <c r="CC32" s="295" t="s">
        <v>836</v>
      </c>
      <c r="CD32" s="295" t="s">
        <v>836</v>
      </c>
      <c r="CE32" s="295" t="s">
        <v>836</v>
      </c>
      <c r="CF32" s="295" t="s">
        <v>836</v>
      </c>
      <c r="CG32" s="295" t="s">
        <v>836</v>
      </c>
      <c r="CH32" s="292">
        <v>0</v>
      </c>
      <c r="CI32" s="292">
        <v>0</v>
      </c>
      <c r="CJ32" s="293" t="s">
        <v>769</v>
      </c>
    </row>
    <row r="33" spans="1:88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2">
    <sortCondition ref="A8:A32"/>
    <sortCondition ref="B8:B32"/>
    <sortCondition ref="C8:C32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1" man="1"/>
    <brk id="45" min="1" max="31" man="1"/>
    <brk id="66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 x14ac:dyDescent="0.1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 x14ac:dyDescent="0.15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 x14ac:dyDescent="0.15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 x14ac:dyDescent="0.15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 x14ac:dyDescent="0.15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 x14ac:dyDescent="0.15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 x14ac:dyDescent="0.15">
      <c r="A7" s="302" t="str">
        <f>ごみ処理概要!A7</f>
        <v>栃木県</v>
      </c>
      <c r="B7" s="303" t="str">
        <f>ごみ処理概要!B7</f>
        <v>09000</v>
      </c>
      <c r="C7" s="304" t="s">
        <v>3</v>
      </c>
      <c r="D7" s="306">
        <f t="shared" ref="D7:X7" si="0">SUM(Y7,AT7,BO7,CJ7,DE7,DZ7,EU7)</f>
        <v>53339</v>
      </c>
      <c r="E7" s="306">
        <f t="shared" si="0"/>
        <v>8796</v>
      </c>
      <c r="F7" s="306">
        <f t="shared" si="0"/>
        <v>131</v>
      </c>
      <c r="G7" s="306">
        <f t="shared" si="0"/>
        <v>0</v>
      </c>
      <c r="H7" s="306">
        <f t="shared" si="0"/>
        <v>12238</v>
      </c>
      <c r="I7" s="306">
        <f t="shared" si="0"/>
        <v>7118</v>
      </c>
      <c r="J7" s="306">
        <f t="shared" si="0"/>
        <v>3618</v>
      </c>
      <c r="K7" s="306">
        <f t="shared" si="0"/>
        <v>30</v>
      </c>
      <c r="L7" s="306">
        <f t="shared" si="0"/>
        <v>5815</v>
      </c>
      <c r="M7" s="306">
        <f t="shared" si="0"/>
        <v>0</v>
      </c>
      <c r="N7" s="306">
        <f t="shared" si="0"/>
        <v>1540</v>
      </c>
      <c r="O7" s="306">
        <f t="shared" si="0"/>
        <v>2936</v>
      </c>
      <c r="P7" s="306">
        <f t="shared" si="0"/>
        <v>0</v>
      </c>
      <c r="Q7" s="306">
        <f t="shared" si="0"/>
        <v>10605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12</v>
      </c>
      <c r="X7" s="306">
        <f t="shared" si="0"/>
        <v>500</v>
      </c>
      <c r="Y7" s="306">
        <f>SUM(Z7:AS7)</f>
        <v>11646</v>
      </c>
      <c r="Z7" s="306">
        <f t="shared" ref="Z7:AS7" si="1">SUM(Z$8:Z$1000)</f>
        <v>133</v>
      </c>
      <c r="AA7" s="306">
        <f t="shared" si="1"/>
        <v>0</v>
      </c>
      <c r="AB7" s="306">
        <f t="shared" si="1"/>
        <v>0</v>
      </c>
      <c r="AC7" s="306">
        <f t="shared" si="1"/>
        <v>798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10605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110</v>
      </c>
      <c r="AT7" s="306">
        <f>SUM(AU7:BN7)</f>
        <v>7293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4868</v>
      </c>
      <c r="AY7" s="306">
        <f t="shared" si="2"/>
        <v>1998</v>
      </c>
      <c r="AZ7" s="306">
        <f t="shared" si="2"/>
        <v>274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153</v>
      </c>
      <c r="BO7" s="306">
        <f>SUM(BP7:CI7)</f>
        <v>2936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2936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9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9</v>
      </c>
      <c r="ET7" s="306">
        <f t="shared" si="6"/>
        <v>0</v>
      </c>
      <c r="EU7" s="306">
        <f>SUM(EV7:FO7)</f>
        <v>31455</v>
      </c>
      <c r="EV7" s="306">
        <f t="shared" ref="EV7:FO7" si="7">SUM(EV$8:EV$1000)</f>
        <v>8663</v>
      </c>
      <c r="EW7" s="306">
        <f t="shared" si="7"/>
        <v>131</v>
      </c>
      <c r="EX7" s="306">
        <f t="shared" si="7"/>
        <v>0</v>
      </c>
      <c r="EY7" s="306">
        <f t="shared" si="7"/>
        <v>6572</v>
      </c>
      <c r="EZ7" s="306">
        <f t="shared" si="7"/>
        <v>5120</v>
      </c>
      <c r="FA7" s="306">
        <f t="shared" si="7"/>
        <v>3344</v>
      </c>
      <c r="FB7" s="306">
        <f t="shared" si="7"/>
        <v>30</v>
      </c>
      <c r="FC7" s="306">
        <f t="shared" si="7"/>
        <v>5815</v>
      </c>
      <c r="FD7" s="306">
        <f t="shared" si="7"/>
        <v>0</v>
      </c>
      <c r="FE7" s="306">
        <f t="shared" si="7"/>
        <v>1540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3</v>
      </c>
      <c r="FO7" s="306">
        <f t="shared" si="7"/>
        <v>237</v>
      </c>
    </row>
    <row r="8" spans="1:171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SUM(Y8,AT8,BO8,CJ8,DE8,DZ8,EU8)</f>
        <v>21045</v>
      </c>
      <c r="E8" s="292">
        <f>SUM(Z8,AU8,BP8,CK8,DF8,EA8,EV8)</f>
        <v>8659</v>
      </c>
      <c r="F8" s="292">
        <f>SUM(AA8,AV8,BQ8,CL8,DG8,EB8,EW8)</f>
        <v>131</v>
      </c>
      <c r="G8" s="292">
        <f>SUM(AB8,AW8,BR8,CM8,DH8,EC8,EX8)</f>
        <v>0</v>
      </c>
      <c r="H8" s="292">
        <f>SUM(AC8,AX8,BS8,CN8,DI8,ED8,EY8)</f>
        <v>3819</v>
      </c>
      <c r="I8" s="292">
        <f>SUM(AD8,AY8,BT8,CO8,DJ8,EE8,EZ8)</f>
        <v>1491</v>
      </c>
      <c r="J8" s="292">
        <f>SUM(AE8,AZ8,BU8,CP8,DK8,EF8,FA8)</f>
        <v>1149</v>
      </c>
      <c r="K8" s="292">
        <f>SUM(AF8,BA8,BV8,CQ8,DL8,EG8,FB8)</f>
        <v>5</v>
      </c>
      <c r="L8" s="292">
        <f>SUM(AG8,BB8,BW8,CR8,DM8,EH8,FC8)</f>
        <v>2793</v>
      </c>
      <c r="M8" s="292">
        <f>SUM(AH8,BC8,BX8,CS8,DN8,EI8,FD8)</f>
        <v>0</v>
      </c>
      <c r="N8" s="292">
        <f>SUM(AI8,BD8,BY8,CT8,DO8,EJ8,FE8)</f>
        <v>1539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1340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3</v>
      </c>
      <c r="X8" s="292">
        <f>SUM(AS8,BN8,CI8,DD8,DY8,ET8,FO8)</f>
        <v>116</v>
      </c>
      <c r="Y8" s="292">
        <f>SUM(Z8:AS8)</f>
        <v>1578</v>
      </c>
      <c r="Z8" s="292">
        <v>0</v>
      </c>
      <c r="AA8" s="292">
        <v>0</v>
      </c>
      <c r="AB8" s="292">
        <v>0</v>
      </c>
      <c r="AC8" s="292">
        <v>137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836</v>
      </c>
      <c r="AK8" s="295" t="s">
        <v>836</v>
      </c>
      <c r="AL8" s="292">
        <v>1340</v>
      </c>
      <c r="AM8" s="295" t="s">
        <v>836</v>
      </c>
      <c r="AN8" s="295" t="s">
        <v>836</v>
      </c>
      <c r="AO8" s="292">
        <v>0</v>
      </c>
      <c r="AP8" s="295" t="s">
        <v>836</v>
      </c>
      <c r="AQ8" s="292">
        <v>0</v>
      </c>
      <c r="AR8" s="295" t="s">
        <v>836</v>
      </c>
      <c r="AS8" s="292">
        <v>101</v>
      </c>
      <c r="AT8" s="292">
        <f>SUM(AU8:BN8)</f>
        <v>651</v>
      </c>
      <c r="AU8" s="292">
        <v>0</v>
      </c>
      <c r="AV8" s="292">
        <v>0</v>
      </c>
      <c r="AW8" s="292">
        <v>0</v>
      </c>
      <c r="AX8" s="292">
        <v>651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836</v>
      </c>
      <c r="BF8" s="295" t="s">
        <v>836</v>
      </c>
      <c r="BG8" s="295" t="s">
        <v>836</v>
      </c>
      <c r="BH8" s="295" t="s">
        <v>836</v>
      </c>
      <c r="BI8" s="295" t="s">
        <v>836</v>
      </c>
      <c r="BJ8" s="295" t="s">
        <v>836</v>
      </c>
      <c r="BK8" s="295" t="s">
        <v>836</v>
      </c>
      <c r="BL8" s="295" t="s">
        <v>836</v>
      </c>
      <c r="BM8" s="295" t="s">
        <v>836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836</v>
      </c>
      <c r="CC8" s="295" t="s">
        <v>836</v>
      </c>
      <c r="CD8" s="295" t="s">
        <v>836</v>
      </c>
      <c r="CE8" s="295" t="s">
        <v>836</v>
      </c>
      <c r="CF8" s="295" t="s">
        <v>836</v>
      </c>
      <c r="CG8" s="295" t="s">
        <v>836</v>
      </c>
      <c r="CH8" s="295" t="s">
        <v>836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836</v>
      </c>
      <c r="CX8" s="295" t="s">
        <v>836</v>
      </c>
      <c r="CY8" s="295" t="s">
        <v>836</v>
      </c>
      <c r="CZ8" s="295" t="s">
        <v>836</v>
      </c>
      <c r="DA8" s="295" t="s">
        <v>836</v>
      </c>
      <c r="DB8" s="295" t="s">
        <v>836</v>
      </c>
      <c r="DC8" s="295" t="s">
        <v>836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836</v>
      </c>
      <c r="DS8" s="295" t="s">
        <v>836</v>
      </c>
      <c r="DT8" s="292">
        <v>0</v>
      </c>
      <c r="DU8" s="295" t="s">
        <v>836</v>
      </c>
      <c r="DV8" s="295" t="s">
        <v>836</v>
      </c>
      <c r="DW8" s="295" t="s">
        <v>836</v>
      </c>
      <c r="DX8" s="295" t="s">
        <v>836</v>
      </c>
      <c r="DY8" s="292">
        <v>0</v>
      </c>
      <c r="DZ8" s="292">
        <f>SUM(EA8:ET8)</f>
        <v>3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836</v>
      </c>
      <c r="EL8" s="295" t="s">
        <v>836</v>
      </c>
      <c r="EM8" s="295" t="s">
        <v>836</v>
      </c>
      <c r="EN8" s="292">
        <v>0</v>
      </c>
      <c r="EO8" s="292">
        <v>0</v>
      </c>
      <c r="EP8" s="295" t="s">
        <v>836</v>
      </c>
      <c r="EQ8" s="295" t="s">
        <v>836</v>
      </c>
      <c r="ER8" s="295" t="s">
        <v>836</v>
      </c>
      <c r="ES8" s="292">
        <v>3</v>
      </c>
      <c r="ET8" s="292">
        <v>0</v>
      </c>
      <c r="EU8" s="292">
        <f>SUM(EV8:FO8)</f>
        <v>18813</v>
      </c>
      <c r="EV8" s="292">
        <v>8659</v>
      </c>
      <c r="EW8" s="292">
        <v>131</v>
      </c>
      <c r="EX8" s="292">
        <v>0</v>
      </c>
      <c r="EY8" s="292">
        <v>3031</v>
      </c>
      <c r="EZ8" s="292">
        <v>1491</v>
      </c>
      <c r="FA8" s="292">
        <v>1149</v>
      </c>
      <c r="FB8" s="292">
        <v>5</v>
      </c>
      <c r="FC8" s="292">
        <v>2793</v>
      </c>
      <c r="FD8" s="292">
        <v>0</v>
      </c>
      <c r="FE8" s="292">
        <v>1539</v>
      </c>
      <c r="FF8" s="292">
        <v>0</v>
      </c>
      <c r="FG8" s="292">
        <v>0</v>
      </c>
      <c r="FH8" s="295" t="s">
        <v>836</v>
      </c>
      <c r="FI8" s="295" t="s">
        <v>836</v>
      </c>
      <c r="FJ8" s="295" t="s">
        <v>836</v>
      </c>
      <c r="FK8" s="292">
        <v>0</v>
      </c>
      <c r="FL8" s="292">
        <v>0</v>
      </c>
      <c r="FM8" s="292">
        <v>0</v>
      </c>
      <c r="FN8" s="292">
        <v>0</v>
      </c>
      <c r="FO8" s="292">
        <v>15</v>
      </c>
    </row>
    <row r="9" spans="1:171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SUM(Y9,AT9,BO9,CJ9,DE9,DZ9,EU9)</f>
        <v>2467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1036</v>
      </c>
      <c r="I9" s="292">
        <f>SUM(AD9,AY9,BT9,CO9,DJ9,EE9,EZ9)</f>
        <v>1030</v>
      </c>
      <c r="J9" s="292">
        <f>SUM(AE9,AZ9,BU9,CP9,DK9,EF9,FA9)</f>
        <v>360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41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836</v>
      </c>
      <c r="AK9" s="295" t="s">
        <v>836</v>
      </c>
      <c r="AL9" s="292">
        <v>0</v>
      </c>
      <c r="AM9" s="295" t="s">
        <v>836</v>
      </c>
      <c r="AN9" s="295" t="s">
        <v>836</v>
      </c>
      <c r="AO9" s="292">
        <v>0</v>
      </c>
      <c r="AP9" s="295" t="s">
        <v>836</v>
      </c>
      <c r="AQ9" s="292">
        <v>0</v>
      </c>
      <c r="AR9" s="295" t="s">
        <v>836</v>
      </c>
      <c r="AS9" s="292">
        <v>0</v>
      </c>
      <c r="AT9" s="292">
        <f>SUM(AU9:BN9)</f>
        <v>1077</v>
      </c>
      <c r="AU9" s="292">
        <v>0</v>
      </c>
      <c r="AV9" s="292">
        <v>0</v>
      </c>
      <c r="AW9" s="292">
        <v>0</v>
      </c>
      <c r="AX9" s="292">
        <v>1036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836</v>
      </c>
      <c r="BF9" s="295" t="s">
        <v>836</v>
      </c>
      <c r="BG9" s="295" t="s">
        <v>836</v>
      </c>
      <c r="BH9" s="295" t="s">
        <v>836</v>
      </c>
      <c r="BI9" s="295" t="s">
        <v>836</v>
      </c>
      <c r="BJ9" s="295" t="s">
        <v>836</v>
      </c>
      <c r="BK9" s="295" t="s">
        <v>836</v>
      </c>
      <c r="BL9" s="295" t="s">
        <v>836</v>
      </c>
      <c r="BM9" s="295" t="s">
        <v>836</v>
      </c>
      <c r="BN9" s="292">
        <v>41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836</v>
      </c>
      <c r="CC9" s="295" t="s">
        <v>836</v>
      </c>
      <c r="CD9" s="295" t="s">
        <v>836</v>
      </c>
      <c r="CE9" s="295" t="s">
        <v>836</v>
      </c>
      <c r="CF9" s="295" t="s">
        <v>836</v>
      </c>
      <c r="CG9" s="295" t="s">
        <v>836</v>
      </c>
      <c r="CH9" s="295" t="s">
        <v>836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836</v>
      </c>
      <c r="CX9" s="295" t="s">
        <v>836</v>
      </c>
      <c r="CY9" s="295" t="s">
        <v>836</v>
      </c>
      <c r="CZ9" s="295" t="s">
        <v>836</v>
      </c>
      <c r="DA9" s="295" t="s">
        <v>836</v>
      </c>
      <c r="DB9" s="295" t="s">
        <v>836</v>
      </c>
      <c r="DC9" s="295" t="s">
        <v>836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836</v>
      </c>
      <c r="DS9" s="295" t="s">
        <v>836</v>
      </c>
      <c r="DT9" s="292">
        <v>0</v>
      </c>
      <c r="DU9" s="295" t="s">
        <v>836</v>
      </c>
      <c r="DV9" s="295" t="s">
        <v>836</v>
      </c>
      <c r="DW9" s="295" t="s">
        <v>836</v>
      </c>
      <c r="DX9" s="295" t="s">
        <v>836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836</v>
      </c>
      <c r="EL9" s="295" t="s">
        <v>836</v>
      </c>
      <c r="EM9" s="295" t="s">
        <v>836</v>
      </c>
      <c r="EN9" s="292">
        <v>0</v>
      </c>
      <c r="EO9" s="292">
        <v>0</v>
      </c>
      <c r="EP9" s="295" t="s">
        <v>836</v>
      </c>
      <c r="EQ9" s="295" t="s">
        <v>836</v>
      </c>
      <c r="ER9" s="295" t="s">
        <v>836</v>
      </c>
      <c r="ES9" s="292">
        <v>0</v>
      </c>
      <c r="ET9" s="292">
        <v>0</v>
      </c>
      <c r="EU9" s="292">
        <f>SUM(EV9:FO9)</f>
        <v>1390</v>
      </c>
      <c r="EV9" s="292">
        <v>0</v>
      </c>
      <c r="EW9" s="292">
        <v>0</v>
      </c>
      <c r="EX9" s="292">
        <v>0</v>
      </c>
      <c r="EY9" s="292">
        <v>0</v>
      </c>
      <c r="EZ9" s="292">
        <v>1030</v>
      </c>
      <c r="FA9" s="292">
        <v>360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836</v>
      </c>
      <c r="FI9" s="295" t="s">
        <v>836</v>
      </c>
      <c r="FJ9" s="295" t="s">
        <v>836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4756</v>
      </c>
      <c r="E10" s="292">
        <f>SUM(Z10,AU10,BP10,CK10,DF10,EA10,EV10)</f>
        <v>133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1319</v>
      </c>
      <c r="I10" s="292">
        <f>SUM(AD10,AY10,BT10,CO10,DJ10,EE10,EZ10)</f>
        <v>1058</v>
      </c>
      <c r="J10" s="292">
        <f>SUM(AE10,AZ10,BU10,CP10,DK10,EF10,FA10)</f>
        <v>480</v>
      </c>
      <c r="K10" s="292">
        <f>SUM(AF10,BA10,BV10,CQ10,DL10,EG10,FB10)</f>
        <v>16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1750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2164</v>
      </c>
      <c r="Z10" s="292">
        <v>133</v>
      </c>
      <c r="AA10" s="292">
        <v>0</v>
      </c>
      <c r="AB10" s="292">
        <v>0</v>
      </c>
      <c r="AC10" s="292">
        <v>281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836</v>
      </c>
      <c r="AK10" s="295" t="s">
        <v>836</v>
      </c>
      <c r="AL10" s="292">
        <v>1750</v>
      </c>
      <c r="AM10" s="295" t="s">
        <v>836</v>
      </c>
      <c r="AN10" s="295" t="s">
        <v>836</v>
      </c>
      <c r="AO10" s="292">
        <v>0</v>
      </c>
      <c r="AP10" s="295" t="s">
        <v>836</v>
      </c>
      <c r="AQ10" s="292">
        <v>0</v>
      </c>
      <c r="AR10" s="295" t="s">
        <v>836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836</v>
      </c>
      <c r="BF10" s="295" t="s">
        <v>836</v>
      </c>
      <c r="BG10" s="295" t="s">
        <v>836</v>
      </c>
      <c r="BH10" s="295" t="s">
        <v>836</v>
      </c>
      <c r="BI10" s="295" t="s">
        <v>836</v>
      </c>
      <c r="BJ10" s="295" t="s">
        <v>836</v>
      </c>
      <c r="BK10" s="295" t="s">
        <v>836</v>
      </c>
      <c r="BL10" s="295" t="s">
        <v>836</v>
      </c>
      <c r="BM10" s="295" t="s">
        <v>836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836</v>
      </c>
      <c r="CC10" s="295" t="s">
        <v>836</v>
      </c>
      <c r="CD10" s="295" t="s">
        <v>836</v>
      </c>
      <c r="CE10" s="295" t="s">
        <v>836</v>
      </c>
      <c r="CF10" s="295" t="s">
        <v>836</v>
      </c>
      <c r="CG10" s="295" t="s">
        <v>836</v>
      </c>
      <c r="CH10" s="295" t="s">
        <v>836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836</v>
      </c>
      <c r="CX10" s="295" t="s">
        <v>836</v>
      </c>
      <c r="CY10" s="295" t="s">
        <v>836</v>
      </c>
      <c r="CZ10" s="295" t="s">
        <v>836</v>
      </c>
      <c r="DA10" s="295" t="s">
        <v>836</v>
      </c>
      <c r="DB10" s="295" t="s">
        <v>836</v>
      </c>
      <c r="DC10" s="295" t="s">
        <v>836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836</v>
      </c>
      <c r="DS10" s="295" t="s">
        <v>836</v>
      </c>
      <c r="DT10" s="292">
        <v>0</v>
      </c>
      <c r="DU10" s="295" t="s">
        <v>836</v>
      </c>
      <c r="DV10" s="295" t="s">
        <v>836</v>
      </c>
      <c r="DW10" s="295" t="s">
        <v>836</v>
      </c>
      <c r="DX10" s="295" t="s">
        <v>836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836</v>
      </c>
      <c r="EL10" s="295" t="s">
        <v>836</v>
      </c>
      <c r="EM10" s="295" t="s">
        <v>836</v>
      </c>
      <c r="EN10" s="292">
        <v>0</v>
      </c>
      <c r="EO10" s="292">
        <v>0</v>
      </c>
      <c r="EP10" s="295" t="s">
        <v>836</v>
      </c>
      <c r="EQ10" s="295" t="s">
        <v>836</v>
      </c>
      <c r="ER10" s="295" t="s">
        <v>836</v>
      </c>
      <c r="ES10" s="292">
        <v>0</v>
      </c>
      <c r="ET10" s="292">
        <v>0</v>
      </c>
      <c r="EU10" s="292">
        <f>SUM(EV10:FO10)</f>
        <v>2592</v>
      </c>
      <c r="EV10" s="292">
        <v>0</v>
      </c>
      <c r="EW10" s="292">
        <v>0</v>
      </c>
      <c r="EX10" s="292">
        <v>0</v>
      </c>
      <c r="EY10" s="292">
        <v>1038</v>
      </c>
      <c r="EZ10" s="292">
        <v>1058</v>
      </c>
      <c r="FA10" s="292">
        <v>480</v>
      </c>
      <c r="FB10" s="292">
        <v>16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836</v>
      </c>
      <c r="FI10" s="295" t="s">
        <v>836</v>
      </c>
      <c r="FJ10" s="295" t="s">
        <v>836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SUM(Y11,AT11,BO11,CJ11,DE11,DZ11,EU11)</f>
        <v>2503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729</v>
      </c>
      <c r="I11" s="292">
        <f>SUM(AD11,AY11,BT11,CO11,DJ11,EE11,EZ11)</f>
        <v>640</v>
      </c>
      <c r="J11" s="292">
        <f>SUM(AE11,AZ11,BU11,CP11,DK11,EF11,FA11)</f>
        <v>202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882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50</v>
      </c>
      <c r="Y11" s="292">
        <f>SUM(Z11:AS11)</f>
        <v>940</v>
      </c>
      <c r="Z11" s="292">
        <v>0</v>
      </c>
      <c r="AA11" s="292">
        <v>0</v>
      </c>
      <c r="AB11" s="292">
        <v>0</v>
      </c>
      <c r="AC11" s="292">
        <v>58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836</v>
      </c>
      <c r="AK11" s="295" t="s">
        <v>836</v>
      </c>
      <c r="AL11" s="292">
        <v>882</v>
      </c>
      <c r="AM11" s="295" t="s">
        <v>836</v>
      </c>
      <c r="AN11" s="295" t="s">
        <v>836</v>
      </c>
      <c r="AO11" s="292">
        <v>0</v>
      </c>
      <c r="AP11" s="295" t="s">
        <v>836</v>
      </c>
      <c r="AQ11" s="292">
        <v>0</v>
      </c>
      <c r="AR11" s="295" t="s">
        <v>836</v>
      </c>
      <c r="AS11" s="292">
        <v>0</v>
      </c>
      <c r="AT11" s="292">
        <f>SUM(AU11:BN11)</f>
        <v>561</v>
      </c>
      <c r="AU11" s="292">
        <v>0</v>
      </c>
      <c r="AV11" s="292">
        <v>0</v>
      </c>
      <c r="AW11" s="292">
        <v>0</v>
      </c>
      <c r="AX11" s="292">
        <v>498</v>
      </c>
      <c r="AY11" s="292">
        <v>13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836</v>
      </c>
      <c r="BF11" s="295" t="s">
        <v>836</v>
      </c>
      <c r="BG11" s="295" t="s">
        <v>836</v>
      </c>
      <c r="BH11" s="295" t="s">
        <v>836</v>
      </c>
      <c r="BI11" s="295" t="s">
        <v>836</v>
      </c>
      <c r="BJ11" s="295" t="s">
        <v>836</v>
      </c>
      <c r="BK11" s="295" t="s">
        <v>836</v>
      </c>
      <c r="BL11" s="295" t="s">
        <v>836</v>
      </c>
      <c r="BM11" s="295" t="s">
        <v>836</v>
      </c>
      <c r="BN11" s="292">
        <v>50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836</v>
      </c>
      <c r="CC11" s="295" t="s">
        <v>836</v>
      </c>
      <c r="CD11" s="295" t="s">
        <v>836</v>
      </c>
      <c r="CE11" s="295" t="s">
        <v>836</v>
      </c>
      <c r="CF11" s="295" t="s">
        <v>836</v>
      </c>
      <c r="CG11" s="295" t="s">
        <v>836</v>
      </c>
      <c r="CH11" s="295" t="s">
        <v>836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836</v>
      </c>
      <c r="CX11" s="295" t="s">
        <v>836</v>
      </c>
      <c r="CY11" s="295" t="s">
        <v>836</v>
      </c>
      <c r="CZ11" s="295" t="s">
        <v>836</v>
      </c>
      <c r="DA11" s="295" t="s">
        <v>836</v>
      </c>
      <c r="DB11" s="295" t="s">
        <v>836</v>
      </c>
      <c r="DC11" s="295" t="s">
        <v>836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836</v>
      </c>
      <c r="DS11" s="295" t="s">
        <v>836</v>
      </c>
      <c r="DT11" s="292">
        <v>0</v>
      </c>
      <c r="DU11" s="295" t="s">
        <v>836</v>
      </c>
      <c r="DV11" s="295" t="s">
        <v>836</v>
      </c>
      <c r="DW11" s="295" t="s">
        <v>836</v>
      </c>
      <c r="DX11" s="295" t="s">
        <v>836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836</v>
      </c>
      <c r="EL11" s="295" t="s">
        <v>836</v>
      </c>
      <c r="EM11" s="295" t="s">
        <v>836</v>
      </c>
      <c r="EN11" s="292">
        <v>0</v>
      </c>
      <c r="EO11" s="292">
        <v>0</v>
      </c>
      <c r="EP11" s="295" t="s">
        <v>836</v>
      </c>
      <c r="EQ11" s="295" t="s">
        <v>836</v>
      </c>
      <c r="ER11" s="295" t="s">
        <v>836</v>
      </c>
      <c r="ES11" s="292">
        <v>0</v>
      </c>
      <c r="ET11" s="292">
        <v>0</v>
      </c>
      <c r="EU11" s="292">
        <f>SUM(EV11:FO11)</f>
        <v>1002</v>
      </c>
      <c r="EV11" s="292">
        <v>0</v>
      </c>
      <c r="EW11" s="292">
        <v>0</v>
      </c>
      <c r="EX11" s="292">
        <v>0</v>
      </c>
      <c r="EY11" s="292">
        <v>173</v>
      </c>
      <c r="EZ11" s="292">
        <v>627</v>
      </c>
      <c r="FA11" s="292">
        <v>202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836</v>
      </c>
      <c r="FI11" s="295" t="s">
        <v>836</v>
      </c>
      <c r="FJ11" s="295" t="s">
        <v>836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SUM(Y12,AT12,BO12,CJ12,DE12,DZ12,EU12)</f>
        <v>1744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725</v>
      </c>
      <c r="I12" s="292">
        <f>SUM(AD12,AY12,BT12,CO12,DJ12,EE12,EZ12)</f>
        <v>318</v>
      </c>
      <c r="J12" s="292">
        <f>SUM(AE12,AZ12,BU12,CP12,DK12,EF12,FA12)</f>
        <v>211</v>
      </c>
      <c r="K12" s="292">
        <f>SUM(AF12,BA12,BV12,CQ12,DL12,EG12,FB12)</f>
        <v>3</v>
      </c>
      <c r="L12" s="292">
        <f>SUM(AG12,BB12,BW12,CR12,DM12,EH12,FC12)</f>
        <v>487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1</v>
      </c>
      <c r="Z12" s="292">
        <v>0</v>
      </c>
      <c r="AA12" s="292">
        <v>0</v>
      </c>
      <c r="AB12" s="292">
        <v>0</v>
      </c>
      <c r="AC12" s="292">
        <v>1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836</v>
      </c>
      <c r="AK12" s="295" t="s">
        <v>836</v>
      </c>
      <c r="AL12" s="292">
        <v>0</v>
      </c>
      <c r="AM12" s="295" t="s">
        <v>836</v>
      </c>
      <c r="AN12" s="295" t="s">
        <v>836</v>
      </c>
      <c r="AO12" s="292">
        <v>0</v>
      </c>
      <c r="AP12" s="295" t="s">
        <v>836</v>
      </c>
      <c r="AQ12" s="292">
        <v>0</v>
      </c>
      <c r="AR12" s="295" t="s">
        <v>836</v>
      </c>
      <c r="AS12" s="292">
        <v>0</v>
      </c>
      <c r="AT12" s="292">
        <f>SUM(AU12:BN12)</f>
        <v>1042</v>
      </c>
      <c r="AU12" s="292">
        <v>0</v>
      </c>
      <c r="AV12" s="292">
        <v>0</v>
      </c>
      <c r="AW12" s="292">
        <v>0</v>
      </c>
      <c r="AX12" s="292">
        <v>724</v>
      </c>
      <c r="AY12" s="292">
        <v>318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836</v>
      </c>
      <c r="BF12" s="295" t="s">
        <v>836</v>
      </c>
      <c r="BG12" s="295" t="s">
        <v>836</v>
      </c>
      <c r="BH12" s="295" t="s">
        <v>836</v>
      </c>
      <c r="BI12" s="295" t="s">
        <v>836</v>
      </c>
      <c r="BJ12" s="295" t="s">
        <v>836</v>
      </c>
      <c r="BK12" s="295" t="s">
        <v>836</v>
      </c>
      <c r="BL12" s="295" t="s">
        <v>836</v>
      </c>
      <c r="BM12" s="295" t="s">
        <v>836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836</v>
      </c>
      <c r="CC12" s="295" t="s">
        <v>836</v>
      </c>
      <c r="CD12" s="295" t="s">
        <v>836</v>
      </c>
      <c r="CE12" s="295" t="s">
        <v>836</v>
      </c>
      <c r="CF12" s="295" t="s">
        <v>836</v>
      </c>
      <c r="CG12" s="295" t="s">
        <v>836</v>
      </c>
      <c r="CH12" s="295" t="s">
        <v>836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836</v>
      </c>
      <c r="CX12" s="295" t="s">
        <v>836</v>
      </c>
      <c r="CY12" s="295" t="s">
        <v>836</v>
      </c>
      <c r="CZ12" s="295" t="s">
        <v>836</v>
      </c>
      <c r="DA12" s="295" t="s">
        <v>836</v>
      </c>
      <c r="DB12" s="295" t="s">
        <v>836</v>
      </c>
      <c r="DC12" s="295" t="s">
        <v>836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836</v>
      </c>
      <c r="DS12" s="295" t="s">
        <v>836</v>
      </c>
      <c r="DT12" s="292">
        <v>0</v>
      </c>
      <c r="DU12" s="295" t="s">
        <v>836</v>
      </c>
      <c r="DV12" s="295" t="s">
        <v>836</v>
      </c>
      <c r="DW12" s="295" t="s">
        <v>836</v>
      </c>
      <c r="DX12" s="295" t="s">
        <v>836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836</v>
      </c>
      <c r="EL12" s="295" t="s">
        <v>836</v>
      </c>
      <c r="EM12" s="295" t="s">
        <v>836</v>
      </c>
      <c r="EN12" s="292">
        <v>0</v>
      </c>
      <c r="EO12" s="292">
        <v>0</v>
      </c>
      <c r="EP12" s="295" t="s">
        <v>836</v>
      </c>
      <c r="EQ12" s="295" t="s">
        <v>836</v>
      </c>
      <c r="ER12" s="295" t="s">
        <v>836</v>
      </c>
      <c r="ES12" s="292">
        <v>0</v>
      </c>
      <c r="ET12" s="292">
        <v>0</v>
      </c>
      <c r="EU12" s="292">
        <f>SUM(EV12:FO12)</f>
        <v>701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211</v>
      </c>
      <c r="FB12" s="292">
        <v>3</v>
      </c>
      <c r="FC12" s="292">
        <v>487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836</v>
      </c>
      <c r="FI12" s="295" t="s">
        <v>836</v>
      </c>
      <c r="FJ12" s="295" t="s">
        <v>836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3452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679</v>
      </c>
      <c r="I13" s="292">
        <f>SUM(AD13,AY13,BT13,CO13,DJ13,EE13,EZ13)</f>
        <v>707</v>
      </c>
      <c r="J13" s="292">
        <f>SUM(AE13,AZ13,BU13,CP13,DK13,EF13,FA13)</f>
        <v>274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1792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1841</v>
      </c>
      <c r="Z13" s="292">
        <v>0</v>
      </c>
      <c r="AA13" s="292">
        <v>0</v>
      </c>
      <c r="AB13" s="292">
        <v>0</v>
      </c>
      <c r="AC13" s="292">
        <v>49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836</v>
      </c>
      <c r="AK13" s="295" t="s">
        <v>836</v>
      </c>
      <c r="AL13" s="292">
        <v>1792</v>
      </c>
      <c r="AM13" s="295" t="s">
        <v>836</v>
      </c>
      <c r="AN13" s="295" t="s">
        <v>836</v>
      </c>
      <c r="AO13" s="292">
        <v>0</v>
      </c>
      <c r="AP13" s="295" t="s">
        <v>836</v>
      </c>
      <c r="AQ13" s="292">
        <v>0</v>
      </c>
      <c r="AR13" s="295" t="s">
        <v>836</v>
      </c>
      <c r="AS13" s="292">
        <v>0</v>
      </c>
      <c r="AT13" s="292">
        <f>SUM(AU13:BN13)</f>
        <v>1611</v>
      </c>
      <c r="AU13" s="292">
        <v>0</v>
      </c>
      <c r="AV13" s="292">
        <v>0</v>
      </c>
      <c r="AW13" s="292">
        <v>0</v>
      </c>
      <c r="AX13" s="292">
        <v>630</v>
      </c>
      <c r="AY13" s="292">
        <v>707</v>
      </c>
      <c r="AZ13" s="292">
        <v>274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836</v>
      </c>
      <c r="BF13" s="295" t="s">
        <v>836</v>
      </c>
      <c r="BG13" s="295" t="s">
        <v>836</v>
      </c>
      <c r="BH13" s="295" t="s">
        <v>836</v>
      </c>
      <c r="BI13" s="295" t="s">
        <v>836</v>
      </c>
      <c r="BJ13" s="295" t="s">
        <v>836</v>
      </c>
      <c r="BK13" s="295" t="s">
        <v>836</v>
      </c>
      <c r="BL13" s="295" t="s">
        <v>836</v>
      </c>
      <c r="BM13" s="295" t="s">
        <v>836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836</v>
      </c>
      <c r="CC13" s="295" t="s">
        <v>836</v>
      </c>
      <c r="CD13" s="295" t="s">
        <v>836</v>
      </c>
      <c r="CE13" s="295" t="s">
        <v>836</v>
      </c>
      <c r="CF13" s="295" t="s">
        <v>836</v>
      </c>
      <c r="CG13" s="295" t="s">
        <v>836</v>
      </c>
      <c r="CH13" s="295" t="s">
        <v>836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836</v>
      </c>
      <c r="CX13" s="295" t="s">
        <v>836</v>
      </c>
      <c r="CY13" s="295" t="s">
        <v>836</v>
      </c>
      <c r="CZ13" s="295" t="s">
        <v>836</v>
      </c>
      <c r="DA13" s="295" t="s">
        <v>836</v>
      </c>
      <c r="DB13" s="295" t="s">
        <v>836</v>
      </c>
      <c r="DC13" s="295" t="s">
        <v>836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836</v>
      </c>
      <c r="DS13" s="295" t="s">
        <v>836</v>
      </c>
      <c r="DT13" s="292">
        <v>0</v>
      </c>
      <c r="DU13" s="295" t="s">
        <v>836</v>
      </c>
      <c r="DV13" s="295" t="s">
        <v>836</v>
      </c>
      <c r="DW13" s="295" t="s">
        <v>836</v>
      </c>
      <c r="DX13" s="295" t="s">
        <v>836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836</v>
      </c>
      <c r="EL13" s="295" t="s">
        <v>836</v>
      </c>
      <c r="EM13" s="295" t="s">
        <v>836</v>
      </c>
      <c r="EN13" s="292">
        <v>0</v>
      </c>
      <c r="EO13" s="292">
        <v>0</v>
      </c>
      <c r="EP13" s="295" t="s">
        <v>836</v>
      </c>
      <c r="EQ13" s="295" t="s">
        <v>836</v>
      </c>
      <c r="ER13" s="295" t="s">
        <v>836</v>
      </c>
      <c r="ES13" s="292">
        <v>0</v>
      </c>
      <c r="ET13" s="292">
        <v>0</v>
      </c>
      <c r="EU13" s="292">
        <f>SUM(EV13:FO13)</f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836</v>
      </c>
      <c r="FI13" s="295" t="s">
        <v>836</v>
      </c>
      <c r="FJ13" s="295" t="s">
        <v>836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4108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271</v>
      </c>
      <c r="I14" s="292">
        <f>SUM(AD14,AY14,BT14,CO14,DJ14,EE14,EZ14)</f>
        <v>0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1481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2302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54</v>
      </c>
      <c r="Y14" s="292">
        <f>SUM(Z14:AS14)</f>
        <v>2302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836</v>
      </c>
      <c r="AK14" s="295" t="s">
        <v>836</v>
      </c>
      <c r="AL14" s="292">
        <v>2302</v>
      </c>
      <c r="AM14" s="295" t="s">
        <v>836</v>
      </c>
      <c r="AN14" s="295" t="s">
        <v>836</v>
      </c>
      <c r="AO14" s="292">
        <v>0</v>
      </c>
      <c r="AP14" s="295" t="s">
        <v>836</v>
      </c>
      <c r="AQ14" s="292">
        <v>0</v>
      </c>
      <c r="AR14" s="295" t="s">
        <v>836</v>
      </c>
      <c r="AS14" s="292">
        <v>0</v>
      </c>
      <c r="AT14" s="292">
        <f>SUM(AU14:BN14)</f>
        <v>325</v>
      </c>
      <c r="AU14" s="292">
        <v>0</v>
      </c>
      <c r="AV14" s="292">
        <v>0</v>
      </c>
      <c r="AW14" s="292">
        <v>0</v>
      </c>
      <c r="AX14" s="292">
        <v>271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836</v>
      </c>
      <c r="BF14" s="295" t="s">
        <v>836</v>
      </c>
      <c r="BG14" s="295" t="s">
        <v>836</v>
      </c>
      <c r="BH14" s="295" t="s">
        <v>836</v>
      </c>
      <c r="BI14" s="295" t="s">
        <v>836</v>
      </c>
      <c r="BJ14" s="295" t="s">
        <v>836</v>
      </c>
      <c r="BK14" s="295" t="s">
        <v>836</v>
      </c>
      <c r="BL14" s="295" t="s">
        <v>836</v>
      </c>
      <c r="BM14" s="295" t="s">
        <v>836</v>
      </c>
      <c r="BN14" s="292">
        <v>54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836</v>
      </c>
      <c r="CC14" s="295" t="s">
        <v>836</v>
      </c>
      <c r="CD14" s="295" t="s">
        <v>836</v>
      </c>
      <c r="CE14" s="295" t="s">
        <v>836</v>
      </c>
      <c r="CF14" s="295" t="s">
        <v>836</v>
      </c>
      <c r="CG14" s="295" t="s">
        <v>836</v>
      </c>
      <c r="CH14" s="295" t="s">
        <v>836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836</v>
      </c>
      <c r="CX14" s="295" t="s">
        <v>836</v>
      </c>
      <c r="CY14" s="295" t="s">
        <v>836</v>
      </c>
      <c r="CZ14" s="295" t="s">
        <v>836</v>
      </c>
      <c r="DA14" s="295" t="s">
        <v>836</v>
      </c>
      <c r="DB14" s="295" t="s">
        <v>836</v>
      </c>
      <c r="DC14" s="295" t="s">
        <v>836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836</v>
      </c>
      <c r="DS14" s="295" t="s">
        <v>836</v>
      </c>
      <c r="DT14" s="292">
        <v>0</v>
      </c>
      <c r="DU14" s="295" t="s">
        <v>836</v>
      </c>
      <c r="DV14" s="295" t="s">
        <v>836</v>
      </c>
      <c r="DW14" s="295" t="s">
        <v>836</v>
      </c>
      <c r="DX14" s="295" t="s">
        <v>836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836</v>
      </c>
      <c r="EL14" s="295" t="s">
        <v>836</v>
      </c>
      <c r="EM14" s="295" t="s">
        <v>836</v>
      </c>
      <c r="EN14" s="292">
        <v>0</v>
      </c>
      <c r="EO14" s="292">
        <v>0</v>
      </c>
      <c r="EP14" s="295" t="s">
        <v>836</v>
      </c>
      <c r="EQ14" s="295" t="s">
        <v>836</v>
      </c>
      <c r="ER14" s="295" t="s">
        <v>836</v>
      </c>
      <c r="ES14" s="292">
        <v>0</v>
      </c>
      <c r="ET14" s="292">
        <v>0</v>
      </c>
      <c r="EU14" s="292">
        <f>SUM(EV14:FO14)</f>
        <v>1481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0</v>
      </c>
      <c r="FB14" s="292">
        <v>0</v>
      </c>
      <c r="FC14" s="292">
        <v>1481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836</v>
      </c>
      <c r="FI14" s="295" t="s">
        <v>836</v>
      </c>
      <c r="FJ14" s="295" t="s">
        <v>836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1552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619</v>
      </c>
      <c r="I15" s="292">
        <f>SUM(AD15,AY15,BT15,CO15,DJ15,EE15,EZ15)</f>
        <v>0</v>
      </c>
      <c r="J15" s="292">
        <f>SUM(AE15,AZ15,BU15,CP15,DK15,EF15,FA15)</f>
        <v>114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819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920</v>
      </c>
      <c r="Z15" s="292">
        <v>0</v>
      </c>
      <c r="AA15" s="292">
        <v>0</v>
      </c>
      <c r="AB15" s="292">
        <v>0</v>
      </c>
      <c r="AC15" s="292">
        <v>101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836</v>
      </c>
      <c r="AK15" s="295" t="s">
        <v>836</v>
      </c>
      <c r="AL15" s="292">
        <v>819</v>
      </c>
      <c r="AM15" s="295" t="s">
        <v>836</v>
      </c>
      <c r="AN15" s="295" t="s">
        <v>836</v>
      </c>
      <c r="AO15" s="292">
        <v>0</v>
      </c>
      <c r="AP15" s="295" t="s">
        <v>836</v>
      </c>
      <c r="AQ15" s="292">
        <v>0</v>
      </c>
      <c r="AR15" s="295" t="s">
        <v>836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836</v>
      </c>
      <c r="BF15" s="295" t="s">
        <v>836</v>
      </c>
      <c r="BG15" s="295" t="s">
        <v>836</v>
      </c>
      <c r="BH15" s="295" t="s">
        <v>836</v>
      </c>
      <c r="BI15" s="295" t="s">
        <v>836</v>
      </c>
      <c r="BJ15" s="295" t="s">
        <v>836</v>
      </c>
      <c r="BK15" s="295" t="s">
        <v>836</v>
      </c>
      <c r="BL15" s="295" t="s">
        <v>836</v>
      </c>
      <c r="BM15" s="295" t="s">
        <v>836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836</v>
      </c>
      <c r="CC15" s="295" t="s">
        <v>836</v>
      </c>
      <c r="CD15" s="295" t="s">
        <v>836</v>
      </c>
      <c r="CE15" s="295" t="s">
        <v>836</v>
      </c>
      <c r="CF15" s="295" t="s">
        <v>836</v>
      </c>
      <c r="CG15" s="295" t="s">
        <v>836</v>
      </c>
      <c r="CH15" s="295" t="s">
        <v>836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836</v>
      </c>
      <c r="CX15" s="295" t="s">
        <v>836</v>
      </c>
      <c r="CY15" s="295" t="s">
        <v>836</v>
      </c>
      <c r="CZ15" s="295" t="s">
        <v>836</v>
      </c>
      <c r="DA15" s="295" t="s">
        <v>836</v>
      </c>
      <c r="DB15" s="295" t="s">
        <v>836</v>
      </c>
      <c r="DC15" s="295" t="s">
        <v>836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836</v>
      </c>
      <c r="DS15" s="295" t="s">
        <v>836</v>
      </c>
      <c r="DT15" s="292">
        <v>0</v>
      </c>
      <c r="DU15" s="295" t="s">
        <v>836</v>
      </c>
      <c r="DV15" s="295" t="s">
        <v>836</v>
      </c>
      <c r="DW15" s="295" t="s">
        <v>836</v>
      </c>
      <c r="DX15" s="295" t="s">
        <v>836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836</v>
      </c>
      <c r="EL15" s="295" t="s">
        <v>836</v>
      </c>
      <c r="EM15" s="295" t="s">
        <v>836</v>
      </c>
      <c r="EN15" s="292">
        <v>0</v>
      </c>
      <c r="EO15" s="292">
        <v>0</v>
      </c>
      <c r="EP15" s="295" t="s">
        <v>836</v>
      </c>
      <c r="EQ15" s="295" t="s">
        <v>836</v>
      </c>
      <c r="ER15" s="295" t="s">
        <v>836</v>
      </c>
      <c r="ES15" s="292">
        <v>0</v>
      </c>
      <c r="ET15" s="292">
        <v>0</v>
      </c>
      <c r="EU15" s="292">
        <f>SUM(EV15:FO15)</f>
        <v>632</v>
      </c>
      <c r="EV15" s="292">
        <v>0</v>
      </c>
      <c r="EW15" s="292">
        <v>0</v>
      </c>
      <c r="EX15" s="292">
        <v>0</v>
      </c>
      <c r="EY15" s="292">
        <v>518</v>
      </c>
      <c r="EZ15" s="292">
        <v>0</v>
      </c>
      <c r="FA15" s="292">
        <v>114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836</v>
      </c>
      <c r="FI15" s="295" t="s">
        <v>836</v>
      </c>
      <c r="FJ15" s="295" t="s">
        <v>836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753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482</v>
      </c>
      <c r="I16" s="292">
        <f>SUM(AD16,AY16,BT16,CO16,DJ16,EE16,EZ16)</f>
        <v>0</v>
      </c>
      <c r="J16" s="292">
        <f>SUM(AE16,AZ16,BU16,CP16,DK16,EF16,FA16)</f>
        <v>201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70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836</v>
      </c>
      <c r="AK16" s="295" t="s">
        <v>836</v>
      </c>
      <c r="AL16" s="292">
        <v>0</v>
      </c>
      <c r="AM16" s="295" t="s">
        <v>836</v>
      </c>
      <c r="AN16" s="295" t="s">
        <v>836</v>
      </c>
      <c r="AO16" s="292">
        <v>0</v>
      </c>
      <c r="AP16" s="295" t="s">
        <v>836</v>
      </c>
      <c r="AQ16" s="292">
        <v>0</v>
      </c>
      <c r="AR16" s="295" t="s">
        <v>836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836</v>
      </c>
      <c r="BF16" s="295" t="s">
        <v>836</v>
      </c>
      <c r="BG16" s="295" t="s">
        <v>836</v>
      </c>
      <c r="BH16" s="295" t="s">
        <v>836</v>
      </c>
      <c r="BI16" s="295" t="s">
        <v>836</v>
      </c>
      <c r="BJ16" s="295" t="s">
        <v>836</v>
      </c>
      <c r="BK16" s="295" t="s">
        <v>836</v>
      </c>
      <c r="BL16" s="295" t="s">
        <v>836</v>
      </c>
      <c r="BM16" s="295" t="s">
        <v>836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836</v>
      </c>
      <c r="CC16" s="295" t="s">
        <v>836</v>
      </c>
      <c r="CD16" s="295" t="s">
        <v>836</v>
      </c>
      <c r="CE16" s="295" t="s">
        <v>836</v>
      </c>
      <c r="CF16" s="295" t="s">
        <v>836</v>
      </c>
      <c r="CG16" s="295" t="s">
        <v>836</v>
      </c>
      <c r="CH16" s="295" t="s">
        <v>836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836</v>
      </c>
      <c r="CX16" s="295" t="s">
        <v>836</v>
      </c>
      <c r="CY16" s="295" t="s">
        <v>836</v>
      </c>
      <c r="CZ16" s="295" t="s">
        <v>836</v>
      </c>
      <c r="DA16" s="295" t="s">
        <v>836</v>
      </c>
      <c r="DB16" s="295" t="s">
        <v>836</v>
      </c>
      <c r="DC16" s="295" t="s">
        <v>836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836</v>
      </c>
      <c r="DS16" s="295" t="s">
        <v>836</v>
      </c>
      <c r="DT16" s="292">
        <v>0</v>
      </c>
      <c r="DU16" s="295" t="s">
        <v>836</v>
      </c>
      <c r="DV16" s="295" t="s">
        <v>836</v>
      </c>
      <c r="DW16" s="295" t="s">
        <v>836</v>
      </c>
      <c r="DX16" s="295" t="s">
        <v>836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836</v>
      </c>
      <c r="EL16" s="295" t="s">
        <v>836</v>
      </c>
      <c r="EM16" s="295" t="s">
        <v>836</v>
      </c>
      <c r="EN16" s="292">
        <v>0</v>
      </c>
      <c r="EO16" s="292">
        <v>0</v>
      </c>
      <c r="EP16" s="295" t="s">
        <v>836</v>
      </c>
      <c r="EQ16" s="295" t="s">
        <v>836</v>
      </c>
      <c r="ER16" s="295" t="s">
        <v>836</v>
      </c>
      <c r="ES16" s="292">
        <v>0</v>
      </c>
      <c r="ET16" s="292">
        <v>0</v>
      </c>
      <c r="EU16" s="292">
        <f>SUM(EV16:FO16)</f>
        <v>753</v>
      </c>
      <c r="EV16" s="292">
        <v>0</v>
      </c>
      <c r="EW16" s="292">
        <v>0</v>
      </c>
      <c r="EX16" s="292">
        <v>0</v>
      </c>
      <c r="EY16" s="292">
        <v>482</v>
      </c>
      <c r="EZ16" s="292">
        <v>0</v>
      </c>
      <c r="FA16" s="292">
        <v>201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836</v>
      </c>
      <c r="FI16" s="295" t="s">
        <v>836</v>
      </c>
      <c r="FJ16" s="295" t="s">
        <v>836</v>
      </c>
      <c r="FK16" s="292">
        <v>0</v>
      </c>
      <c r="FL16" s="292">
        <v>0</v>
      </c>
      <c r="FM16" s="292">
        <v>0</v>
      </c>
      <c r="FN16" s="292">
        <v>0</v>
      </c>
      <c r="FO16" s="292">
        <v>70</v>
      </c>
    </row>
    <row r="17" spans="1:171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660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167</v>
      </c>
      <c r="I17" s="292">
        <f>SUM(AD17,AY17,BT17,CO17,DJ17,EE17,EZ17)</f>
        <v>312</v>
      </c>
      <c r="J17" s="292">
        <f>SUM(AE17,AZ17,BU17,CP17,DK17,EF17,FA17)</f>
        <v>43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138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138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836</v>
      </c>
      <c r="AK17" s="295" t="s">
        <v>836</v>
      </c>
      <c r="AL17" s="292">
        <v>138</v>
      </c>
      <c r="AM17" s="295" t="s">
        <v>836</v>
      </c>
      <c r="AN17" s="295" t="s">
        <v>836</v>
      </c>
      <c r="AO17" s="292">
        <v>0</v>
      </c>
      <c r="AP17" s="295" t="s">
        <v>836</v>
      </c>
      <c r="AQ17" s="292">
        <v>0</v>
      </c>
      <c r="AR17" s="295" t="s">
        <v>836</v>
      </c>
      <c r="AS17" s="292">
        <v>0</v>
      </c>
      <c r="AT17" s="292">
        <f>SUM(AU17:BN17)</f>
        <v>479</v>
      </c>
      <c r="AU17" s="292">
        <v>0</v>
      </c>
      <c r="AV17" s="292">
        <v>0</v>
      </c>
      <c r="AW17" s="292">
        <v>0</v>
      </c>
      <c r="AX17" s="292">
        <v>167</v>
      </c>
      <c r="AY17" s="292">
        <v>312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836</v>
      </c>
      <c r="BF17" s="295" t="s">
        <v>836</v>
      </c>
      <c r="BG17" s="295" t="s">
        <v>836</v>
      </c>
      <c r="BH17" s="295" t="s">
        <v>836</v>
      </c>
      <c r="BI17" s="295" t="s">
        <v>836</v>
      </c>
      <c r="BJ17" s="295" t="s">
        <v>836</v>
      </c>
      <c r="BK17" s="295" t="s">
        <v>836</v>
      </c>
      <c r="BL17" s="295" t="s">
        <v>836</v>
      </c>
      <c r="BM17" s="295" t="s">
        <v>836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836</v>
      </c>
      <c r="CC17" s="295" t="s">
        <v>836</v>
      </c>
      <c r="CD17" s="295" t="s">
        <v>836</v>
      </c>
      <c r="CE17" s="295" t="s">
        <v>836</v>
      </c>
      <c r="CF17" s="295" t="s">
        <v>836</v>
      </c>
      <c r="CG17" s="295" t="s">
        <v>836</v>
      </c>
      <c r="CH17" s="295" t="s">
        <v>836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836</v>
      </c>
      <c r="CX17" s="295" t="s">
        <v>836</v>
      </c>
      <c r="CY17" s="295" t="s">
        <v>836</v>
      </c>
      <c r="CZ17" s="295" t="s">
        <v>836</v>
      </c>
      <c r="DA17" s="295" t="s">
        <v>836</v>
      </c>
      <c r="DB17" s="295" t="s">
        <v>836</v>
      </c>
      <c r="DC17" s="295" t="s">
        <v>836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836</v>
      </c>
      <c r="DS17" s="295" t="s">
        <v>836</v>
      </c>
      <c r="DT17" s="292">
        <v>0</v>
      </c>
      <c r="DU17" s="295" t="s">
        <v>836</v>
      </c>
      <c r="DV17" s="295" t="s">
        <v>836</v>
      </c>
      <c r="DW17" s="295" t="s">
        <v>836</v>
      </c>
      <c r="DX17" s="295" t="s">
        <v>836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836</v>
      </c>
      <c r="EL17" s="295" t="s">
        <v>836</v>
      </c>
      <c r="EM17" s="295" t="s">
        <v>836</v>
      </c>
      <c r="EN17" s="292">
        <v>0</v>
      </c>
      <c r="EO17" s="292">
        <v>0</v>
      </c>
      <c r="EP17" s="295" t="s">
        <v>836</v>
      </c>
      <c r="EQ17" s="295" t="s">
        <v>836</v>
      </c>
      <c r="ER17" s="295" t="s">
        <v>836</v>
      </c>
      <c r="ES17" s="292">
        <v>0</v>
      </c>
      <c r="ET17" s="292">
        <v>0</v>
      </c>
      <c r="EU17" s="292">
        <f>SUM(EV17:FO17)</f>
        <v>43</v>
      </c>
      <c r="EV17" s="292">
        <v>0</v>
      </c>
      <c r="EW17" s="292">
        <v>0</v>
      </c>
      <c r="EX17" s="292">
        <v>0</v>
      </c>
      <c r="EY17" s="292">
        <v>0</v>
      </c>
      <c r="EZ17" s="292">
        <v>0</v>
      </c>
      <c r="FA17" s="292">
        <v>43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836</v>
      </c>
      <c r="FI17" s="295" t="s">
        <v>836</v>
      </c>
      <c r="FJ17" s="295" t="s">
        <v>836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1955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948</v>
      </c>
      <c r="I18" s="292">
        <f>SUM(AD18,AY18,BT18,CO18,DJ18,EE18,EZ18)</f>
        <v>407</v>
      </c>
      <c r="J18" s="292">
        <f>SUM(AE18,AZ18,BU18,CP18,DK18,EF18,FA18)</f>
        <v>205</v>
      </c>
      <c r="K18" s="292">
        <f>SUM(AF18,BA18,BV18,CQ18,DL18,EG18,FB18)</f>
        <v>3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270</v>
      </c>
      <c r="P18" s="292">
        <f>SUM(AK18,BF18,CA18,CV18,DQ18,EL18,FG18)</f>
        <v>0</v>
      </c>
      <c r="Q18" s="292">
        <f>SUM(AL18,BG18,CB18,CW18,DR18,EM18,FH18)</f>
        <v>122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195</v>
      </c>
      <c r="Z18" s="292">
        <v>0</v>
      </c>
      <c r="AA18" s="292">
        <v>0</v>
      </c>
      <c r="AB18" s="292">
        <v>0</v>
      </c>
      <c r="AC18" s="292">
        <v>73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836</v>
      </c>
      <c r="AK18" s="295" t="s">
        <v>836</v>
      </c>
      <c r="AL18" s="292">
        <v>122</v>
      </c>
      <c r="AM18" s="295" t="s">
        <v>836</v>
      </c>
      <c r="AN18" s="295" t="s">
        <v>836</v>
      </c>
      <c r="AO18" s="292">
        <v>0</v>
      </c>
      <c r="AP18" s="295" t="s">
        <v>836</v>
      </c>
      <c r="AQ18" s="292">
        <v>0</v>
      </c>
      <c r="AR18" s="295" t="s">
        <v>836</v>
      </c>
      <c r="AS18" s="292">
        <v>0</v>
      </c>
      <c r="AT18" s="292">
        <f>SUM(AU18:BN18)</f>
        <v>368</v>
      </c>
      <c r="AU18" s="292">
        <v>0</v>
      </c>
      <c r="AV18" s="292">
        <v>0</v>
      </c>
      <c r="AW18" s="292">
        <v>0</v>
      </c>
      <c r="AX18" s="292">
        <v>368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836</v>
      </c>
      <c r="BF18" s="295" t="s">
        <v>836</v>
      </c>
      <c r="BG18" s="295" t="s">
        <v>836</v>
      </c>
      <c r="BH18" s="295" t="s">
        <v>836</v>
      </c>
      <c r="BI18" s="295" t="s">
        <v>836</v>
      </c>
      <c r="BJ18" s="295" t="s">
        <v>836</v>
      </c>
      <c r="BK18" s="295" t="s">
        <v>836</v>
      </c>
      <c r="BL18" s="295" t="s">
        <v>836</v>
      </c>
      <c r="BM18" s="295" t="s">
        <v>836</v>
      </c>
      <c r="BN18" s="292">
        <v>0</v>
      </c>
      <c r="BO18" s="292">
        <f>SUM(BP18:CI18)</f>
        <v>270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270</v>
      </c>
      <c r="CA18" s="292">
        <v>0</v>
      </c>
      <c r="CB18" s="295" t="s">
        <v>836</v>
      </c>
      <c r="CC18" s="295" t="s">
        <v>836</v>
      </c>
      <c r="CD18" s="295" t="s">
        <v>836</v>
      </c>
      <c r="CE18" s="295" t="s">
        <v>836</v>
      </c>
      <c r="CF18" s="295" t="s">
        <v>836</v>
      </c>
      <c r="CG18" s="295" t="s">
        <v>836</v>
      </c>
      <c r="CH18" s="295" t="s">
        <v>836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836</v>
      </c>
      <c r="CX18" s="295" t="s">
        <v>836</v>
      </c>
      <c r="CY18" s="295" t="s">
        <v>836</v>
      </c>
      <c r="CZ18" s="295" t="s">
        <v>836</v>
      </c>
      <c r="DA18" s="295" t="s">
        <v>836</v>
      </c>
      <c r="DB18" s="295" t="s">
        <v>836</v>
      </c>
      <c r="DC18" s="295" t="s">
        <v>836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836</v>
      </c>
      <c r="DS18" s="295" t="s">
        <v>836</v>
      </c>
      <c r="DT18" s="292">
        <v>0</v>
      </c>
      <c r="DU18" s="295" t="s">
        <v>836</v>
      </c>
      <c r="DV18" s="295" t="s">
        <v>836</v>
      </c>
      <c r="DW18" s="295" t="s">
        <v>836</v>
      </c>
      <c r="DX18" s="295" t="s">
        <v>836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836</v>
      </c>
      <c r="EL18" s="295" t="s">
        <v>836</v>
      </c>
      <c r="EM18" s="295" t="s">
        <v>836</v>
      </c>
      <c r="EN18" s="292">
        <v>0</v>
      </c>
      <c r="EO18" s="292">
        <v>0</v>
      </c>
      <c r="EP18" s="295" t="s">
        <v>836</v>
      </c>
      <c r="EQ18" s="295" t="s">
        <v>836</v>
      </c>
      <c r="ER18" s="295" t="s">
        <v>836</v>
      </c>
      <c r="ES18" s="292">
        <v>0</v>
      </c>
      <c r="ET18" s="292">
        <v>0</v>
      </c>
      <c r="EU18" s="292">
        <f>SUM(EV18:FO18)</f>
        <v>1122</v>
      </c>
      <c r="EV18" s="292">
        <v>0</v>
      </c>
      <c r="EW18" s="292">
        <v>0</v>
      </c>
      <c r="EX18" s="292">
        <v>0</v>
      </c>
      <c r="EY18" s="292">
        <v>507</v>
      </c>
      <c r="EZ18" s="292">
        <v>407</v>
      </c>
      <c r="FA18" s="292">
        <v>205</v>
      </c>
      <c r="FB18" s="292">
        <v>3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836</v>
      </c>
      <c r="FI18" s="295" t="s">
        <v>836</v>
      </c>
      <c r="FJ18" s="295" t="s">
        <v>836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1830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211</v>
      </c>
      <c r="I19" s="292">
        <f>SUM(AD19,AY19,BT19,CO19,DJ19,EE19,EZ19)</f>
        <v>314</v>
      </c>
      <c r="J19" s="292">
        <f>SUM(AE19,AZ19,BU19,CP19,DK19,EF19,FA19)</f>
        <v>71</v>
      </c>
      <c r="K19" s="292">
        <f>SUM(AF19,BA19,BV19,CQ19,DL19,EG19,FB19)</f>
        <v>0</v>
      </c>
      <c r="L19" s="292">
        <f>SUM(AG19,BB19,BW19,CR19,DM19,EH19,FC19)</f>
        <v>11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1041</v>
      </c>
      <c r="P19" s="292">
        <f>SUM(AK19,BF19,CA19,CV19,DQ19,EL19,FG19)</f>
        <v>0</v>
      </c>
      <c r="Q19" s="292">
        <f>SUM(AL19,BG19,CB19,CW19,DR19,EM19,FH19)</f>
        <v>182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182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836</v>
      </c>
      <c r="AK19" s="295" t="s">
        <v>836</v>
      </c>
      <c r="AL19" s="292">
        <v>182</v>
      </c>
      <c r="AM19" s="295" t="s">
        <v>836</v>
      </c>
      <c r="AN19" s="295" t="s">
        <v>836</v>
      </c>
      <c r="AO19" s="292">
        <v>0</v>
      </c>
      <c r="AP19" s="295" t="s">
        <v>836</v>
      </c>
      <c r="AQ19" s="292">
        <v>0</v>
      </c>
      <c r="AR19" s="295" t="s">
        <v>836</v>
      </c>
      <c r="AS19" s="292">
        <v>0</v>
      </c>
      <c r="AT19" s="292">
        <f>SUM(AU19:BN19)</f>
        <v>509</v>
      </c>
      <c r="AU19" s="292">
        <v>0</v>
      </c>
      <c r="AV19" s="292">
        <v>0</v>
      </c>
      <c r="AW19" s="292">
        <v>0</v>
      </c>
      <c r="AX19" s="292">
        <v>195</v>
      </c>
      <c r="AY19" s="292">
        <v>314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836</v>
      </c>
      <c r="BF19" s="295" t="s">
        <v>836</v>
      </c>
      <c r="BG19" s="295" t="s">
        <v>836</v>
      </c>
      <c r="BH19" s="295" t="s">
        <v>836</v>
      </c>
      <c r="BI19" s="295" t="s">
        <v>836</v>
      </c>
      <c r="BJ19" s="295" t="s">
        <v>836</v>
      </c>
      <c r="BK19" s="295" t="s">
        <v>836</v>
      </c>
      <c r="BL19" s="295" t="s">
        <v>836</v>
      </c>
      <c r="BM19" s="295" t="s">
        <v>836</v>
      </c>
      <c r="BN19" s="292">
        <v>0</v>
      </c>
      <c r="BO19" s="292">
        <f>SUM(BP19:CI19)</f>
        <v>1041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1041</v>
      </c>
      <c r="CA19" s="292">
        <v>0</v>
      </c>
      <c r="CB19" s="295" t="s">
        <v>836</v>
      </c>
      <c r="CC19" s="295" t="s">
        <v>836</v>
      </c>
      <c r="CD19" s="295" t="s">
        <v>836</v>
      </c>
      <c r="CE19" s="295" t="s">
        <v>836</v>
      </c>
      <c r="CF19" s="295" t="s">
        <v>836</v>
      </c>
      <c r="CG19" s="295" t="s">
        <v>836</v>
      </c>
      <c r="CH19" s="295" t="s">
        <v>836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836</v>
      </c>
      <c r="CX19" s="295" t="s">
        <v>836</v>
      </c>
      <c r="CY19" s="295" t="s">
        <v>836</v>
      </c>
      <c r="CZ19" s="295" t="s">
        <v>836</v>
      </c>
      <c r="DA19" s="295" t="s">
        <v>836</v>
      </c>
      <c r="DB19" s="295" t="s">
        <v>836</v>
      </c>
      <c r="DC19" s="295" t="s">
        <v>836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836</v>
      </c>
      <c r="DS19" s="295" t="s">
        <v>836</v>
      </c>
      <c r="DT19" s="292">
        <v>0</v>
      </c>
      <c r="DU19" s="295" t="s">
        <v>836</v>
      </c>
      <c r="DV19" s="295" t="s">
        <v>836</v>
      </c>
      <c r="DW19" s="295" t="s">
        <v>836</v>
      </c>
      <c r="DX19" s="295" t="s">
        <v>836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836</v>
      </c>
      <c r="EL19" s="295" t="s">
        <v>836</v>
      </c>
      <c r="EM19" s="295" t="s">
        <v>836</v>
      </c>
      <c r="EN19" s="292">
        <v>0</v>
      </c>
      <c r="EO19" s="292">
        <v>0</v>
      </c>
      <c r="EP19" s="295" t="s">
        <v>836</v>
      </c>
      <c r="EQ19" s="295" t="s">
        <v>836</v>
      </c>
      <c r="ER19" s="295" t="s">
        <v>836</v>
      </c>
      <c r="ES19" s="292">
        <v>0</v>
      </c>
      <c r="ET19" s="292">
        <v>0</v>
      </c>
      <c r="EU19" s="292">
        <f>SUM(EV19:FO19)</f>
        <v>98</v>
      </c>
      <c r="EV19" s="292">
        <v>0</v>
      </c>
      <c r="EW19" s="292">
        <v>0</v>
      </c>
      <c r="EX19" s="292">
        <v>0</v>
      </c>
      <c r="EY19" s="292">
        <v>16</v>
      </c>
      <c r="EZ19" s="292">
        <v>0</v>
      </c>
      <c r="FA19" s="292">
        <v>71</v>
      </c>
      <c r="FB19" s="292">
        <v>0</v>
      </c>
      <c r="FC19" s="292">
        <v>11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836</v>
      </c>
      <c r="FI19" s="295" t="s">
        <v>836</v>
      </c>
      <c r="FJ19" s="295" t="s">
        <v>836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0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0</v>
      </c>
      <c r="I20" s="292">
        <f>SUM(AD20,AY20,BT20,CO20,DJ20,EE20,EZ20)</f>
        <v>0</v>
      </c>
      <c r="J20" s="292">
        <f>SUM(AE20,AZ20,BU20,CP20,DK20,EF20,FA20)</f>
        <v>0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836</v>
      </c>
      <c r="AK20" s="295" t="s">
        <v>836</v>
      </c>
      <c r="AL20" s="292">
        <v>0</v>
      </c>
      <c r="AM20" s="295" t="s">
        <v>836</v>
      </c>
      <c r="AN20" s="295" t="s">
        <v>836</v>
      </c>
      <c r="AO20" s="292">
        <v>0</v>
      </c>
      <c r="AP20" s="295" t="s">
        <v>836</v>
      </c>
      <c r="AQ20" s="292">
        <v>0</v>
      </c>
      <c r="AR20" s="295" t="s">
        <v>836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836</v>
      </c>
      <c r="BF20" s="295" t="s">
        <v>836</v>
      </c>
      <c r="BG20" s="295" t="s">
        <v>836</v>
      </c>
      <c r="BH20" s="295" t="s">
        <v>836</v>
      </c>
      <c r="BI20" s="295" t="s">
        <v>836</v>
      </c>
      <c r="BJ20" s="295" t="s">
        <v>836</v>
      </c>
      <c r="BK20" s="295" t="s">
        <v>836</v>
      </c>
      <c r="BL20" s="295" t="s">
        <v>836</v>
      </c>
      <c r="BM20" s="295" t="s">
        <v>836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836</v>
      </c>
      <c r="CC20" s="295" t="s">
        <v>836</v>
      </c>
      <c r="CD20" s="295" t="s">
        <v>836</v>
      </c>
      <c r="CE20" s="295" t="s">
        <v>836</v>
      </c>
      <c r="CF20" s="295" t="s">
        <v>836</v>
      </c>
      <c r="CG20" s="295" t="s">
        <v>836</v>
      </c>
      <c r="CH20" s="295" t="s">
        <v>836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836</v>
      </c>
      <c r="CX20" s="295" t="s">
        <v>836</v>
      </c>
      <c r="CY20" s="295" t="s">
        <v>836</v>
      </c>
      <c r="CZ20" s="295" t="s">
        <v>836</v>
      </c>
      <c r="DA20" s="295" t="s">
        <v>836</v>
      </c>
      <c r="DB20" s="295" t="s">
        <v>836</v>
      </c>
      <c r="DC20" s="295" t="s">
        <v>836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836</v>
      </c>
      <c r="DS20" s="295" t="s">
        <v>836</v>
      </c>
      <c r="DT20" s="292">
        <v>0</v>
      </c>
      <c r="DU20" s="295" t="s">
        <v>836</v>
      </c>
      <c r="DV20" s="295" t="s">
        <v>836</v>
      </c>
      <c r="DW20" s="295" t="s">
        <v>836</v>
      </c>
      <c r="DX20" s="295" t="s">
        <v>836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836</v>
      </c>
      <c r="EL20" s="295" t="s">
        <v>836</v>
      </c>
      <c r="EM20" s="295" t="s">
        <v>836</v>
      </c>
      <c r="EN20" s="292">
        <v>0</v>
      </c>
      <c r="EO20" s="292">
        <v>0</v>
      </c>
      <c r="EP20" s="295" t="s">
        <v>836</v>
      </c>
      <c r="EQ20" s="295" t="s">
        <v>836</v>
      </c>
      <c r="ER20" s="295" t="s">
        <v>836</v>
      </c>
      <c r="ES20" s="292">
        <v>0</v>
      </c>
      <c r="ET20" s="292">
        <v>0</v>
      </c>
      <c r="EU20" s="292">
        <f>SUM(EV20:FO20)</f>
        <v>0</v>
      </c>
      <c r="EV20" s="292">
        <v>0</v>
      </c>
      <c r="EW20" s="292">
        <v>0</v>
      </c>
      <c r="EX20" s="292">
        <v>0</v>
      </c>
      <c r="EY20" s="292">
        <v>0</v>
      </c>
      <c r="EZ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836</v>
      </c>
      <c r="FI20" s="295" t="s">
        <v>836</v>
      </c>
      <c r="FJ20" s="295" t="s">
        <v>836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1329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163</v>
      </c>
      <c r="I21" s="292">
        <f>SUM(AD21,AY21,BT21,CO21,DJ21,EE21,EZ21)</f>
        <v>2</v>
      </c>
      <c r="J21" s="292">
        <f>SUM(AE21,AZ21,BU21,CP21,DK21,EF21,FA21)</f>
        <v>1</v>
      </c>
      <c r="K21" s="292">
        <f>SUM(AF21,BA21,BV21,CQ21,DL21,EG21,FB21)</f>
        <v>0</v>
      </c>
      <c r="L21" s="292">
        <f>SUM(AG21,BB21,BW21,CR21,DM21,EH21,FC21)</f>
        <v>682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404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77</v>
      </c>
      <c r="Y21" s="292">
        <f>SUM(Z21:AS21)</f>
        <v>412</v>
      </c>
      <c r="Z21" s="292">
        <v>0</v>
      </c>
      <c r="AA21" s="292">
        <v>0</v>
      </c>
      <c r="AB21" s="292">
        <v>0</v>
      </c>
      <c r="AC21" s="292">
        <v>5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836</v>
      </c>
      <c r="AK21" s="295" t="s">
        <v>836</v>
      </c>
      <c r="AL21" s="292">
        <v>404</v>
      </c>
      <c r="AM21" s="295" t="s">
        <v>836</v>
      </c>
      <c r="AN21" s="295" t="s">
        <v>836</v>
      </c>
      <c r="AO21" s="292">
        <v>0</v>
      </c>
      <c r="AP21" s="295" t="s">
        <v>836</v>
      </c>
      <c r="AQ21" s="292">
        <v>0</v>
      </c>
      <c r="AR21" s="295" t="s">
        <v>836</v>
      </c>
      <c r="AS21" s="292">
        <v>3</v>
      </c>
      <c r="AT21" s="292">
        <f>SUM(AU21:BN21)</f>
        <v>68</v>
      </c>
      <c r="AU21" s="292">
        <v>0</v>
      </c>
      <c r="AV21" s="292">
        <v>0</v>
      </c>
      <c r="AW21" s="292">
        <v>0</v>
      </c>
      <c r="AX21" s="292">
        <v>68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836</v>
      </c>
      <c r="BF21" s="295" t="s">
        <v>836</v>
      </c>
      <c r="BG21" s="295" t="s">
        <v>836</v>
      </c>
      <c r="BH21" s="295" t="s">
        <v>836</v>
      </c>
      <c r="BI21" s="295" t="s">
        <v>836</v>
      </c>
      <c r="BJ21" s="295" t="s">
        <v>836</v>
      </c>
      <c r="BK21" s="295" t="s">
        <v>836</v>
      </c>
      <c r="BL21" s="295" t="s">
        <v>836</v>
      </c>
      <c r="BM21" s="295" t="s">
        <v>836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836</v>
      </c>
      <c r="CC21" s="295" t="s">
        <v>836</v>
      </c>
      <c r="CD21" s="295" t="s">
        <v>836</v>
      </c>
      <c r="CE21" s="295" t="s">
        <v>836</v>
      </c>
      <c r="CF21" s="295" t="s">
        <v>836</v>
      </c>
      <c r="CG21" s="295" t="s">
        <v>836</v>
      </c>
      <c r="CH21" s="295" t="s">
        <v>836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836</v>
      </c>
      <c r="CX21" s="295" t="s">
        <v>836</v>
      </c>
      <c r="CY21" s="295" t="s">
        <v>836</v>
      </c>
      <c r="CZ21" s="295" t="s">
        <v>836</v>
      </c>
      <c r="DA21" s="295" t="s">
        <v>836</v>
      </c>
      <c r="DB21" s="295" t="s">
        <v>836</v>
      </c>
      <c r="DC21" s="295" t="s">
        <v>836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836</v>
      </c>
      <c r="DS21" s="295" t="s">
        <v>836</v>
      </c>
      <c r="DT21" s="292">
        <v>0</v>
      </c>
      <c r="DU21" s="295" t="s">
        <v>836</v>
      </c>
      <c r="DV21" s="295" t="s">
        <v>836</v>
      </c>
      <c r="DW21" s="295" t="s">
        <v>836</v>
      </c>
      <c r="DX21" s="295" t="s">
        <v>836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836</v>
      </c>
      <c r="EL21" s="295" t="s">
        <v>836</v>
      </c>
      <c r="EM21" s="295" t="s">
        <v>836</v>
      </c>
      <c r="EN21" s="292">
        <v>0</v>
      </c>
      <c r="EO21" s="292">
        <v>0</v>
      </c>
      <c r="EP21" s="295" t="s">
        <v>836</v>
      </c>
      <c r="EQ21" s="295" t="s">
        <v>836</v>
      </c>
      <c r="ER21" s="295" t="s">
        <v>836</v>
      </c>
      <c r="ES21" s="292">
        <v>0</v>
      </c>
      <c r="ET21" s="292">
        <v>0</v>
      </c>
      <c r="EU21" s="292">
        <f>SUM(EV21:FO21)</f>
        <v>849</v>
      </c>
      <c r="EV21" s="292">
        <v>0</v>
      </c>
      <c r="EW21" s="292">
        <v>0</v>
      </c>
      <c r="EX21" s="292">
        <v>0</v>
      </c>
      <c r="EY21" s="292">
        <v>90</v>
      </c>
      <c r="EZ21" s="292">
        <v>2</v>
      </c>
      <c r="FA21" s="292">
        <v>1</v>
      </c>
      <c r="FB21" s="292">
        <v>0</v>
      </c>
      <c r="FC21" s="292">
        <v>682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836</v>
      </c>
      <c r="FI21" s="295" t="s">
        <v>836</v>
      </c>
      <c r="FJ21" s="295" t="s">
        <v>836</v>
      </c>
      <c r="FK21" s="292">
        <v>0</v>
      </c>
      <c r="FL21" s="292">
        <v>0</v>
      </c>
      <c r="FM21" s="292">
        <v>0</v>
      </c>
      <c r="FN21" s="292">
        <v>0</v>
      </c>
      <c r="FO21" s="292">
        <v>74</v>
      </c>
    </row>
    <row r="22" spans="1:171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618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191</v>
      </c>
      <c r="I22" s="292">
        <f>SUM(AD22,AY22,BT22,CO22,DJ22,EE22,EZ22)</f>
        <v>102</v>
      </c>
      <c r="J22" s="292">
        <f>SUM(AE22,AZ22,BU22,CP22,DK22,EF22,FA22)</f>
        <v>38</v>
      </c>
      <c r="K22" s="292">
        <f>SUM(AF22,BA22,BV22,CQ22,DL22,EG22,FB22)</f>
        <v>2</v>
      </c>
      <c r="L22" s="292">
        <f>SUM(AG22,BB22,BW22,CR22,DM22,EH22,FC22)</f>
        <v>159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77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49</v>
      </c>
      <c r="Y22" s="292">
        <f>SUM(Z22:AS22)</f>
        <v>91</v>
      </c>
      <c r="Z22" s="292">
        <v>0</v>
      </c>
      <c r="AA22" s="292">
        <v>0</v>
      </c>
      <c r="AB22" s="292">
        <v>0</v>
      </c>
      <c r="AC22" s="292">
        <v>8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836</v>
      </c>
      <c r="AK22" s="295" t="s">
        <v>836</v>
      </c>
      <c r="AL22" s="292">
        <v>77</v>
      </c>
      <c r="AM22" s="295" t="s">
        <v>836</v>
      </c>
      <c r="AN22" s="295" t="s">
        <v>836</v>
      </c>
      <c r="AO22" s="292">
        <v>0</v>
      </c>
      <c r="AP22" s="295" t="s">
        <v>836</v>
      </c>
      <c r="AQ22" s="292">
        <v>0</v>
      </c>
      <c r="AR22" s="295" t="s">
        <v>836</v>
      </c>
      <c r="AS22" s="292">
        <v>6</v>
      </c>
      <c r="AT22" s="292">
        <f>SUM(AU22:BN22)</f>
        <v>24</v>
      </c>
      <c r="AU22" s="292">
        <v>0</v>
      </c>
      <c r="AV22" s="292">
        <v>0</v>
      </c>
      <c r="AW22" s="292">
        <v>0</v>
      </c>
      <c r="AX22" s="292">
        <v>24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836</v>
      </c>
      <c r="BF22" s="295" t="s">
        <v>836</v>
      </c>
      <c r="BG22" s="295" t="s">
        <v>836</v>
      </c>
      <c r="BH22" s="295" t="s">
        <v>836</v>
      </c>
      <c r="BI22" s="295" t="s">
        <v>836</v>
      </c>
      <c r="BJ22" s="295" t="s">
        <v>836</v>
      </c>
      <c r="BK22" s="295" t="s">
        <v>836</v>
      </c>
      <c r="BL22" s="295" t="s">
        <v>836</v>
      </c>
      <c r="BM22" s="295" t="s">
        <v>836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836</v>
      </c>
      <c r="CC22" s="295" t="s">
        <v>836</v>
      </c>
      <c r="CD22" s="295" t="s">
        <v>836</v>
      </c>
      <c r="CE22" s="295" t="s">
        <v>836</v>
      </c>
      <c r="CF22" s="295" t="s">
        <v>836</v>
      </c>
      <c r="CG22" s="295" t="s">
        <v>836</v>
      </c>
      <c r="CH22" s="295" t="s">
        <v>836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836</v>
      </c>
      <c r="CX22" s="295" t="s">
        <v>836</v>
      </c>
      <c r="CY22" s="295" t="s">
        <v>836</v>
      </c>
      <c r="CZ22" s="295" t="s">
        <v>836</v>
      </c>
      <c r="DA22" s="295" t="s">
        <v>836</v>
      </c>
      <c r="DB22" s="295" t="s">
        <v>836</v>
      </c>
      <c r="DC22" s="295" t="s">
        <v>836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836</v>
      </c>
      <c r="DS22" s="295" t="s">
        <v>836</v>
      </c>
      <c r="DT22" s="292">
        <v>0</v>
      </c>
      <c r="DU22" s="295" t="s">
        <v>836</v>
      </c>
      <c r="DV22" s="295" t="s">
        <v>836</v>
      </c>
      <c r="DW22" s="295" t="s">
        <v>836</v>
      </c>
      <c r="DX22" s="295" t="s">
        <v>836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836</v>
      </c>
      <c r="EL22" s="295" t="s">
        <v>836</v>
      </c>
      <c r="EM22" s="295" t="s">
        <v>836</v>
      </c>
      <c r="EN22" s="292">
        <v>0</v>
      </c>
      <c r="EO22" s="292">
        <v>0</v>
      </c>
      <c r="EP22" s="295" t="s">
        <v>836</v>
      </c>
      <c r="EQ22" s="295" t="s">
        <v>836</v>
      </c>
      <c r="ER22" s="295" t="s">
        <v>836</v>
      </c>
      <c r="ES22" s="292">
        <v>0</v>
      </c>
      <c r="ET22" s="292">
        <v>0</v>
      </c>
      <c r="EU22" s="292">
        <f>SUM(EV22:FO22)</f>
        <v>503</v>
      </c>
      <c r="EV22" s="292">
        <v>0</v>
      </c>
      <c r="EW22" s="292">
        <v>0</v>
      </c>
      <c r="EX22" s="292">
        <v>0</v>
      </c>
      <c r="EY22" s="292">
        <v>159</v>
      </c>
      <c r="EZ22" s="292">
        <v>102</v>
      </c>
      <c r="FA22" s="292">
        <v>38</v>
      </c>
      <c r="FB22" s="292">
        <v>2</v>
      </c>
      <c r="FC22" s="292">
        <v>159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836</v>
      </c>
      <c r="FI22" s="295" t="s">
        <v>836</v>
      </c>
      <c r="FJ22" s="295" t="s">
        <v>836</v>
      </c>
      <c r="FK22" s="292">
        <v>0</v>
      </c>
      <c r="FL22" s="292">
        <v>0</v>
      </c>
      <c r="FM22" s="292">
        <v>0</v>
      </c>
      <c r="FN22" s="292">
        <v>0</v>
      </c>
      <c r="FO22" s="292">
        <v>43</v>
      </c>
    </row>
    <row r="23" spans="1:171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785</v>
      </c>
      <c r="E23" s="292">
        <f>SUM(Z23,AU23,BP23,CK23,DF23,EA23,EV23)</f>
        <v>4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175</v>
      </c>
      <c r="I23" s="292">
        <f>SUM(AD23,AY23,BT23,CO23,DJ23,EE23,EZ23)</f>
        <v>1</v>
      </c>
      <c r="J23" s="292">
        <f>SUM(AE23,AZ23,BU23,CP23,DK23,EF23,FA23)</f>
        <v>28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1</v>
      </c>
      <c r="O23" s="292">
        <f>SUM(AJ23,BE23,BZ23,CU23,DP23,EK23,FF23)</f>
        <v>410</v>
      </c>
      <c r="P23" s="292">
        <f>SUM(AK23,BF23,CA23,CV23,DQ23,EL23,FG23)</f>
        <v>0</v>
      </c>
      <c r="Q23" s="292">
        <f>SUM(AL23,BG23,CB23,CW23,DR23,EM23,FH23)</f>
        <v>153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2</v>
      </c>
      <c r="X23" s="292">
        <f>SUM(AS23,BN23,CI23,DD23,DY23,ET23,FO23)</f>
        <v>11</v>
      </c>
      <c r="Y23" s="292">
        <f>SUM(Z23:AS23)</f>
        <v>202</v>
      </c>
      <c r="Z23" s="292">
        <v>0</v>
      </c>
      <c r="AA23" s="292">
        <v>0</v>
      </c>
      <c r="AB23" s="292">
        <v>0</v>
      </c>
      <c r="AC23" s="292">
        <v>49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836</v>
      </c>
      <c r="AK23" s="295" t="s">
        <v>836</v>
      </c>
      <c r="AL23" s="292">
        <v>153</v>
      </c>
      <c r="AM23" s="295" t="s">
        <v>836</v>
      </c>
      <c r="AN23" s="295" t="s">
        <v>836</v>
      </c>
      <c r="AO23" s="292">
        <v>0</v>
      </c>
      <c r="AP23" s="295" t="s">
        <v>836</v>
      </c>
      <c r="AQ23" s="292">
        <v>0</v>
      </c>
      <c r="AR23" s="295" t="s">
        <v>836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836</v>
      </c>
      <c r="BF23" s="295" t="s">
        <v>836</v>
      </c>
      <c r="BG23" s="295" t="s">
        <v>836</v>
      </c>
      <c r="BH23" s="295" t="s">
        <v>836</v>
      </c>
      <c r="BI23" s="295" t="s">
        <v>836</v>
      </c>
      <c r="BJ23" s="295" t="s">
        <v>836</v>
      </c>
      <c r="BK23" s="295" t="s">
        <v>836</v>
      </c>
      <c r="BL23" s="295" t="s">
        <v>836</v>
      </c>
      <c r="BM23" s="295" t="s">
        <v>836</v>
      </c>
      <c r="BN23" s="292">
        <v>0</v>
      </c>
      <c r="BO23" s="292">
        <f>SUM(BP23:CI23)</f>
        <v>410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410</v>
      </c>
      <c r="CA23" s="292">
        <v>0</v>
      </c>
      <c r="CB23" s="295" t="s">
        <v>836</v>
      </c>
      <c r="CC23" s="295" t="s">
        <v>836</v>
      </c>
      <c r="CD23" s="295" t="s">
        <v>836</v>
      </c>
      <c r="CE23" s="295" t="s">
        <v>836</v>
      </c>
      <c r="CF23" s="295" t="s">
        <v>836</v>
      </c>
      <c r="CG23" s="295" t="s">
        <v>836</v>
      </c>
      <c r="CH23" s="295" t="s">
        <v>836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836</v>
      </c>
      <c r="CX23" s="295" t="s">
        <v>836</v>
      </c>
      <c r="CY23" s="295" t="s">
        <v>836</v>
      </c>
      <c r="CZ23" s="295" t="s">
        <v>836</v>
      </c>
      <c r="DA23" s="295" t="s">
        <v>836</v>
      </c>
      <c r="DB23" s="295" t="s">
        <v>836</v>
      </c>
      <c r="DC23" s="295" t="s">
        <v>836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836</v>
      </c>
      <c r="DS23" s="295" t="s">
        <v>836</v>
      </c>
      <c r="DT23" s="292">
        <v>0</v>
      </c>
      <c r="DU23" s="295" t="s">
        <v>836</v>
      </c>
      <c r="DV23" s="295" t="s">
        <v>836</v>
      </c>
      <c r="DW23" s="295" t="s">
        <v>836</v>
      </c>
      <c r="DX23" s="295" t="s">
        <v>836</v>
      </c>
      <c r="DY23" s="292">
        <v>0</v>
      </c>
      <c r="DZ23" s="292">
        <f>SUM(EA23:ET23)</f>
        <v>2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836</v>
      </c>
      <c r="EL23" s="295" t="s">
        <v>836</v>
      </c>
      <c r="EM23" s="295" t="s">
        <v>836</v>
      </c>
      <c r="EN23" s="292">
        <v>0</v>
      </c>
      <c r="EO23" s="292">
        <v>0</v>
      </c>
      <c r="EP23" s="295" t="s">
        <v>836</v>
      </c>
      <c r="EQ23" s="295" t="s">
        <v>836</v>
      </c>
      <c r="ER23" s="295" t="s">
        <v>836</v>
      </c>
      <c r="ES23" s="292">
        <v>2</v>
      </c>
      <c r="ET23" s="292">
        <v>0</v>
      </c>
      <c r="EU23" s="292">
        <f>SUM(EV23:FO23)</f>
        <v>171</v>
      </c>
      <c r="EV23" s="292">
        <v>4</v>
      </c>
      <c r="EW23" s="292">
        <v>0</v>
      </c>
      <c r="EX23" s="292">
        <v>0</v>
      </c>
      <c r="EY23" s="292">
        <v>126</v>
      </c>
      <c r="EZ23" s="292">
        <v>1</v>
      </c>
      <c r="FA23" s="292">
        <v>28</v>
      </c>
      <c r="FB23" s="292">
        <v>0</v>
      </c>
      <c r="FC23" s="292">
        <v>0</v>
      </c>
      <c r="FD23" s="292">
        <v>0</v>
      </c>
      <c r="FE23" s="292">
        <v>1</v>
      </c>
      <c r="FF23" s="292">
        <v>0</v>
      </c>
      <c r="FG23" s="292">
        <v>0</v>
      </c>
      <c r="FH23" s="295" t="s">
        <v>836</v>
      </c>
      <c r="FI23" s="295" t="s">
        <v>836</v>
      </c>
      <c r="FJ23" s="295" t="s">
        <v>836</v>
      </c>
      <c r="FK23" s="292">
        <v>0</v>
      </c>
      <c r="FL23" s="292">
        <v>0</v>
      </c>
      <c r="FM23" s="292">
        <v>0</v>
      </c>
      <c r="FN23" s="292">
        <v>0</v>
      </c>
      <c r="FO23" s="292">
        <v>11</v>
      </c>
    </row>
    <row r="24" spans="1:171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866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96</v>
      </c>
      <c r="I24" s="292">
        <f>SUM(AD24,AY24,BT24,CO24,DJ24,EE24,EZ24)</f>
        <v>0</v>
      </c>
      <c r="J24" s="292">
        <f>SUM(AE24,AZ24,BU24,CP24,DK24,EF24,FA24)</f>
        <v>26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664</v>
      </c>
      <c r="P24" s="292">
        <f>SUM(AK24,BF24,CA24,CV24,DQ24,EL24,FG24)</f>
        <v>0</v>
      </c>
      <c r="Q24" s="292">
        <f>SUM(AL24,BG24,CB24,CW24,DR24,EM24,FH24)</f>
        <v>80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97</v>
      </c>
      <c r="Z24" s="292">
        <v>0</v>
      </c>
      <c r="AA24" s="292">
        <v>0</v>
      </c>
      <c r="AB24" s="292">
        <v>0</v>
      </c>
      <c r="AC24" s="292">
        <v>17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836</v>
      </c>
      <c r="AK24" s="295" t="s">
        <v>836</v>
      </c>
      <c r="AL24" s="292">
        <v>80</v>
      </c>
      <c r="AM24" s="295" t="s">
        <v>836</v>
      </c>
      <c r="AN24" s="295" t="s">
        <v>836</v>
      </c>
      <c r="AO24" s="292">
        <v>0</v>
      </c>
      <c r="AP24" s="295" t="s">
        <v>836</v>
      </c>
      <c r="AQ24" s="292">
        <v>0</v>
      </c>
      <c r="AR24" s="295" t="s">
        <v>836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836</v>
      </c>
      <c r="BF24" s="295" t="s">
        <v>836</v>
      </c>
      <c r="BG24" s="295" t="s">
        <v>836</v>
      </c>
      <c r="BH24" s="295" t="s">
        <v>836</v>
      </c>
      <c r="BI24" s="295" t="s">
        <v>836</v>
      </c>
      <c r="BJ24" s="295" t="s">
        <v>836</v>
      </c>
      <c r="BK24" s="295" t="s">
        <v>836</v>
      </c>
      <c r="BL24" s="295" t="s">
        <v>836</v>
      </c>
      <c r="BM24" s="295" t="s">
        <v>836</v>
      </c>
      <c r="BN24" s="292">
        <v>0</v>
      </c>
      <c r="BO24" s="292">
        <f>SUM(BP24:CI24)</f>
        <v>664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664</v>
      </c>
      <c r="CA24" s="292">
        <v>0</v>
      </c>
      <c r="CB24" s="295" t="s">
        <v>836</v>
      </c>
      <c r="CC24" s="295" t="s">
        <v>836</v>
      </c>
      <c r="CD24" s="295" t="s">
        <v>836</v>
      </c>
      <c r="CE24" s="295" t="s">
        <v>836</v>
      </c>
      <c r="CF24" s="295" t="s">
        <v>836</v>
      </c>
      <c r="CG24" s="295" t="s">
        <v>836</v>
      </c>
      <c r="CH24" s="295" t="s">
        <v>836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836</v>
      </c>
      <c r="CX24" s="295" t="s">
        <v>836</v>
      </c>
      <c r="CY24" s="295" t="s">
        <v>836</v>
      </c>
      <c r="CZ24" s="295" t="s">
        <v>836</v>
      </c>
      <c r="DA24" s="295" t="s">
        <v>836</v>
      </c>
      <c r="DB24" s="295" t="s">
        <v>836</v>
      </c>
      <c r="DC24" s="295" t="s">
        <v>836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836</v>
      </c>
      <c r="DS24" s="295" t="s">
        <v>836</v>
      </c>
      <c r="DT24" s="292">
        <v>0</v>
      </c>
      <c r="DU24" s="295" t="s">
        <v>836</v>
      </c>
      <c r="DV24" s="295" t="s">
        <v>836</v>
      </c>
      <c r="DW24" s="295" t="s">
        <v>836</v>
      </c>
      <c r="DX24" s="295" t="s">
        <v>836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836</v>
      </c>
      <c r="EL24" s="295" t="s">
        <v>836</v>
      </c>
      <c r="EM24" s="295" t="s">
        <v>836</v>
      </c>
      <c r="EN24" s="292">
        <v>0</v>
      </c>
      <c r="EO24" s="292">
        <v>0</v>
      </c>
      <c r="EP24" s="295" t="s">
        <v>836</v>
      </c>
      <c r="EQ24" s="295" t="s">
        <v>836</v>
      </c>
      <c r="ER24" s="295" t="s">
        <v>836</v>
      </c>
      <c r="ES24" s="292">
        <v>0</v>
      </c>
      <c r="ET24" s="292">
        <v>0</v>
      </c>
      <c r="EU24" s="292">
        <f>SUM(EV24:FO24)</f>
        <v>105</v>
      </c>
      <c r="EV24" s="292">
        <v>0</v>
      </c>
      <c r="EW24" s="292">
        <v>0</v>
      </c>
      <c r="EX24" s="292">
        <v>0</v>
      </c>
      <c r="EY24" s="292">
        <v>79</v>
      </c>
      <c r="EZ24" s="292">
        <v>0</v>
      </c>
      <c r="FA24" s="292">
        <v>26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836</v>
      </c>
      <c r="FI24" s="295" t="s">
        <v>836</v>
      </c>
      <c r="FJ24" s="295" t="s">
        <v>836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168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72</v>
      </c>
      <c r="I25" s="292">
        <f>SUM(AD25,AY25,BT25,CO25,DJ25,EE25,EZ25)</f>
        <v>0</v>
      </c>
      <c r="J25" s="292">
        <f>SUM(AE25,AZ25,BU25,CP25,DK25,EF25,FA25)</f>
        <v>24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72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81</v>
      </c>
      <c r="Z25" s="292">
        <v>0</v>
      </c>
      <c r="AA25" s="292">
        <v>0</v>
      </c>
      <c r="AB25" s="292">
        <v>0</v>
      </c>
      <c r="AC25" s="292">
        <v>9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836</v>
      </c>
      <c r="AK25" s="295" t="s">
        <v>836</v>
      </c>
      <c r="AL25" s="292">
        <v>72</v>
      </c>
      <c r="AM25" s="295" t="s">
        <v>836</v>
      </c>
      <c r="AN25" s="295" t="s">
        <v>836</v>
      </c>
      <c r="AO25" s="292">
        <v>0</v>
      </c>
      <c r="AP25" s="295" t="s">
        <v>836</v>
      </c>
      <c r="AQ25" s="292">
        <v>0</v>
      </c>
      <c r="AR25" s="295" t="s">
        <v>836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836</v>
      </c>
      <c r="BF25" s="295" t="s">
        <v>836</v>
      </c>
      <c r="BG25" s="295" t="s">
        <v>836</v>
      </c>
      <c r="BH25" s="295" t="s">
        <v>836</v>
      </c>
      <c r="BI25" s="295" t="s">
        <v>836</v>
      </c>
      <c r="BJ25" s="295" t="s">
        <v>836</v>
      </c>
      <c r="BK25" s="295" t="s">
        <v>836</v>
      </c>
      <c r="BL25" s="295" t="s">
        <v>836</v>
      </c>
      <c r="BM25" s="295" t="s">
        <v>836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836</v>
      </c>
      <c r="CC25" s="295" t="s">
        <v>836</v>
      </c>
      <c r="CD25" s="295" t="s">
        <v>836</v>
      </c>
      <c r="CE25" s="295" t="s">
        <v>836</v>
      </c>
      <c r="CF25" s="295" t="s">
        <v>836</v>
      </c>
      <c r="CG25" s="295" t="s">
        <v>836</v>
      </c>
      <c r="CH25" s="295" t="s">
        <v>836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836</v>
      </c>
      <c r="CX25" s="295" t="s">
        <v>836</v>
      </c>
      <c r="CY25" s="295" t="s">
        <v>836</v>
      </c>
      <c r="CZ25" s="295" t="s">
        <v>836</v>
      </c>
      <c r="DA25" s="295" t="s">
        <v>836</v>
      </c>
      <c r="DB25" s="295" t="s">
        <v>836</v>
      </c>
      <c r="DC25" s="295" t="s">
        <v>836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836</v>
      </c>
      <c r="DS25" s="295" t="s">
        <v>836</v>
      </c>
      <c r="DT25" s="292">
        <v>0</v>
      </c>
      <c r="DU25" s="295" t="s">
        <v>836</v>
      </c>
      <c r="DV25" s="295" t="s">
        <v>836</v>
      </c>
      <c r="DW25" s="295" t="s">
        <v>836</v>
      </c>
      <c r="DX25" s="295" t="s">
        <v>836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836</v>
      </c>
      <c r="EL25" s="295" t="s">
        <v>836</v>
      </c>
      <c r="EM25" s="295" t="s">
        <v>836</v>
      </c>
      <c r="EN25" s="292">
        <v>0</v>
      </c>
      <c r="EO25" s="292">
        <v>0</v>
      </c>
      <c r="EP25" s="295" t="s">
        <v>836</v>
      </c>
      <c r="EQ25" s="295" t="s">
        <v>836</v>
      </c>
      <c r="ER25" s="295" t="s">
        <v>836</v>
      </c>
      <c r="ES25" s="292">
        <v>0</v>
      </c>
      <c r="ET25" s="292">
        <v>0</v>
      </c>
      <c r="EU25" s="292">
        <f>SUM(EV25:FO25)</f>
        <v>87</v>
      </c>
      <c r="EV25" s="292">
        <v>0</v>
      </c>
      <c r="EW25" s="292">
        <v>0</v>
      </c>
      <c r="EX25" s="292">
        <v>0</v>
      </c>
      <c r="EY25" s="292">
        <v>63</v>
      </c>
      <c r="EZ25" s="292">
        <v>0</v>
      </c>
      <c r="FA25" s="292">
        <v>24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836</v>
      </c>
      <c r="FI25" s="295" t="s">
        <v>836</v>
      </c>
      <c r="FJ25" s="295" t="s">
        <v>836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360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88</v>
      </c>
      <c r="I26" s="292">
        <f>SUM(AD26,AY26,BT26,CO26,DJ26,EE26,EZ26)</f>
        <v>0</v>
      </c>
      <c r="J26" s="292">
        <f>SUM(AE26,AZ26,BU26,CP26,DK26,EF26,FA26)</f>
        <v>24</v>
      </c>
      <c r="K26" s="292">
        <f>SUM(AF26,BA26,BV26,CQ26,DL26,EG26,FB26)</f>
        <v>0</v>
      </c>
      <c r="L26" s="292">
        <f>SUM(AG26,BB26,BW26,CR26,DM26,EH26,FC26)</f>
        <v>64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91</v>
      </c>
      <c r="P26" s="292">
        <f>SUM(AK26,BF26,CA26,CV26,DQ26,EL26,FG26)</f>
        <v>0</v>
      </c>
      <c r="Q26" s="292">
        <f>SUM(AL26,BG26,CB26,CW26,DR26,EM26,FH26)</f>
        <v>93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103</v>
      </c>
      <c r="Z26" s="292">
        <v>0</v>
      </c>
      <c r="AA26" s="292">
        <v>0</v>
      </c>
      <c r="AB26" s="292">
        <v>0</v>
      </c>
      <c r="AC26" s="292">
        <v>10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836</v>
      </c>
      <c r="AK26" s="295" t="s">
        <v>836</v>
      </c>
      <c r="AL26" s="292">
        <v>93</v>
      </c>
      <c r="AM26" s="295" t="s">
        <v>836</v>
      </c>
      <c r="AN26" s="295" t="s">
        <v>836</v>
      </c>
      <c r="AO26" s="292">
        <v>0</v>
      </c>
      <c r="AP26" s="295" t="s">
        <v>836</v>
      </c>
      <c r="AQ26" s="292">
        <v>0</v>
      </c>
      <c r="AR26" s="295" t="s">
        <v>836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836</v>
      </c>
      <c r="BF26" s="295" t="s">
        <v>836</v>
      </c>
      <c r="BG26" s="295" t="s">
        <v>836</v>
      </c>
      <c r="BH26" s="295" t="s">
        <v>836</v>
      </c>
      <c r="BI26" s="295" t="s">
        <v>836</v>
      </c>
      <c r="BJ26" s="295" t="s">
        <v>836</v>
      </c>
      <c r="BK26" s="295" t="s">
        <v>836</v>
      </c>
      <c r="BL26" s="295" t="s">
        <v>836</v>
      </c>
      <c r="BM26" s="295" t="s">
        <v>836</v>
      </c>
      <c r="BN26" s="292">
        <v>0</v>
      </c>
      <c r="BO26" s="292">
        <f>SUM(BP26:CI26)</f>
        <v>91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91</v>
      </c>
      <c r="CA26" s="292">
        <v>0</v>
      </c>
      <c r="CB26" s="295" t="s">
        <v>836</v>
      </c>
      <c r="CC26" s="295" t="s">
        <v>836</v>
      </c>
      <c r="CD26" s="295" t="s">
        <v>836</v>
      </c>
      <c r="CE26" s="295" t="s">
        <v>836</v>
      </c>
      <c r="CF26" s="295" t="s">
        <v>836</v>
      </c>
      <c r="CG26" s="295" t="s">
        <v>836</v>
      </c>
      <c r="CH26" s="295" t="s">
        <v>836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836</v>
      </c>
      <c r="CX26" s="295" t="s">
        <v>836</v>
      </c>
      <c r="CY26" s="295" t="s">
        <v>836</v>
      </c>
      <c r="CZ26" s="295" t="s">
        <v>836</v>
      </c>
      <c r="DA26" s="295" t="s">
        <v>836</v>
      </c>
      <c r="DB26" s="295" t="s">
        <v>836</v>
      </c>
      <c r="DC26" s="295" t="s">
        <v>836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836</v>
      </c>
      <c r="DS26" s="295" t="s">
        <v>836</v>
      </c>
      <c r="DT26" s="292">
        <v>0</v>
      </c>
      <c r="DU26" s="295" t="s">
        <v>836</v>
      </c>
      <c r="DV26" s="295" t="s">
        <v>836</v>
      </c>
      <c r="DW26" s="295" t="s">
        <v>836</v>
      </c>
      <c r="DX26" s="295" t="s">
        <v>836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836</v>
      </c>
      <c r="EL26" s="295" t="s">
        <v>836</v>
      </c>
      <c r="EM26" s="295" t="s">
        <v>836</v>
      </c>
      <c r="EN26" s="292">
        <v>0</v>
      </c>
      <c r="EO26" s="292">
        <v>0</v>
      </c>
      <c r="EP26" s="295" t="s">
        <v>836</v>
      </c>
      <c r="EQ26" s="295" t="s">
        <v>836</v>
      </c>
      <c r="ER26" s="295" t="s">
        <v>836</v>
      </c>
      <c r="ES26" s="292">
        <v>0</v>
      </c>
      <c r="ET26" s="292">
        <v>0</v>
      </c>
      <c r="EU26" s="292">
        <f>SUM(EV26:FO26)</f>
        <v>166</v>
      </c>
      <c r="EV26" s="292">
        <v>0</v>
      </c>
      <c r="EW26" s="292">
        <v>0</v>
      </c>
      <c r="EX26" s="292">
        <v>0</v>
      </c>
      <c r="EY26" s="292">
        <v>78</v>
      </c>
      <c r="EZ26" s="292">
        <v>0</v>
      </c>
      <c r="FA26" s="292">
        <v>24</v>
      </c>
      <c r="FB26" s="292">
        <v>0</v>
      </c>
      <c r="FC26" s="292">
        <v>64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836</v>
      </c>
      <c r="FI26" s="295" t="s">
        <v>836</v>
      </c>
      <c r="FJ26" s="295" t="s">
        <v>836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246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0</v>
      </c>
      <c r="I27" s="292">
        <f>SUM(AD27,AY27,BT27,CO27,DJ27,EE27,EZ27)</f>
        <v>246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836</v>
      </c>
      <c r="AK27" s="295" t="s">
        <v>836</v>
      </c>
      <c r="AL27" s="292">
        <v>0</v>
      </c>
      <c r="AM27" s="295" t="s">
        <v>836</v>
      </c>
      <c r="AN27" s="295" t="s">
        <v>836</v>
      </c>
      <c r="AO27" s="292">
        <v>0</v>
      </c>
      <c r="AP27" s="295" t="s">
        <v>836</v>
      </c>
      <c r="AQ27" s="292">
        <v>0</v>
      </c>
      <c r="AR27" s="295" t="s">
        <v>836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836</v>
      </c>
      <c r="BF27" s="295" t="s">
        <v>836</v>
      </c>
      <c r="BG27" s="295" t="s">
        <v>836</v>
      </c>
      <c r="BH27" s="295" t="s">
        <v>836</v>
      </c>
      <c r="BI27" s="295" t="s">
        <v>836</v>
      </c>
      <c r="BJ27" s="295" t="s">
        <v>836</v>
      </c>
      <c r="BK27" s="295" t="s">
        <v>836</v>
      </c>
      <c r="BL27" s="295" t="s">
        <v>836</v>
      </c>
      <c r="BM27" s="295" t="s">
        <v>836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836</v>
      </c>
      <c r="CC27" s="295" t="s">
        <v>836</v>
      </c>
      <c r="CD27" s="295" t="s">
        <v>836</v>
      </c>
      <c r="CE27" s="295" t="s">
        <v>836</v>
      </c>
      <c r="CF27" s="295" t="s">
        <v>836</v>
      </c>
      <c r="CG27" s="295" t="s">
        <v>836</v>
      </c>
      <c r="CH27" s="295" t="s">
        <v>836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836</v>
      </c>
      <c r="CX27" s="295" t="s">
        <v>836</v>
      </c>
      <c r="CY27" s="295" t="s">
        <v>836</v>
      </c>
      <c r="CZ27" s="295" t="s">
        <v>836</v>
      </c>
      <c r="DA27" s="295" t="s">
        <v>836</v>
      </c>
      <c r="DB27" s="295" t="s">
        <v>836</v>
      </c>
      <c r="DC27" s="295" t="s">
        <v>836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836</v>
      </c>
      <c r="DS27" s="295" t="s">
        <v>836</v>
      </c>
      <c r="DT27" s="292">
        <v>0</v>
      </c>
      <c r="DU27" s="295" t="s">
        <v>836</v>
      </c>
      <c r="DV27" s="295" t="s">
        <v>836</v>
      </c>
      <c r="DW27" s="295" t="s">
        <v>836</v>
      </c>
      <c r="DX27" s="295" t="s">
        <v>836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836</v>
      </c>
      <c r="EL27" s="295" t="s">
        <v>836</v>
      </c>
      <c r="EM27" s="295" t="s">
        <v>836</v>
      </c>
      <c r="EN27" s="292">
        <v>0</v>
      </c>
      <c r="EO27" s="292">
        <v>0</v>
      </c>
      <c r="EP27" s="295" t="s">
        <v>836</v>
      </c>
      <c r="EQ27" s="295" t="s">
        <v>836</v>
      </c>
      <c r="ER27" s="295" t="s">
        <v>836</v>
      </c>
      <c r="ES27" s="292">
        <v>0</v>
      </c>
      <c r="ET27" s="292">
        <v>0</v>
      </c>
      <c r="EU27" s="292">
        <f>SUM(EV27:FO27)</f>
        <v>246</v>
      </c>
      <c r="EV27" s="292">
        <v>0</v>
      </c>
      <c r="EW27" s="292">
        <v>0</v>
      </c>
      <c r="EX27" s="292">
        <v>0</v>
      </c>
      <c r="EY27" s="292">
        <v>0</v>
      </c>
      <c r="EZ27" s="292">
        <v>246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836</v>
      </c>
      <c r="FI27" s="295" t="s">
        <v>836</v>
      </c>
      <c r="FJ27" s="295" t="s">
        <v>836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480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42</v>
      </c>
      <c r="I28" s="292">
        <f>SUM(AD28,AY28,BT28,CO28,DJ28,EE28,EZ28)</f>
        <v>0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127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25</v>
      </c>
      <c r="P28" s="292">
        <f>SUM(AK28,BF28,CA28,CV28,DQ28,EL28,FG28)</f>
        <v>0</v>
      </c>
      <c r="Q28" s="292">
        <f>SUM(AL28,BG28,CB28,CW28,DR28,EM28,FH28)</f>
        <v>275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3</v>
      </c>
      <c r="X28" s="292">
        <f>SUM(AS28,BN28,CI28,DD28,DY28,ET28,FO28)</f>
        <v>8</v>
      </c>
      <c r="Y28" s="292">
        <f>SUM(Z28:AS28)</f>
        <v>275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836</v>
      </c>
      <c r="AK28" s="295" t="s">
        <v>836</v>
      </c>
      <c r="AL28" s="292">
        <v>275</v>
      </c>
      <c r="AM28" s="295" t="s">
        <v>836</v>
      </c>
      <c r="AN28" s="295" t="s">
        <v>836</v>
      </c>
      <c r="AO28" s="292">
        <v>0</v>
      </c>
      <c r="AP28" s="295" t="s">
        <v>836</v>
      </c>
      <c r="AQ28" s="292">
        <v>0</v>
      </c>
      <c r="AR28" s="295" t="s">
        <v>836</v>
      </c>
      <c r="AS28" s="292">
        <v>0</v>
      </c>
      <c r="AT28" s="292">
        <f>SUM(AU28:BN28)</f>
        <v>50</v>
      </c>
      <c r="AU28" s="292">
        <v>0</v>
      </c>
      <c r="AV28" s="292">
        <v>0</v>
      </c>
      <c r="AW28" s="292">
        <v>0</v>
      </c>
      <c r="AX28" s="292">
        <v>42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836</v>
      </c>
      <c r="BF28" s="295" t="s">
        <v>836</v>
      </c>
      <c r="BG28" s="295" t="s">
        <v>836</v>
      </c>
      <c r="BH28" s="295" t="s">
        <v>836</v>
      </c>
      <c r="BI28" s="295" t="s">
        <v>836</v>
      </c>
      <c r="BJ28" s="295" t="s">
        <v>836</v>
      </c>
      <c r="BK28" s="295" t="s">
        <v>836</v>
      </c>
      <c r="BL28" s="295" t="s">
        <v>836</v>
      </c>
      <c r="BM28" s="295" t="s">
        <v>836</v>
      </c>
      <c r="BN28" s="292">
        <v>8</v>
      </c>
      <c r="BO28" s="292">
        <f>SUM(BP28:CI28)</f>
        <v>25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25</v>
      </c>
      <c r="CA28" s="292">
        <v>0</v>
      </c>
      <c r="CB28" s="295" t="s">
        <v>836</v>
      </c>
      <c r="CC28" s="295" t="s">
        <v>836</v>
      </c>
      <c r="CD28" s="295" t="s">
        <v>836</v>
      </c>
      <c r="CE28" s="295" t="s">
        <v>836</v>
      </c>
      <c r="CF28" s="295" t="s">
        <v>836</v>
      </c>
      <c r="CG28" s="295" t="s">
        <v>836</v>
      </c>
      <c r="CH28" s="295" t="s">
        <v>836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836</v>
      </c>
      <c r="CX28" s="295" t="s">
        <v>836</v>
      </c>
      <c r="CY28" s="295" t="s">
        <v>836</v>
      </c>
      <c r="CZ28" s="295" t="s">
        <v>836</v>
      </c>
      <c r="DA28" s="295" t="s">
        <v>836</v>
      </c>
      <c r="DB28" s="295" t="s">
        <v>836</v>
      </c>
      <c r="DC28" s="295" t="s">
        <v>836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836</v>
      </c>
      <c r="DS28" s="295" t="s">
        <v>836</v>
      </c>
      <c r="DT28" s="292">
        <v>0</v>
      </c>
      <c r="DU28" s="295" t="s">
        <v>836</v>
      </c>
      <c r="DV28" s="295" t="s">
        <v>836</v>
      </c>
      <c r="DW28" s="295" t="s">
        <v>836</v>
      </c>
      <c r="DX28" s="295" t="s">
        <v>836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836</v>
      </c>
      <c r="EL28" s="295" t="s">
        <v>836</v>
      </c>
      <c r="EM28" s="295" t="s">
        <v>836</v>
      </c>
      <c r="EN28" s="292">
        <v>0</v>
      </c>
      <c r="EO28" s="292">
        <v>0</v>
      </c>
      <c r="EP28" s="295" t="s">
        <v>836</v>
      </c>
      <c r="EQ28" s="295" t="s">
        <v>836</v>
      </c>
      <c r="ER28" s="295" t="s">
        <v>836</v>
      </c>
      <c r="ES28" s="292">
        <v>0</v>
      </c>
      <c r="ET28" s="292">
        <v>0</v>
      </c>
      <c r="EU28" s="292">
        <f>SUM(EV28:FO28)</f>
        <v>130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127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836</v>
      </c>
      <c r="FI28" s="295" t="s">
        <v>836</v>
      </c>
      <c r="FJ28" s="295" t="s">
        <v>836</v>
      </c>
      <c r="FK28" s="292">
        <v>0</v>
      </c>
      <c r="FL28" s="292">
        <v>0</v>
      </c>
      <c r="FM28" s="292">
        <v>0</v>
      </c>
      <c r="FN28" s="292">
        <v>3</v>
      </c>
      <c r="FO28" s="292">
        <v>0</v>
      </c>
    </row>
    <row r="29" spans="1:171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228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61</v>
      </c>
      <c r="I29" s="292">
        <f>SUM(AD29,AY29,BT29,CO29,DJ29,EE29,EZ29)</f>
        <v>101</v>
      </c>
      <c r="J29" s="292">
        <f>SUM(AE29,AZ29,BU29,CP29,DK29,EF29,FA29)</f>
        <v>31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35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35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836</v>
      </c>
      <c r="AK29" s="295" t="s">
        <v>836</v>
      </c>
      <c r="AL29" s="292">
        <v>35</v>
      </c>
      <c r="AM29" s="295" t="s">
        <v>836</v>
      </c>
      <c r="AN29" s="295" t="s">
        <v>836</v>
      </c>
      <c r="AO29" s="292">
        <v>0</v>
      </c>
      <c r="AP29" s="295" t="s">
        <v>836</v>
      </c>
      <c r="AQ29" s="292">
        <v>0</v>
      </c>
      <c r="AR29" s="295" t="s">
        <v>836</v>
      </c>
      <c r="AS29" s="292">
        <v>0</v>
      </c>
      <c r="AT29" s="292">
        <f>SUM(AU29:BN29)</f>
        <v>162</v>
      </c>
      <c r="AU29" s="292">
        <v>0</v>
      </c>
      <c r="AV29" s="292">
        <v>0</v>
      </c>
      <c r="AW29" s="292">
        <v>0</v>
      </c>
      <c r="AX29" s="292">
        <v>61</v>
      </c>
      <c r="AY29" s="292">
        <v>101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836</v>
      </c>
      <c r="BF29" s="295" t="s">
        <v>836</v>
      </c>
      <c r="BG29" s="295" t="s">
        <v>836</v>
      </c>
      <c r="BH29" s="295" t="s">
        <v>836</v>
      </c>
      <c r="BI29" s="295" t="s">
        <v>836</v>
      </c>
      <c r="BJ29" s="295" t="s">
        <v>836</v>
      </c>
      <c r="BK29" s="295" t="s">
        <v>836</v>
      </c>
      <c r="BL29" s="295" t="s">
        <v>836</v>
      </c>
      <c r="BM29" s="295" t="s">
        <v>836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836</v>
      </c>
      <c r="CC29" s="295" t="s">
        <v>836</v>
      </c>
      <c r="CD29" s="295" t="s">
        <v>836</v>
      </c>
      <c r="CE29" s="295" t="s">
        <v>836</v>
      </c>
      <c r="CF29" s="295" t="s">
        <v>836</v>
      </c>
      <c r="CG29" s="295" t="s">
        <v>836</v>
      </c>
      <c r="CH29" s="295" t="s">
        <v>836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836</v>
      </c>
      <c r="CX29" s="295" t="s">
        <v>836</v>
      </c>
      <c r="CY29" s="295" t="s">
        <v>836</v>
      </c>
      <c r="CZ29" s="295" t="s">
        <v>836</v>
      </c>
      <c r="DA29" s="295" t="s">
        <v>836</v>
      </c>
      <c r="DB29" s="295" t="s">
        <v>836</v>
      </c>
      <c r="DC29" s="295" t="s">
        <v>836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836</v>
      </c>
      <c r="DS29" s="295" t="s">
        <v>836</v>
      </c>
      <c r="DT29" s="292">
        <v>0</v>
      </c>
      <c r="DU29" s="295" t="s">
        <v>836</v>
      </c>
      <c r="DV29" s="295" t="s">
        <v>836</v>
      </c>
      <c r="DW29" s="295" t="s">
        <v>836</v>
      </c>
      <c r="DX29" s="295" t="s">
        <v>836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836</v>
      </c>
      <c r="EL29" s="295" t="s">
        <v>836</v>
      </c>
      <c r="EM29" s="295" t="s">
        <v>836</v>
      </c>
      <c r="EN29" s="292">
        <v>0</v>
      </c>
      <c r="EO29" s="292">
        <v>0</v>
      </c>
      <c r="EP29" s="295" t="s">
        <v>836</v>
      </c>
      <c r="EQ29" s="295" t="s">
        <v>836</v>
      </c>
      <c r="ER29" s="295" t="s">
        <v>836</v>
      </c>
      <c r="ES29" s="292">
        <v>0</v>
      </c>
      <c r="ET29" s="292">
        <v>0</v>
      </c>
      <c r="EU29" s="292">
        <f>SUM(EV29:FO29)</f>
        <v>31</v>
      </c>
      <c r="EV29" s="292">
        <v>0</v>
      </c>
      <c r="EW29" s="292">
        <v>0</v>
      </c>
      <c r="EX29" s="292">
        <v>0</v>
      </c>
      <c r="EY29" s="292">
        <v>0</v>
      </c>
      <c r="EZ29" s="292">
        <v>0</v>
      </c>
      <c r="FA29" s="292">
        <v>31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836</v>
      </c>
      <c r="FI29" s="295" t="s">
        <v>836</v>
      </c>
      <c r="FJ29" s="295" t="s">
        <v>836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919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133</v>
      </c>
      <c r="I30" s="292">
        <f>SUM(AD30,AY30,BT30,CO30,DJ30,EE30,EZ30)</f>
        <v>233</v>
      </c>
      <c r="J30" s="292">
        <f>SUM(AE30,AZ30,BU30,CP30,DK30,EF30,FA30)</f>
        <v>45</v>
      </c>
      <c r="K30" s="292">
        <f>SUM(AF30,BA30,BV30,CQ30,DL30,EG30,FB30)</f>
        <v>0</v>
      </c>
      <c r="L30" s="292">
        <f>SUM(AG30,BB30,BW30,CR30,DM30,EH30,FC30)</f>
        <v>11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404</v>
      </c>
      <c r="P30" s="292">
        <f>SUM(AK30,BF30,CA30,CV30,DQ30,EL30,FG30)</f>
        <v>0</v>
      </c>
      <c r="Q30" s="292">
        <f>SUM(AL30,BG30,CB30,CW30,DR30,EM30,FH30)</f>
        <v>89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4</v>
      </c>
      <c r="X30" s="292">
        <f>SUM(AS30,BN30,CI30,DD30,DY30,ET30,FO30)</f>
        <v>0</v>
      </c>
      <c r="Y30" s="292">
        <f>SUM(Z30:AS30)</f>
        <v>89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836</v>
      </c>
      <c r="AK30" s="295" t="s">
        <v>836</v>
      </c>
      <c r="AL30" s="292">
        <v>89</v>
      </c>
      <c r="AM30" s="295" t="s">
        <v>836</v>
      </c>
      <c r="AN30" s="295" t="s">
        <v>836</v>
      </c>
      <c r="AO30" s="292">
        <v>0</v>
      </c>
      <c r="AP30" s="295" t="s">
        <v>836</v>
      </c>
      <c r="AQ30" s="292">
        <v>0</v>
      </c>
      <c r="AR30" s="295" t="s">
        <v>836</v>
      </c>
      <c r="AS30" s="292">
        <v>0</v>
      </c>
      <c r="AT30" s="292">
        <f>SUM(AU30:BN30)</f>
        <v>366</v>
      </c>
      <c r="AU30" s="292">
        <v>0</v>
      </c>
      <c r="AV30" s="292">
        <v>0</v>
      </c>
      <c r="AW30" s="292">
        <v>0</v>
      </c>
      <c r="AX30" s="292">
        <v>133</v>
      </c>
      <c r="AY30" s="292">
        <v>233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836</v>
      </c>
      <c r="BF30" s="295" t="s">
        <v>836</v>
      </c>
      <c r="BG30" s="295" t="s">
        <v>836</v>
      </c>
      <c r="BH30" s="295" t="s">
        <v>836</v>
      </c>
      <c r="BI30" s="295" t="s">
        <v>836</v>
      </c>
      <c r="BJ30" s="295" t="s">
        <v>836</v>
      </c>
      <c r="BK30" s="295" t="s">
        <v>836</v>
      </c>
      <c r="BL30" s="295" t="s">
        <v>836</v>
      </c>
      <c r="BM30" s="295" t="s">
        <v>836</v>
      </c>
      <c r="BN30" s="292">
        <v>0</v>
      </c>
      <c r="BO30" s="292">
        <f>SUM(BP30:CI30)</f>
        <v>404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404</v>
      </c>
      <c r="CA30" s="292">
        <v>0</v>
      </c>
      <c r="CB30" s="295" t="s">
        <v>836</v>
      </c>
      <c r="CC30" s="295" t="s">
        <v>836</v>
      </c>
      <c r="CD30" s="295" t="s">
        <v>836</v>
      </c>
      <c r="CE30" s="295" t="s">
        <v>836</v>
      </c>
      <c r="CF30" s="295" t="s">
        <v>836</v>
      </c>
      <c r="CG30" s="295" t="s">
        <v>836</v>
      </c>
      <c r="CH30" s="295" t="s">
        <v>836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836</v>
      </c>
      <c r="CX30" s="295" t="s">
        <v>836</v>
      </c>
      <c r="CY30" s="295" t="s">
        <v>836</v>
      </c>
      <c r="CZ30" s="295" t="s">
        <v>836</v>
      </c>
      <c r="DA30" s="295" t="s">
        <v>836</v>
      </c>
      <c r="DB30" s="295" t="s">
        <v>836</v>
      </c>
      <c r="DC30" s="295" t="s">
        <v>836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836</v>
      </c>
      <c r="DS30" s="295" t="s">
        <v>836</v>
      </c>
      <c r="DT30" s="292">
        <v>0</v>
      </c>
      <c r="DU30" s="295" t="s">
        <v>836</v>
      </c>
      <c r="DV30" s="295" t="s">
        <v>836</v>
      </c>
      <c r="DW30" s="295" t="s">
        <v>836</v>
      </c>
      <c r="DX30" s="295" t="s">
        <v>836</v>
      </c>
      <c r="DY30" s="292">
        <v>0</v>
      </c>
      <c r="DZ30" s="292">
        <f>SUM(EA30:ET30)</f>
        <v>4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836</v>
      </c>
      <c r="EL30" s="295" t="s">
        <v>836</v>
      </c>
      <c r="EM30" s="295" t="s">
        <v>836</v>
      </c>
      <c r="EN30" s="292">
        <v>0</v>
      </c>
      <c r="EO30" s="292">
        <v>0</v>
      </c>
      <c r="EP30" s="295" t="s">
        <v>836</v>
      </c>
      <c r="EQ30" s="295" t="s">
        <v>836</v>
      </c>
      <c r="ER30" s="295" t="s">
        <v>836</v>
      </c>
      <c r="ES30" s="292">
        <v>4</v>
      </c>
      <c r="ET30" s="292">
        <v>0</v>
      </c>
      <c r="EU30" s="292">
        <f>SUM(EV30:FO30)</f>
        <v>56</v>
      </c>
      <c r="EV30" s="292">
        <v>0</v>
      </c>
      <c r="EW30" s="292">
        <v>0</v>
      </c>
      <c r="EX30" s="292">
        <v>0</v>
      </c>
      <c r="EY30" s="292">
        <v>0</v>
      </c>
      <c r="EZ30" s="292">
        <v>0</v>
      </c>
      <c r="FA30" s="292">
        <v>45</v>
      </c>
      <c r="FB30" s="292">
        <v>0</v>
      </c>
      <c r="FC30" s="292">
        <v>11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836</v>
      </c>
      <c r="FI30" s="295" t="s">
        <v>836</v>
      </c>
      <c r="FJ30" s="295" t="s">
        <v>836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243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167</v>
      </c>
      <c r="I31" s="292">
        <f>SUM(AD31,AY31,BT31,CO31,DJ31,EE31,EZ31)</f>
        <v>0</v>
      </c>
      <c r="J31" s="292">
        <f>SUM(AE31,AZ31,BU31,CP31,DK31,EF31,FA31)</f>
        <v>51</v>
      </c>
      <c r="K31" s="292">
        <f>SUM(AF31,BA31,BV31,CQ31,DL31,EG31,FB31)</f>
        <v>1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24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836</v>
      </c>
      <c r="AK31" s="295" t="s">
        <v>836</v>
      </c>
      <c r="AL31" s="292">
        <v>0</v>
      </c>
      <c r="AM31" s="295" t="s">
        <v>836</v>
      </c>
      <c r="AN31" s="295" t="s">
        <v>836</v>
      </c>
      <c r="AO31" s="292">
        <v>0</v>
      </c>
      <c r="AP31" s="295" t="s">
        <v>836</v>
      </c>
      <c r="AQ31" s="292">
        <v>0</v>
      </c>
      <c r="AR31" s="295" t="s">
        <v>836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836</v>
      </c>
      <c r="BF31" s="295" t="s">
        <v>836</v>
      </c>
      <c r="BG31" s="295" t="s">
        <v>836</v>
      </c>
      <c r="BH31" s="295" t="s">
        <v>836</v>
      </c>
      <c r="BI31" s="295" t="s">
        <v>836</v>
      </c>
      <c r="BJ31" s="295" t="s">
        <v>836</v>
      </c>
      <c r="BK31" s="295" t="s">
        <v>836</v>
      </c>
      <c r="BL31" s="295" t="s">
        <v>836</v>
      </c>
      <c r="BM31" s="295" t="s">
        <v>836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836</v>
      </c>
      <c r="CC31" s="295" t="s">
        <v>836</v>
      </c>
      <c r="CD31" s="295" t="s">
        <v>836</v>
      </c>
      <c r="CE31" s="295" t="s">
        <v>836</v>
      </c>
      <c r="CF31" s="295" t="s">
        <v>836</v>
      </c>
      <c r="CG31" s="295" t="s">
        <v>836</v>
      </c>
      <c r="CH31" s="295" t="s">
        <v>836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836</v>
      </c>
      <c r="CX31" s="295" t="s">
        <v>836</v>
      </c>
      <c r="CY31" s="295" t="s">
        <v>836</v>
      </c>
      <c r="CZ31" s="295" t="s">
        <v>836</v>
      </c>
      <c r="DA31" s="295" t="s">
        <v>836</v>
      </c>
      <c r="DB31" s="295" t="s">
        <v>836</v>
      </c>
      <c r="DC31" s="295" t="s">
        <v>836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836</v>
      </c>
      <c r="DS31" s="295" t="s">
        <v>836</v>
      </c>
      <c r="DT31" s="292">
        <v>0</v>
      </c>
      <c r="DU31" s="295" t="s">
        <v>836</v>
      </c>
      <c r="DV31" s="295" t="s">
        <v>836</v>
      </c>
      <c r="DW31" s="295" t="s">
        <v>836</v>
      </c>
      <c r="DX31" s="295" t="s">
        <v>836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836</v>
      </c>
      <c r="EL31" s="295" t="s">
        <v>836</v>
      </c>
      <c r="EM31" s="295" t="s">
        <v>836</v>
      </c>
      <c r="EN31" s="292">
        <v>0</v>
      </c>
      <c r="EO31" s="292">
        <v>0</v>
      </c>
      <c r="EP31" s="295" t="s">
        <v>836</v>
      </c>
      <c r="EQ31" s="295" t="s">
        <v>836</v>
      </c>
      <c r="ER31" s="295" t="s">
        <v>836</v>
      </c>
      <c r="ES31" s="292">
        <v>0</v>
      </c>
      <c r="ET31" s="292">
        <v>0</v>
      </c>
      <c r="EU31" s="292">
        <f>SUM(EV31:FO31)</f>
        <v>243</v>
      </c>
      <c r="EV31" s="292">
        <v>0</v>
      </c>
      <c r="EW31" s="292">
        <v>0</v>
      </c>
      <c r="EX31" s="292">
        <v>0</v>
      </c>
      <c r="EY31" s="292">
        <v>167</v>
      </c>
      <c r="EZ31" s="292">
        <v>0</v>
      </c>
      <c r="FA31" s="292">
        <v>51</v>
      </c>
      <c r="FB31" s="292">
        <v>1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836</v>
      </c>
      <c r="FI31" s="295" t="s">
        <v>836</v>
      </c>
      <c r="FJ31" s="295" t="s">
        <v>836</v>
      </c>
      <c r="FK31" s="292">
        <v>0</v>
      </c>
      <c r="FL31" s="292">
        <v>0</v>
      </c>
      <c r="FM31" s="292">
        <v>0</v>
      </c>
      <c r="FN31" s="292">
        <v>0</v>
      </c>
      <c r="FO31" s="292">
        <v>24</v>
      </c>
    </row>
    <row r="32" spans="1:171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272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45</v>
      </c>
      <c r="I32" s="292">
        <f>SUM(AD32,AY32,BT32,CO32,DJ32,EE32,EZ32)</f>
        <v>156</v>
      </c>
      <c r="J32" s="292">
        <f>SUM(AE32,AZ32,BU32,CP32,DK32,EF32,FA32)</f>
        <v>40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31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836</v>
      </c>
      <c r="AK32" s="295" t="s">
        <v>836</v>
      </c>
      <c r="AL32" s="292">
        <v>0</v>
      </c>
      <c r="AM32" s="295" t="s">
        <v>836</v>
      </c>
      <c r="AN32" s="295" t="s">
        <v>836</v>
      </c>
      <c r="AO32" s="292">
        <v>0</v>
      </c>
      <c r="AP32" s="295" t="s">
        <v>836</v>
      </c>
      <c r="AQ32" s="292">
        <v>0</v>
      </c>
      <c r="AR32" s="295" t="s">
        <v>836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836</v>
      </c>
      <c r="BF32" s="295" t="s">
        <v>836</v>
      </c>
      <c r="BG32" s="295" t="s">
        <v>836</v>
      </c>
      <c r="BH32" s="295" t="s">
        <v>836</v>
      </c>
      <c r="BI32" s="295" t="s">
        <v>836</v>
      </c>
      <c r="BJ32" s="295" t="s">
        <v>836</v>
      </c>
      <c r="BK32" s="295" t="s">
        <v>836</v>
      </c>
      <c r="BL32" s="295" t="s">
        <v>836</v>
      </c>
      <c r="BM32" s="295" t="s">
        <v>836</v>
      </c>
      <c r="BN32" s="292">
        <v>0</v>
      </c>
      <c r="BO32" s="292">
        <f>SUM(BP32:CI32)</f>
        <v>31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31</v>
      </c>
      <c r="CA32" s="292">
        <v>0</v>
      </c>
      <c r="CB32" s="295" t="s">
        <v>836</v>
      </c>
      <c r="CC32" s="295" t="s">
        <v>836</v>
      </c>
      <c r="CD32" s="295" t="s">
        <v>836</v>
      </c>
      <c r="CE32" s="295" t="s">
        <v>836</v>
      </c>
      <c r="CF32" s="295" t="s">
        <v>836</v>
      </c>
      <c r="CG32" s="295" t="s">
        <v>836</v>
      </c>
      <c r="CH32" s="295" t="s">
        <v>836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836</v>
      </c>
      <c r="CX32" s="295" t="s">
        <v>836</v>
      </c>
      <c r="CY32" s="295" t="s">
        <v>836</v>
      </c>
      <c r="CZ32" s="295" t="s">
        <v>836</v>
      </c>
      <c r="DA32" s="295" t="s">
        <v>836</v>
      </c>
      <c r="DB32" s="295" t="s">
        <v>836</v>
      </c>
      <c r="DC32" s="295" t="s">
        <v>836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836</v>
      </c>
      <c r="DS32" s="295" t="s">
        <v>836</v>
      </c>
      <c r="DT32" s="292">
        <v>0</v>
      </c>
      <c r="DU32" s="295" t="s">
        <v>836</v>
      </c>
      <c r="DV32" s="295" t="s">
        <v>836</v>
      </c>
      <c r="DW32" s="295" t="s">
        <v>836</v>
      </c>
      <c r="DX32" s="295" t="s">
        <v>836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836</v>
      </c>
      <c r="EL32" s="295" t="s">
        <v>836</v>
      </c>
      <c r="EM32" s="295" t="s">
        <v>836</v>
      </c>
      <c r="EN32" s="292">
        <v>0</v>
      </c>
      <c r="EO32" s="292">
        <v>0</v>
      </c>
      <c r="EP32" s="295" t="s">
        <v>836</v>
      </c>
      <c r="EQ32" s="295" t="s">
        <v>836</v>
      </c>
      <c r="ER32" s="295" t="s">
        <v>836</v>
      </c>
      <c r="ES32" s="292">
        <v>0</v>
      </c>
      <c r="ET32" s="292">
        <v>0</v>
      </c>
      <c r="EU32" s="292">
        <f>SUM(EV32:FO32)</f>
        <v>241</v>
      </c>
      <c r="EV32" s="292">
        <v>0</v>
      </c>
      <c r="EW32" s="292">
        <v>0</v>
      </c>
      <c r="EX32" s="292">
        <v>0</v>
      </c>
      <c r="EY32" s="292">
        <v>45</v>
      </c>
      <c r="EZ32" s="292">
        <v>156</v>
      </c>
      <c r="FA32" s="292">
        <v>40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836</v>
      </c>
      <c r="FI32" s="295" t="s">
        <v>836</v>
      </c>
      <c r="FJ32" s="295" t="s">
        <v>836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2">
    <sortCondition ref="A8:A32"/>
    <sortCondition ref="B8:B32"/>
    <sortCondition ref="C8:C32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1" man="1"/>
    <brk id="45" min="1" max="31" man="1"/>
    <brk id="66" min="1" max="31" man="1"/>
    <brk id="87" min="1" max="31" man="1"/>
    <brk id="108" min="1" max="31" man="1"/>
    <brk id="129" min="1" max="31" man="1"/>
    <brk id="150" min="1" max="3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 x14ac:dyDescent="0.15">
      <c r="A1" s="179" t="s">
        <v>753</v>
      </c>
      <c r="B1" s="223"/>
      <c r="C1" s="223"/>
    </row>
    <row r="2" spans="1:103" s="175" customFormat="1" ht="25.5" customHeight="1" x14ac:dyDescent="0.15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 x14ac:dyDescent="0.15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 x14ac:dyDescent="0.15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 x14ac:dyDescent="0.15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 x14ac:dyDescent="0.15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 x14ac:dyDescent="0.15">
      <c r="A7" s="302" t="str">
        <f>ごみ処理概要!A7</f>
        <v>栃木県</v>
      </c>
      <c r="B7" s="303" t="str">
        <f>ごみ処理概要!B7</f>
        <v>09000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2">
    <sortCondition ref="A8:A32"/>
    <sortCondition ref="B8:B32"/>
    <sortCondition ref="C8:C32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1" man="1"/>
    <brk id="31" min="1" max="3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 x14ac:dyDescent="0.15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">
      <c r="A1" s="1" t="s">
        <v>754</v>
      </c>
      <c r="Z1" s="35"/>
    </row>
    <row r="2" spans="1:31" ht="21" customHeight="1" thickBot="1" x14ac:dyDescent="0.2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 x14ac:dyDescent="0.15">
      <c r="A3" s="170"/>
      <c r="W3" s="172"/>
      <c r="Y3" s="171"/>
      <c r="Z3" s="35"/>
    </row>
    <row r="4" spans="1:31" ht="21" customHeight="1" thickBot="1" x14ac:dyDescent="0.2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09000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09201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09202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09203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09204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15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09205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15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09206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09208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09209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15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09210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15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09211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15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09213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15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09214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15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09215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15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09216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09301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09342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09343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15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09344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09345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09361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09364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15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09384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15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09386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15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09407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09411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15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15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15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15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15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15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15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15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15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15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15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15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15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15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15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15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15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15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15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15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 x14ac:dyDescent="0.15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 x14ac:dyDescent="0.15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 x14ac:dyDescent="0.15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 x14ac:dyDescent="0.15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 x14ac:dyDescent="0.15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 x14ac:dyDescent="0.15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 x14ac:dyDescent="0.15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 x14ac:dyDescent="0.15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 x14ac:dyDescent="0.15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 x14ac:dyDescent="0.15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 x14ac:dyDescent="0.15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 x14ac:dyDescent="0.15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 x14ac:dyDescent="0.15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 x14ac:dyDescent="0.15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 x14ac:dyDescent="0.15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 x14ac:dyDescent="0.15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 x14ac:dyDescent="0.15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 x14ac:dyDescent="0.15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 x14ac:dyDescent="0.15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 x14ac:dyDescent="0.15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 x14ac:dyDescent="0.15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 x14ac:dyDescent="0.15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 x14ac:dyDescent="0.15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 x14ac:dyDescent="0.15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 x14ac:dyDescent="0.15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 x14ac:dyDescent="0.15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 x14ac:dyDescent="0.15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 x14ac:dyDescent="0.15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 x14ac:dyDescent="0.15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 x14ac:dyDescent="0.15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 x14ac:dyDescent="0.15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15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15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15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15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15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15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15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15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15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15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15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15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15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15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15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15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15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15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15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15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15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15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15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15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15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15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15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15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15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15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15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15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15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15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15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15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15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15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15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15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15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15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15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15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15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15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15">
      <c r="AA132" s="35">
        <f t="shared" ca="1" si="16"/>
        <v>0</v>
      </c>
      <c r="AB132" s="35">
        <v>132</v>
      </c>
    </row>
    <row r="133" spans="21:31" ht="21" customHeight="1" x14ac:dyDescent="0.15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15">
      <c r="AA134" s="35">
        <f t="shared" ca="1" si="18"/>
        <v>0</v>
      </c>
      <c r="AB134" s="35">
        <v>134</v>
      </c>
    </row>
    <row r="135" spans="21:31" ht="21" customHeight="1" x14ac:dyDescent="0.15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15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15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 x14ac:dyDescent="0.15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15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15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15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15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15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 x14ac:dyDescent="0.15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15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15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15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15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15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15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15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15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15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15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15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15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15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15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15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15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15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15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15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15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15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15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15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15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15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15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15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15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15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15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15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15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15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15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15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15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15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15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15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15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15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15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15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15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15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15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15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15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15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15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15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15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15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15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15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15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15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15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15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15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15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15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15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15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15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15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15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15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15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15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15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15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15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15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15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15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15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15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15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15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15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15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15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15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15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15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15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15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15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15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15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15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15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15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15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15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15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15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15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15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15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15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15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15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15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15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15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 x14ac:dyDescent="0.15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 x14ac:dyDescent="0.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 x14ac:dyDescent="0.2">
      <c r="A3" s="195"/>
    </row>
    <row r="4" spans="1:16" s="71" customFormat="1" ht="21.75" customHeight="1" x14ac:dyDescent="0.15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 x14ac:dyDescent="0.2">
      <c r="A6" s="169"/>
      <c r="F6" s="81"/>
      <c r="H6" s="74"/>
      <c r="I6" s="75"/>
      <c r="L6" s="75"/>
      <c r="M6" s="81"/>
    </row>
    <row r="7" spans="1:16" s="71" customFormat="1" ht="21.75" customHeight="1" x14ac:dyDescent="0.15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 x14ac:dyDescent="0.2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 x14ac:dyDescent="0.2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 x14ac:dyDescent="0.2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 x14ac:dyDescent="0.2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 x14ac:dyDescent="0.2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 x14ac:dyDescent="0.2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 x14ac:dyDescent="0.2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 x14ac:dyDescent="0.2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 x14ac:dyDescent="0.2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 x14ac:dyDescent="0.2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 x14ac:dyDescent="0.2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 x14ac:dyDescent="0.2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 x14ac:dyDescent="0.2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 x14ac:dyDescent="0.2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 x14ac:dyDescent="0.2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15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 x14ac:dyDescent="0.2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15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 x14ac:dyDescent="0.2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 x14ac:dyDescent="0.2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 x14ac:dyDescent="0.2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15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 x14ac:dyDescent="0.2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 x14ac:dyDescent="0.2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 x14ac:dyDescent="0.15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 x14ac:dyDescent="0.15"/>
    <row r="42" spans="1:16" ht="20.100000000000001" hidden="1" customHeight="1" x14ac:dyDescent="0.15"/>
    <row r="43" spans="1:16" ht="20.100000000000001" hidden="1" customHeight="1" x14ac:dyDescent="0.15"/>
    <row r="44" spans="1:16" ht="20.100000000000001" hidden="1" customHeight="1" x14ac:dyDescent="0.15"/>
    <row r="45" spans="1:16" ht="20.100000000000001" hidden="1" customHeight="1" x14ac:dyDescent="0.15"/>
    <row r="46" spans="1:16" ht="13.5" hidden="1" customHeight="1" x14ac:dyDescent="0.15"/>
    <row r="47" spans="1:16" hidden="1" x14ac:dyDescent="0.15">
      <c r="B47" s="47" t="s">
        <v>664</v>
      </c>
    </row>
    <row r="48" spans="1:16" ht="13.5" hidden="1" customHeight="1" x14ac:dyDescent="0.15"/>
    <row r="49" ht="13.5" hidden="1" customHeight="1" x14ac:dyDescent="0.15"/>
    <row r="50" ht="13.5" hidden="1" customHeight="1" x14ac:dyDescent="0.15"/>
    <row r="51" ht="13.5" hidden="1" customHeight="1" x14ac:dyDescent="0.15"/>
    <row r="52" ht="13.5" hidden="1" customHeight="1" x14ac:dyDescent="0.15"/>
    <row r="53" ht="13.5" hidden="1" customHeight="1" x14ac:dyDescent="0.15"/>
    <row r="54" ht="13.5" hidden="1" customHeight="1" x14ac:dyDescent="0.15"/>
    <row r="55" ht="13.5" hidden="1" customHeight="1" x14ac:dyDescent="0.15"/>
    <row r="56" ht="13.5" hidden="1" customHeight="1" x14ac:dyDescent="0.15"/>
    <row r="57" ht="13.5" hidden="1" customHeight="1" x14ac:dyDescent="0.15"/>
    <row r="58" ht="13.5" hidden="1" customHeight="1" x14ac:dyDescent="0.15"/>
    <row r="59" ht="13.5" hidden="1" customHeight="1" x14ac:dyDescent="0.15"/>
    <row r="60" ht="13.5" hidden="1" customHeight="1" x14ac:dyDescent="0.15"/>
    <row r="61" ht="13.5" hidden="1" customHeight="1" x14ac:dyDescent="0.15"/>
    <row r="62" ht="13.5" hidden="1" customHeight="1" x14ac:dyDescent="0.15"/>
    <row r="63" ht="13.5" hidden="1" customHeight="1" x14ac:dyDescent="0.15"/>
    <row r="64" ht="13.5" hidden="1" customHeight="1" x14ac:dyDescent="0.15"/>
    <row r="65" ht="13.5" hidden="1" customHeight="1" x14ac:dyDescent="0.15"/>
    <row r="66" ht="13.5" hidden="1" customHeight="1" x14ac:dyDescent="0.15"/>
    <row r="67" ht="13.5" hidden="1" customHeight="1" x14ac:dyDescent="0.15"/>
    <row r="68" ht="13.5" hidden="1" customHeight="1" x14ac:dyDescent="0.15"/>
    <row r="69" ht="13.5" hidden="1" customHeight="1" x14ac:dyDescent="0.15"/>
    <row r="70" ht="13.5" hidden="1" customHeight="1" x14ac:dyDescent="0.15"/>
    <row r="71" ht="13.5" hidden="1" customHeight="1" x14ac:dyDescent="0.15"/>
    <row r="72" ht="13.5" hidden="1" customHeight="1" x14ac:dyDescent="0.15"/>
    <row r="73" ht="13.5" hidden="1" customHeight="1" x14ac:dyDescent="0.15"/>
    <row r="74" ht="13.5" hidden="1" customHeight="1" x14ac:dyDescent="0.15"/>
    <row r="75" ht="13.5" hidden="1" customHeight="1" x14ac:dyDescent="0.15"/>
    <row r="76" ht="13.5" hidden="1" customHeight="1" x14ac:dyDescent="0.15"/>
    <row r="77" ht="13.5" hidden="1" customHeight="1" x14ac:dyDescent="0.15"/>
    <row r="78" ht="13.5" hidden="1" customHeight="1" x14ac:dyDescent="0.15"/>
    <row r="79" ht="13.5" hidden="1" customHeight="1" x14ac:dyDescent="0.15"/>
    <row r="80" ht="13.5" hidden="1" customHeight="1" x14ac:dyDescent="0.15"/>
    <row r="81" ht="13.5" hidden="1" customHeight="1" x14ac:dyDescent="0.15"/>
    <row r="82" ht="13.5" hidden="1" customHeight="1" x14ac:dyDescent="0.15"/>
    <row r="83" ht="13.5" hidden="1" customHeight="1" x14ac:dyDescent="0.15"/>
    <row r="84" ht="13.5" hidden="1" customHeight="1" x14ac:dyDescent="0.15"/>
    <row r="85" ht="13.5" hidden="1" customHeight="1" x14ac:dyDescent="0.15"/>
    <row r="86" ht="13.5" hidden="1" customHeight="1" x14ac:dyDescent="0.15"/>
    <row r="87" ht="13.5" hidden="1" customHeight="1" x14ac:dyDescent="0.15"/>
    <row r="88" ht="13.5" hidden="1" customHeight="1" x14ac:dyDescent="0.15"/>
    <row r="89" ht="13.5" hidden="1" customHeight="1" x14ac:dyDescent="0.15"/>
    <row r="90" ht="13.5" hidden="1" customHeight="1" x14ac:dyDescent="0.15"/>
    <row r="91" ht="13.5" hidden="1" customHeight="1" x14ac:dyDescent="0.15"/>
    <row r="92" ht="13.5" hidden="1" customHeight="1" x14ac:dyDescent="0.15"/>
    <row r="93" ht="13.5" hidden="1" customHeight="1" x14ac:dyDescent="0.15"/>
    <row r="94" ht="13.5" hidden="1" customHeight="1" x14ac:dyDescent="0.15"/>
    <row r="95" ht="13.5" hidden="1" customHeight="1" x14ac:dyDescent="0.15"/>
    <row r="96" ht="13.5" hidden="1" customHeight="1" x14ac:dyDescent="0.15"/>
    <row r="97" ht="13.5" hidden="1" customHeight="1" x14ac:dyDescent="0.15"/>
    <row r="98" ht="13.5" hidden="1" customHeight="1" x14ac:dyDescent="0.15"/>
    <row r="99" ht="13.5" hidden="1" customHeight="1" x14ac:dyDescent="0.15"/>
    <row r="100" ht="13.5" hidden="1" customHeight="1" x14ac:dyDescent="0.15"/>
    <row r="101" ht="13.5" hidden="1" customHeight="1" x14ac:dyDescent="0.15"/>
    <row r="102" ht="13.5" hidden="1" customHeight="1" x14ac:dyDescent="0.15"/>
    <row r="103" ht="13.5" hidden="1" customHeight="1" x14ac:dyDescent="0.15"/>
    <row r="104" ht="13.5" hidden="1" customHeight="1" x14ac:dyDescent="0.15"/>
    <row r="105" ht="13.5" hidden="1" customHeight="1" x14ac:dyDescent="0.15"/>
    <row r="106" ht="13.5" hidden="1" customHeight="1" x14ac:dyDescent="0.15"/>
    <row r="107" ht="13.5" hidden="1" customHeight="1" x14ac:dyDescent="0.15"/>
    <row r="108" ht="13.5" hidden="1" customHeight="1" x14ac:dyDescent="0.15"/>
    <row r="109" ht="13.5" hidden="1" customHeight="1" x14ac:dyDescent="0.15"/>
    <row r="110" ht="13.5" hidden="1" customHeight="1" x14ac:dyDescent="0.15"/>
    <row r="111" ht="13.5" hidden="1" customHeight="1" x14ac:dyDescent="0.15"/>
    <row r="112" ht="13.5" hidden="1" customHeight="1" x14ac:dyDescent="0.15"/>
    <row r="113" ht="13.5" hidden="1" customHeight="1" x14ac:dyDescent="0.15"/>
    <row r="114" ht="13.5" hidden="1" customHeight="1" x14ac:dyDescent="0.15"/>
    <row r="115" ht="13.5" hidden="1" customHeight="1" x14ac:dyDescent="0.15"/>
    <row r="116" ht="13.5" hidden="1" customHeight="1" x14ac:dyDescent="0.15"/>
    <row r="117" ht="13.5" hidden="1" customHeight="1" x14ac:dyDescent="0.15"/>
    <row r="118" ht="13.5" hidden="1" customHeight="1" x14ac:dyDescent="0.15"/>
    <row r="119" ht="13.5" hidden="1" customHeight="1" x14ac:dyDescent="0.15"/>
    <row r="120" ht="13.5" hidden="1" customHeight="1" x14ac:dyDescent="0.15"/>
    <row r="121" ht="13.5" hidden="1" customHeight="1" x14ac:dyDescent="0.15"/>
    <row r="122" ht="13.5" hidden="1" customHeight="1" x14ac:dyDescent="0.15"/>
    <row r="123" ht="13.5" hidden="1" customHeight="1" x14ac:dyDescent="0.15"/>
    <row r="124" ht="13.5" hidden="1" customHeight="1" x14ac:dyDescent="0.15"/>
    <row r="125" ht="13.5" hidden="1" customHeight="1" x14ac:dyDescent="0.15"/>
    <row r="126" ht="13.5" hidden="1" customHeight="1" x14ac:dyDescent="0.15"/>
    <row r="127" ht="13.5" hidden="1" customHeight="1" x14ac:dyDescent="0.15"/>
    <row r="128" ht="13.5" hidden="1" customHeight="1" x14ac:dyDescent="0.15"/>
    <row r="129" ht="13.5" hidden="1" customHeight="1" x14ac:dyDescent="0.15"/>
    <row r="130" ht="13.5" hidden="1" customHeight="1" x14ac:dyDescent="0.15"/>
    <row r="131" ht="13.5" hidden="1" customHeight="1" x14ac:dyDescent="0.15"/>
    <row r="132" ht="13.5" hidden="1" customHeight="1" x14ac:dyDescent="0.15"/>
    <row r="133" ht="13.5" hidden="1" customHeight="1" x14ac:dyDescent="0.15"/>
    <row r="134" ht="13.5" hidden="1" customHeight="1" x14ac:dyDescent="0.15"/>
    <row r="135" ht="13.5" hidden="1" customHeight="1" x14ac:dyDescent="0.15"/>
    <row r="136" ht="13.5" hidden="1" customHeight="1" x14ac:dyDescent="0.15"/>
    <row r="137" ht="13.5" hidden="1" customHeight="1" x14ac:dyDescent="0.15"/>
    <row r="138" ht="13.5" hidden="1" customHeight="1" x14ac:dyDescent="0.15"/>
    <row r="139" ht="13.5" hidden="1" customHeight="1" x14ac:dyDescent="0.15"/>
    <row r="140" ht="13.5" hidden="1" customHeight="1" x14ac:dyDescent="0.15"/>
    <row r="141" ht="13.5" hidden="1" customHeight="1" x14ac:dyDescent="0.15"/>
    <row r="142" ht="13.5" hidden="1" customHeight="1" x14ac:dyDescent="0.15"/>
    <row r="143" ht="13.5" hidden="1" customHeight="1" x14ac:dyDescent="0.15"/>
    <row r="144" ht="13.5" hidden="1" customHeight="1" x14ac:dyDescent="0.15"/>
    <row r="145" ht="13.5" hidden="1" customHeight="1" x14ac:dyDescent="0.15"/>
    <row r="146" ht="13.5" hidden="1" customHeight="1" x14ac:dyDescent="0.15"/>
    <row r="147" ht="13.5" hidden="1" customHeight="1" x14ac:dyDescent="0.15"/>
    <row r="148" ht="13.5" hidden="1" customHeight="1" x14ac:dyDescent="0.15"/>
    <row r="149" ht="13.5" hidden="1" customHeight="1" x14ac:dyDescent="0.15"/>
    <row r="150" ht="13.5" hidden="1" customHeight="1" x14ac:dyDescent="0.15"/>
    <row r="151" ht="13.5" hidden="1" customHeight="1" x14ac:dyDescent="0.15"/>
    <row r="152" ht="13.5" hidden="1" customHeight="1" x14ac:dyDescent="0.15"/>
    <row r="153" ht="13.5" hidden="1" customHeight="1" x14ac:dyDescent="0.15"/>
    <row r="154" ht="13.5" hidden="1" customHeight="1" x14ac:dyDescent="0.15"/>
    <row r="155" ht="13.5" hidden="1" customHeight="1" x14ac:dyDescent="0.15"/>
    <row r="156" ht="13.5" hidden="1" customHeight="1" x14ac:dyDescent="0.15"/>
    <row r="157" ht="13.5" hidden="1" customHeight="1" x14ac:dyDescent="0.15"/>
    <row r="158" ht="13.5" hidden="1" customHeight="1" x14ac:dyDescent="0.15"/>
    <row r="159" ht="13.5" hidden="1" customHeight="1" x14ac:dyDescent="0.15"/>
    <row r="160" ht="13.5" hidden="1" customHeight="1" x14ac:dyDescent="0.15"/>
    <row r="161" ht="13.5" hidden="1" customHeight="1" x14ac:dyDescent="0.15"/>
    <row r="162" ht="13.5" hidden="1" customHeight="1" x14ac:dyDescent="0.15"/>
    <row r="163" ht="13.5" hidden="1" customHeight="1" x14ac:dyDescent="0.15"/>
    <row r="164" ht="13.5" hidden="1" customHeight="1" x14ac:dyDescent="0.15"/>
    <row r="165" ht="13.5" hidden="1" customHeight="1" x14ac:dyDescent="0.15"/>
    <row r="166" ht="13.5" hidden="1" customHeight="1" x14ac:dyDescent="0.15"/>
    <row r="167" ht="13.5" hidden="1" customHeight="1" x14ac:dyDescent="0.15"/>
    <row r="168" ht="13.5" hidden="1" customHeight="1" x14ac:dyDescent="0.15"/>
    <row r="169" ht="13.5" hidden="1" customHeight="1" x14ac:dyDescent="0.15"/>
    <row r="170" ht="13.5" hidden="1" customHeight="1" x14ac:dyDescent="0.15"/>
    <row r="171" ht="13.5" hidden="1" customHeight="1" x14ac:dyDescent="0.15"/>
    <row r="172" ht="13.5" hidden="1" customHeight="1" x14ac:dyDescent="0.15"/>
    <row r="173" ht="13.5" hidden="1" customHeight="1" x14ac:dyDescent="0.15"/>
    <row r="174" ht="13.5" hidden="1" customHeight="1" x14ac:dyDescent="0.15"/>
    <row r="175" ht="13.5" hidden="1" customHeight="1" x14ac:dyDescent="0.15"/>
    <row r="176" ht="13.5" hidden="1" customHeight="1" x14ac:dyDescent="0.15"/>
    <row r="177" ht="13.5" hidden="1" customHeight="1" x14ac:dyDescent="0.15"/>
    <row r="178" ht="13.5" hidden="1" customHeight="1" x14ac:dyDescent="0.15"/>
    <row r="179" ht="13.5" hidden="1" customHeight="1" x14ac:dyDescent="0.15"/>
    <row r="180" ht="13.5" hidden="1" customHeight="1" x14ac:dyDescent="0.15"/>
    <row r="181" ht="13.5" hidden="1" customHeight="1" x14ac:dyDescent="0.15"/>
    <row r="182" ht="13.5" hidden="1" customHeight="1" x14ac:dyDescent="0.15"/>
    <row r="183" ht="13.5" hidden="1" customHeight="1" x14ac:dyDescent="0.15"/>
    <row r="184" ht="13.5" hidden="1" customHeight="1" x14ac:dyDescent="0.15"/>
    <row r="185" ht="13.5" hidden="1" customHeight="1" x14ac:dyDescent="0.15"/>
    <row r="186" ht="13.5" hidden="1" customHeight="1" x14ac:dyDescent="0.15"/>
    <row r="187" ht="13.5" hidden="1" customHeight="1" x14ac:dyDescent="0.15"/>
    <row r="188" ht="13.5" hidden="1" customHeight="1" x14ac:dyDescent="0.15"/>
    <row r="189" ht="13.5" hidden="1" customHeight="1" x14ac:dyDescent="0.15"/>
    <row r="190" ht="13.5" hidden="1" customHeight="1" x14ac:dyDescent="0.15"/>
    <row r="191" ht="13.5" hidden="1" customHeight="1" x14ac:dyDescent="0.15"/>
    <row r="192" ht="13.5" hidden="1" customHeight="1" x14ac:dyDescent="0.15"/>
    <row r="193" ht="13.5" hidden="1" customHeight="1" x14ac:dyDescent="0.15"/>
    <row r="194" ht="13.5" hidden="1" customHeight="1" x14ac:dyDescent="0.15"/>
    <row r="195" ht="13.5" hidden="1" customHeight="1" x14ac:dyDescent="0.15"/>
    <row r="196" ht="13.5" hidden="1" customHeight="1" x14ac:dyDescent="0.15"/>
    <row r="197" ht="13.5" hidden="1" customHeight="1" x14ac:dyDescent="0.15"/>
    <row r="198" ht="13.5" hidden="1" customHeight="1" x14ac:dyDescent="0.15"/>
    <row r="199" ht="13.5" hidden="1" customHeight="1" x14ac:dyDescent="0.15"/>
    <row r="200" ht="13.5" hidden="1" customHeight="1" x14ac:dyDescent="0.15"/>
    <row r="201" ht="13.5" hidden="1" customHeight="1" x14ac:dyDescent="0.15"/>
    <row r="202" ht="13.5" hidden="1" customHeight="1" x14ac:dyDescent="0.15"/>
    <row r="203" ht="13.5" hidden="1" customHeight="1" x14ac:dyDescent="0.15"/>
    <row r="204" ht="13.5" hidden="1" customHeight="1" x14ac:dyDescent="0.15"/>
    <row r="205" ht="13.5" hidden="1" customHeight="1" x14ac:dyDescent="0.15"/>
    <row r="206" ht="13.5" hidden="1" customHeight="1" x14ac:dyDescent="0.15"/>
    <row r="207" ht="13.5" hidden="1" customHeight="1" x14ac:dyDescent="0.15"/>
    <row r="208" ht="13.5" hidden="1" customHeight="1" x14ac:dyDescent="0.15"/>
    <row r="209" ht="13.5" hidden="1" customHeight="1" x14ac:dyDescent="0.15"/>
    <row r="210" ht="13.5" hidden="1" customHeight="1" x14ac:dyDescent="0.15"/>
    <row r="211" ht="13.5" hidden="1" customHeight="1" x14ac:dyDescent="0.15"/>
    <row r="212" ht="13.5" hidden="1" customHeight="1" x14ac:dyDescent="0.15"/>
    <row r="213" ht="13.5" hidden="1" customHeight="1" x14ac:dyDescent="0.15"/>
    <row r="214" ht="13.5" hidden="1" customHeight="1" x14ac:dyDescent="0.15"/>
    <row r="215" ht="13.5" hidden="1" customHeight="1" x14ac:dyDescent="0.15"/>
    <row r="216" ht="13.5" hidden="1" customHeight="1" x14ac:dyDescent="0.15"/>
    <row r="217" ht="13.5" hidden="1" customHeight="1" x14ac:dyDescent="0.15"/>
    <row r="218" ht="13.5" hidden="1" customHeight="1" x14ac:dyDescent="0.15"/>
    <row r="219" ht="13.5" hidden="1" customHeight="1" x14ac:dyDescent="0.15"/>
    <row r="220" ht="13.5" hidden="1" customHeight="1" x14ac:dyDescent="0.15"/>
    <row r="221" ht="13.5" hidden="1" customHeight="1" x14ac:dyDescent="0.15"/>
    <row r="222" ht="13.5" hidden="1" customHeight="1" x14ac:dyDescent="0.15"/>
    <row r="223" ht="13.5" hidden="1" customHeight="1" x14ac:dyDescent="0.15"/>
    <row r="224" ht="13.5" hidden="1" customHeight="1" x14ac:dyDescent="0.15"/>
    <row r="225" ht="13.5" hidden="1" customHeight="1" x14ac:dyDescent="0.15"/>
    <row r="226" ht="13.5" hidden="1" customHeight="1" x14ac:dyDescent="0.15"/>
    <row r="227" ht="13.5" hidden="1" customHeight="1" x14ac:dyDescent="0.15"/>
    <row r="228" ht="13.5" hidden="1" customHeight="1" x14ac:dyDescent="0.15"/>
    <row r="229" ht="13.5" hidden="1" customHeight="1" x14ac:dyDescent="0.15"/>
    <row r="230" ht="13.5" hidden="1" customHeight="1" x14ac:dyDescent="0.15"/>
    <row r="231" ht="13.5" hidden="1" customHeight="1" x14ac:dyDescent="0.15"/>
    <row r="232" ht="13.5" hidden="1" customHeight="1" x14ac:dyDescent="0.15"/>
    <row r="233" ht="13.5" hidden="1" customHeight="1" x14ac:dyDescent="0.15"/>
    <row r="234" ht="13.5" hidden="1" customHeight="1" x14ac:dyDescent="0.15"/>
    <row r="235" ht="13.5" hidden="1" customHeight="1" x14ac:dyDescent="0.15"/>
    <row r="236" ht="13.5" hidden="1" customHeight="1" x14ac:dyDescent="0.15"/>
    <row r="237" ht="13.5" hidden="1" customHeight="1" x14ac:dyDescent="0.15"/>
    <row r="238" ht="13.5" hidden="1" customHeight="1" x14ac:dyDescent="0.15"/>
    <row r="239" ht="13.5" hidden="1" customHeight="1" x14ac:dyDescent="0.15"/>
    <row r="240" ht="13.5" hidden="1" customHeight="1" x14ac:dyDescent="0.15"/>
    <row r="241" ht="13.5" hidden="1" customHeight="1" x14ac:dyDescent="0.15"/>
    <row r="242" ht="13.5" hidden="1" customHeight="1" x14ac:dyDescent="0.15"/>
    <row r="243" ht="13.5" hidden="1" customHeight="1" x14ac:dyDescent="0.15"/>
    <row r="244" ht="13.5" hidden="1" customHeight="1" x14ac:dyDescent="0.15"/>
    <row r="245" ht="13.5" hidden="1" customHeight="1" x14ac:dyDescent="0.15"/>
    <row r="246" ht="13.5" hidden="1" customHeight="1" x14ac:dyDescent="0.15"/>
    <row r="247" ht="13.5" hidden="1" customHeight="1" x14ac:dyDescent="0.15"/>
    <row r="248" ht="13.5" hidden="1" customHeight="1" x14ac:dyDescent="0.15"/>
    <row r="249" ht="13.5" hidden="1" customHeight="1" x14ac:dyDescent="0.15"/>
    <row r="250" ht="13.5" hidden="1" customHeight="1" x14ac:dyDescent="0.15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2018-02-25T10:09:22Z</dcterms:modified>
</cp:coreProperties>
</file>