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_tanaka\Desktop\環境省廃棄物実態調査集約結果（08茨城県）\"/>
    </mc:Choice>
  </mc:AlternateContent>
  <bookViews>
    <workbookView xWindow="60" yWindow="45" windowWidth="20730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水洗化人口等!$A$6:$AA$50</definedName>
    <definedName name="_xlnm.Print_Area" localSheetId="2">し尿集計結果!$A$1:$M$36</definedName>
    <definedName name="_xlnm.Print_Area" localSheetId="1">し尿処理状況!$2:$7</definedName>
    <definedName name="_xlnm.Print_Area" localSheetId="0">水洗化人口等!$2:$7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51" i="2" l="1"/>
  <c r="AZ50" i="2"/>
  <c r="AZ49" i="2"/>
  <c r="AZ48" i="2"/>
  <c r="AZ47" i="2"/>
  <c r="AZ46" i="2"/>
  <c r="AZ45" i="2"/>
  <c r="AZ44" i="2"/>
  <c r="AZ43" i="2"/>
  <c r="AZ42" i="2"/>
  <c r="AZ41" i="2"/>
  <c r="AZ40" i="2"/>
  <c r="AZ39" i="2"/>
  <c r="AZ38" i="2"/>
  <c r="AZ37" i="2"/>
  <c r="AZ36" i="2"/>
  <c r="AZ35" i="2"/>
  <c r="AZ34" i="2"/>
  <c r="AZ33" i="2"/>
  <c r="AZ32" i="2"/>
  <c r="AZ31" i="2"/>
  <c r="AZ30" i="2"/>
  <c r="AZ29" i="2"/>
  <c r="AZ28" i="2"/>
  <c r="AZ27" i="2"/>
  <c r="AZ26" i="2"/>
  <c r="AZ25" i="2"/>
  <c r="AZ24" i="2"/>
  <c r="AZ23" i="2"/>
  <c r="AZ22" i="2"/>
  <c r="AZ21" i="2"/>
  <c r="AZ20" i="2"/>
  <c r="AZ19" i="2"/>
  <c r="AZ18" i="2"/>
  <c r="AZ17" i="2"/>
  <c r="AZ16" i="2"/>
  <c r="AZ15" i="2"/>
  <c r="AZ14" i="2"/>
  <c r="AZ13" i="2"/>
  <c r="AZ12" i="2"/>
  <c r="AZ11" i="2"/>
  <c r="AZ10" i="2"/>
  <c r="AZ9" i="2"/>
  <c r="AZ8" i="2"/>
  <c r="AT51" i="2"/>
  <c r="AT50" i="2"/>
  <c r="AT49" i="2"/>
  <c r="AT48" i="2"/>
  <c r="AT47" i="2"/>
  <c r="AT46" i="2"/>
  <c r="AT45" i="2"/>
  <c r="AT44" i="2"/>
  <c r="AT43" i="2"/>
  <c r="AT42" i="2"/>
  <c r="AT41" i="2"/>
  <c r="AT40" i="2"/>
  <c r="AT39" i="2"/>
  <c r="AT38" i="2"/>
  <c r="AT37" i="2"/>
  <c r="AT36" i="2"/>
  <c r="AT35" i="2"/>
  <c r="AT34" i="2"/>
  <c r="AT33" i="2"/>
  <c r="AT32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8" i="2"/>
  <c r="AT17" i="2"/>
  <c r="AT16" i="2"/>
  <c r="AT15" i="2"/>
  <c r="AT14" i="2"/>
  <c r="AT13" i="2"/>
  <c r="AT12" i="2"/>
  <c r="AT11" i="2"/>
  <c r="AT10" i="2"/>
  <c r="AT9" i="2"/>
  <c r="AT8" i="2"/>
  <c r="AJ51" i="2"/>
  <c r="AJ50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C51" i="2"/>
  <c r="AC50" i="2"/>
  <c r="AC49" i="2"/>
  <c r="N49" i="2" s="1"/>
  <c r="AC48" i="2"/>
  <c r="AC47" i="2"/>
  <c r="AC46" i="2"/>
  <c r="AC45" i="2"/>
  <c r="N45" i="2" s="1"/>
  <c r="AC44" i="2"/>
  <c r="AC43" i="2"/>
  <c r="AC42" i="2"/>
  <c r="AC41" i="2"/>
  <c r="N41" i="2" s="1"/>
  <c r="AC40" i="2"/>
  <c r="AC39" i="2"/>
  <c r="AC38" i="2"/>
  <c r="AC37" i="2"/>
  <c r="N37" i="2" s="1"/>
  <c r="AC36" i="2"/>
  <c r="AC35" i="2"/>
  <c r="AC34" i="2"/>
  <c r="AC33" i="2"/>
  <c r="N33" i="2" s="1"/>
  <c r="AC32" i="2"/>
  <c r="AC31" i="2"/>
  <c r="AC30" i="2"/>
  <c r="AC29" i="2"/>
  <c r="N29" i="2" s="1"/>
  <c r="AC28" i="2"/>
  <c r="AC27" i="2"/>
  <c r="AC26" i="2"/>
  <c r="AC25" i="2"/>
  <c r="N25" i="2" s="1"/>
  <c r="AC24" i="2"/>
  <c r="AC23" i="2"/>
  <c r="AC22" i="2"/>
  <c r="AC21" i="2"/>
  <c r="N21" i="2" s="1"/>
  <c r="AC20" i="2"/>
  <c r="AC19" i="2"/>
  <c r="AC18" i="2"/>
  <c r="AC17" i="2"/>
  <c r="N17" i="2" s="1"/>
  <c r="AC16" i="2"/>
  <c r="AC15" i="2"/>
  <c r="AC14" i="2"/>
  <c r="AC13" i="2"/>
  <c r="N13" i="2" s="1"/>
  <c r="AC12" i="2"/>
  <c r="AC11" i="2"/>
  <c r="AC10" i="2"/>
  <c r="AC9" i="2"/>
  <c r="N9" i="2" s="1"/>
  <c r="AC8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O51" i="2"/>
  <c r="N51" i="2"/>
  <c r="O50" i="2"/>
  <c r="N50" i="2"/>
  <c r="O49" i="2"/>
  <c r="O48" i="2"/>
  <c r="N48" i="2"/>
  <c r="O47" i="2"/>
  <c r="N47" i="2"/>
  <c r="O46" i="2"/>
  <c r="N46" i="2"/>
  <c r="O45" i="2"/>
  <c r="O44" i="2"/>
  <c r="N44" i="2"/>
  <c r="O43" i="2"/>
  <c r="N43" i="2"/>
  <c r="O42" i="2"/>
  <c r="N42" i="2"/>
  <c r="O41" i="2"/>
  <c r="O40" i="2"/>
  <c r="N40" i="2"/>
  <c r="O39" i="2"/>
  <c r="N39" i="2"/>
  <c r="O38" i="2"/>
  <c r="N38" i="2"/>
  <c r="O37" i="2"/>
  <c r="O36" i="2"/>
  <c r="N36" i="2"/>
  <c r="O35" i="2"/>
  <c r="N35" i="2"/>
  <c r="O34" i="2"/>
  <c r="N34" i="2"/>
  <c r="O33" i="2"/>
  <c r="O32" i="2"/>
  <c r="N32" i="2"/>
  <c r="O31" i="2"/>
  <c r="N31" i="2"/>
  <c r="O30" i="2"/>
  <c r="N30" i="2"/>
  <c r="O29" i="2"/>
  <c r="O28" i="2"/>
  <c r="N28" i="2"/>
  <c r="O27" i="2"/>
  <c r="N27" i="2"/>
  <c r="O26" i="2"/>
  <c r="N26" i="2"/>
  <c r="O25" i="2"/>
  <c r="O24" i="2"/>
  <c r="N24" i="2"/>
  <c r="O23" i="2"/>
  <c r="N23" i="2"/>
  <c r="O22" i="2"/>
  <c r="N22" i="2"/>
  <c r="O21" i="2"/>
  <c r="O20" i="2"/>
  <c r="N20" i="2"/>
  <c r="O19" i="2"/>
  <c r="N19" i="2"/>
  <c r="O18" i="2"/>
  <c r="N18" i="2"/>
  <c r="O17" i="2"/>
  <c r="O16" i="2"/>
  <c r="N16" i="2"/>
  <c r="O15" i="2"/>
  <c r="N15" i="2"/>
  <c r="O14" i="2"/>
  <c r="N14" i="2"/>
  <c r="O13" i="2"/>
  <c r="O12" i="2"/>
  <c r="N12" i="2"/>
  <c r="O11" i="2"/>
  <c r="N11" i="2"/>
  <c r="O10" i="2"/>
  <c r="N10" i="2"/>
  <c r="O9" i="2"/>
  <c r="O8" i="2"/>
  <c r="N8" i="2"/>
  <c r="K51" i="2"/>
  <c r="K50" i="2"/>
  <c r="K49" i="2"/>
  <c r="K48" i="2"/>
  <c r="D48" i="2" s="1"/>
  <c r="K47" i="2"/>
  <c r="K46" i="2"/>
  <c r="K45" i="2"/>
  <c r="K44" i="2"/>
  <c r="K43" i="2"/>
  <c r="K42" i="2"/>
  <c r="K41" i="2"/>
  <c r="K40" i="2"/>
  <c r="D40" i="2" s="1"/>
  <c r="K39" i="2"/>
  <c r="K38" i="2"/>
  <c r="K37" i="2"/>
  <c r="K36" i="2"/>
  <c r="K35" i="2"/>
  <c r="K34" i="2"/>
  <c r="K33" i="2"/>
  <c r="K32" i="2"/>
  <c r="D32" i="2" s="1"/>
  <c r="K31" i="2"/>
  <c r="K30" i="2"/>
  <c r="K29" i="2"/>
  <c r="K28" i="2"/>
  <c r="K27" i="2"/>
  <c r="K26" i="2"/>
  <c r="K25" i="2"/>
  <c r="K24" i="2"/>
  <c r="D24" i="2" s="1"/>
  <c r="K23" i="2"/>
  <c r="K22" i="2"/>
  <c r="K21" i="2"/>
  <c r="K20" i="2"/>
  <c r="K19" i="2"/>
  <c r="K18" i="2"/>
  <c r="K17" i="2"/>
  <c r="K16" i="2"/>
  <c r="D16" i="2" s="1"/>
  <c r="K15" i="2"/>
  <c r="K14" i="2"/>
  <c r="K13" i="2"/>
  <c r="K12" i="2"/>
  <c r="D12" i="2" s="1"/>
  <c r="K11" i="2"/>
  <c r="K10" i="2"/>
  <c r="K9" i="2"/>
  <c r="K8" i="2"/>
  <c r="D8" i="2" s="1"/>
  <c r="H51" i="2"/>
  <c r="H50" i="2"/>
  <c r="D50" i="2" s="1"/>
  <c r="H49" i="2"/>
  <c r="D49" i="2" s="1"/>
  <c r="H48" i="2"/>
  <c r="H47" i="2"/>
  <c r="H46" i="2"/>
  <c r="D46" i="2" s="1"/>
  <c r="H45" i="2"/>
  <c r="D45" i="2" s="1"/>
  <c r="H44" i="2"/>
  <c r="H43" i="2"/>
  <c r="H42" i="2"/>
  <c r="D42" i="2" s="1"/>
  <c r="H41" i="2"/>
  <c r="D41" i="2" s="1"/>
  <c r="H40" i="2"/>
  <c r="H39" i="2"/>
  <c r="H38" i="2"/>
  <c r="D38" i="2" s="1"/>
  <c r="H37" i="2"/>
  <c r="D37" i="2" s="1"/>
  <c r="H36" i="2"/>
  <c r="H35" i="2"/>
  <c r="H34" i="2"/>
  <c r="D34" i="2" s="1"/>
  <c r="H33" i="2"/>
  <c r="D33" i="2" s="1"/>
  <c r="H32" i="2"/>
  <c r="H31" i="2"/>
  <c r="H30" i="2"/>
  <c r="D30" i="2" s="1"/>
  <c r="H29" i="2"/>
  <c r="D29" i="2" s="1"/>
  <c r="H28" i="2"/>
  <c r="H27" i="2"/>
  <c r="H26" i="2"/>
  <c r="D26" i="2" s="1"/>
  <c r="H25" i="2"/>
  <c r="D25" i="2" s="1"/>
  <c r="H24" i="2"/>
  <c r="H23" i="2"/>
  <c r="H22" i="2"/>
  <c r="D22" i="2" s="1"/>
  <c r="H21" i="2"/>
  <c r="D21" i="2" s="1"/>
  <c r="H20" i="2"/>
  <c r="H19" i="2"/>
  <c r="H18" i="2"/>
  <c r="D18" i="2" s="1"/>
  <c r="H17" i="2"/>
  <c r="D17" i="2" s="1"/>
  <c r="H16" i="2"/>
  <c r="H15" i="2"/>
  <c r="H14" i="2"/>
  <c r="D14" i="2" s="1"/>
  <c r="H13" i="2"/>
  <c r="H12" i="2"/>
  <c r="H11" i="2"/>
  <c r="H10" i="2"/>
  <c r="D10" i="2" s="1"/>
  <c r="H9" i="2"/>
  <c r="D9" i="2" s="1"/>
  <c r="H8" i="2"/>
  <c r="E51" i="2"/>
  <c r="D51" i="2"/>
  <c r="E50" i="2"/>
  <c r="E49" i="2"/>
  <c r="E48" i="2"/>
  <c r="E47" i="2"/>
  <c r="D47" i="2"/>
  <c r="E46" i="2"/>
  <c r="E45" i="2"/>
  <c r="E44" i="2"/>
  <c r="D44" i="2"/>
  <c r="E43" i="2"/>
  <c r="D43" i="2"/>
  <c r="E42" i="2"/>
  <c r="E41" i="2"/>
  <c r="E40" i="2"/>
  <c r="E39" i="2"/>
  <c r="D39" i="2"/>
  <c r="E38" i="2"/>
  <c r="E37" i="2"/>
  <c r="E36" i="2"/>
  <c r="D36" i="2"/>
  <c r="E35" i="2"/>
  <c r="D35" i="2"/>
  <c r="E34" i="2"/>
  <c r="E33" i="2"/>
  <c r="E32" i="2"/>
  <c r="E31" i="2"/>
  <c r="D31" i="2"/>
  <c r="E30" i="2"/>
  <c r="E29" i="2"/>
  <c r="E28" i="2"/>
  <c r="D28" i="2"/>
  <c r="E27" i="2"/>
  <c r="D27" i="2"/>
  <c r="E26" i="2"/>
  <c r="E25" i="2"/>
  <c r="E24" i="2"/>
  <c r="E23" i="2"/>
  <c r="D23" i="2"/>
  <c r="E22" i="2"/>
  <c r="E21" i="2"/>
  <c r="E20" i="2"/>
  <c r="D20" i="2"/>
  <c r="E19" i="2"/>
  <c r="D19" i="2"/>
  <c r="E18" i="2"/>
  <c r="E17" i="2"/>
  <c r="E16" i="2"/>
  <c r="E15" i="2"/>
  <c r="D15" i="2"/>
  <c r="E14" i="2"/>
  <c r="E13" i="2"/>
  <c r="D13" i="2"/>
  <c r="E12" i="2"/>
  <c r="E11" i="2"/>
  <c r="D11" i="2"/>
  <c r="E10" i="2"/>
  <c r="E9" i="2"/>
  <c r="E8" i="2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I51" i="1"/>
  <c r="I50" i="1"/>
  <c r="D50" i="1" s="1"/>
  <c r="I49" i="1"/>
  <c r="I48" i="1"/>
  <c r="D48" i="1" s="1"/>
  <c r="I47" i="1"/>
  <c r="I46" i="1"/>
  <c r="I45" i="1"/>
  <c r="I44" i="1"/>
  <c r="I43" i="1"/>
  <c r="I42" i="1"/>
  <c r="D42" i="1" s="1"/>
  <c r="I41" i="1"/>
  <c r="I40" i="1"/>
  <c r="D40" i="1" s="1"/>
  <c r="I39" i="1"/>
  <c r="I38" i="1"/>
  <c r="I37" i="1"/>
  <c r="I36" i="1"/>
  <c r="I35" i="1"/>
  <c r="I34" i="1"/>
  <c r="D34" i="1" s="1"/>
  <c r="I33" i="1"/>
  <c r="I32" i="1"/>
  <c r="D32" i="1" s="1"/>
  <c r="I31" i="1"/>
  <c r="I30" i="1"/>
  <c r="I29" i="1"/>
  <c r="I28" i="1"/>
  <c r="I27" i="1"/>
  <c r="I26" i="1"/>
  <c r="D26" i="1" s="1"/>
  <c r="I25" i="1"/>
  <c r="I24" i="1"/>
  <c r="D24" i="1" s="1"/>
  <c r="I23" i="1"/>
  <c r="I22" i="1"/>
  <c r="I21" i="1"/>
  <c r="I20" i="1"/>
  <c r="I19" i="1"/>
  <c r="I18" i="1"/>
  <c r="D18" i="1" s="1"/>
  <c r="I17" i="1"/>
  <c r="I16" i="1"/>
  <c r="D16" i="1" s="1"/>
  <c r="I15" i="1"/>
  <c r="I14" i="1"/>
  <c r="I13" i="1"/>
  <c r="I12" i="1"/>
  <c r="I11" i="1"/>
  <c r="I10" i="1"/>
  <c r="D10" i="1" s="1"/>
  <c r="I9" i="1"/>
  <c r="I8" i="1"/>
  <c r="D8" i="1" s="1"/>
  <c r="E51" i="1"/>
  <c r="E50" i="1"/>
  <c r="E49" i="1"/>
  <c r="D49" i="1" s="1"/>
  <c r="F49" i="1" s="1"/>
  <c r="E48" i="1"/>
  <c r="E47" i="1"/>
  <c r="D47" i="1" s="1"/>
  <c r="F47" i="1" s="1"/>
  <c r="E46" i="1"/>
  <c r="D46" i="1"/>
  <c r="F46" i="1" s="1"/>
  <c r="E45" i="1"/>
  <c r="F44" i="1"/>
  <c r="E44" i="1"/>
  <c r="D44" i="1"/>
  <c r="J44" i="1" s="1"/>
  <c r="E43" i="1"/>
  <c r="E42" i="1"/>
  <c r="E41" i="1"/>
  <c r="D41" i="1" s="1"/>
  <c r="F41" i="1" s="1"/>
  <c r="E40" i="1"/>
  <c r="E39" i="1"/>
  <c r="D39" i="1" s="1"/>
  <c r="F39" i="1" s="1"/>
  <c r="E38" i="1"/>
  <c r="D38" i="1"/>
  <c r="F38" i="1" s="1"/>
  <c r="E37" i="1"/>
  <c r="E36" i="1"/>
  <c r="D36" i="1"/>
  <c r="F36" i="1" s="1"/>
  <c r="E35" i="1"/>
  <c r="E34" i="1"/>
  <c r="E33" i="1"/>
  <c r="D33" i="1" s="1"/>
  <c r="F33" i="1" s="1"/>
  <c r="E32" i="1"/>
  <c r="E31" i="1"/>
  <c r="D31" i="1" s="1"/>
  <c r="F31" i="1" s="1"/>
  <c r="E30" i="1"/>
  <c r="D30" i="1"/>
  <c r="F30" i="1" s="1"/>
  <c r="E29" i="1"/>
  <c r="F28" i="1"/>
  <c r="E28" i="1"/>
  <c r="D28" i="1"/>
  <c r="J28" i="1" s="1"/>
  <c r="E27" i="1"/>
  <c r="E26" i="1"/>
  <c r="E25" i="1"/>
  <c r="D25" i="1" s="1"/>
  <c r="F25" i="1" s="1"/>
  <c r="E24" i="1"/>
  <c r="E23" i="1"/>
  <c r="D23" i="1" s="1"/>
  <c r="F23" i="1" s="1"/>
  <c r="E22" i="1"/>
  <c r="D22" i="1"/>
  <c r="F22" i="1" s="1"/>
  <c r="E21" i="1"/>
  <c r="E20" i="1"/>
  <c r="D20" i="1"/>
  <c r="F20" i="1" s="1"/>
  <c r="E19" i="1"/>
  <c r="E18" i="1"/>
  <c r="E17" i="1"/>
  <c r="D17" i="1" s="1"/>
  <c r="F17" i="1" s="1"/>
  <c r="E16" i="1"/>
  <c r="E15" i="1"/>
  <c r="D15" i="1" s="1"/>
  <c r="F15" i="1" s="1"/>
  <c r="E14" i="1"/>
  <c r="D14" i="1"/>
  <c r="F14" i="1" s="1"/>
  <c r="E13" i="1"/>
  <c r="F12" i="1"/>
  <c r="E12" i="1"/>
  <c r="D12" i="1"/>
  <c r="J12" i="1" s="1"/>
  <c r="E11" i="1"/>
  <c r="E10" i="1"/>
  <c r="E9" i="1"/>
  <c r="D9" i="1" s="1"/>
  <c r="F9" i="1" s="1"/>
  <c r="E8" i="1"/>
  <c r="J8" i="1" l="1"/>
  <c r="F8" i="1"/>
  <c r="F16" i="1"/>
  <c r="J16" i="1"/>
  <c r="J24" i="1"/>
  <c r="F24" i="1"/>
  <c r="F32" i="1"/>
  <c r="J32" i="1"/>
  <c r="J40" i="1"/>
  <c r="F40" i="1"/>
  <c r="F48" i="1"/>
  <c r="J48" i="1"/>
  <c r="F10" i="1"/>
  <c r="J10" i="1"/>
  <c r="F18" i="1"/>
  <c r="J18" i="1"/>
  <c r="F26" i="1"/>
  <c r="J26" i="1"/>
  <c r="F34" i="1"/>
  <c r="J34" i="1"/>
  <c r="F42" i="1"/>
  <c r="J42" i="1"/>
  <c r="F50" i="1"/>
  <c r="J50" i="1"/>
  <c r="D11" i="1"/>
  <c r="D13" i="1"/>
  <c r="D27" i="1"/>
  <c r="D29" i="1"/>
  <c r="D43" i="1"/>
  <c r="D45" i="1"/>
  <c r="J14" i="1"/>
  <c r="J20" i="1"/>
  <c r="J22" i="1"/>
  <c r="J30" i="1"/>
  <c r="J36" i="1"/>
  <c r="J38" i="1"/>
  <c r="J46" i="1"/>
  <c r="D19" i="1"/>
  <c r="D21" i="1"/>
  <c r="D35" i="1"/>
  <c r="D37" i="1"/>
  <c r="D51" i="1"/>
  <c r="J9" i="1"/>
  <c r="J15" i="1"/>
  <c r="J17" i="1"/>
  <c r="J23" i="1"/>
  <c r="J25" i="1"/>
  <c r="J31" i="1"/>
  <c r="J33" i="1"/>
  <c r="J39" i="1"/>
  <c r="J41" i="1"/>
  <c r="J47" i="1"/>
  <c r="J49" i="1"/>
  <c r="AF250" i="4"/>
  <c r="AF249" i="4"/>
  <c r="AF248" i="4"/>
  <c r="AF247" i="4"/>
  <c r="AF246" i="4"/>
  <c r="AF245" i="4"/>
  <c r="AF244" i="4"/>
  <c r="AF243" i="4"/>
  <c r="AF242" i="4"/>
  <c r="AF241" i="4"/>
  <c r="AF240" i="4"/>
  <c r="AF239" i="4"/>
  <c r="AF238" i="4"/>
  <c r="AF237" i="4"/>
  <c r="AF236" i="4"/>
  <c r="AF235" i="4"/>
  <c r="AF234" i="4"/>
  <c r="AF233" i="4"/>
  <c r="AF232" i="4"/>
  <c r="AF231" i="4"/>
  <c r="AF230" i="4"/>
  <c r="AF229" i="4"/>
  <c r="AF228" i="4"/>
  <c r="AF227" i="4"/>
  <c r="AF226" i="4"/>
  <c r="AF225" i="4"/>
  <c r="AF224" i="4"/>
  <c r="AF223" i="4"/>
  <c r="AF222" i="4"/>
  <c r="AF221" i="4"/>
  <c r="AF220" i="4"/>
  <c r="AF219" i="4"/>
  <c r="AF218" i="4"/>
  <c r="AF217" i="4"/>
  <c r="AF216" i="4"/>
  <c r="AF215" i="4"/>
  <c r="AF214" i="4"/>
  <c r="AF213" i="4"/>
  <c r="AF212" i="4"/>
  <c r="AF211" i="4"/>
  <c r="AF210" i="4"/>
  <c r="AF209" i="4"/>
  <c r="AF208" i="4"/>
  <c r="AF207" i="4"/>
  <c r="AF206" i="4"/>
  <c r="AF205" i="4"/>
  <c r="AF204" i="4"/>
  <c r="AF203" i="4"/>
  <c r="AF202" i="4"/>
  <c r="AF201" i="4"/>
  <c r="AF200" i="4"/>
  <c r="AF199" i="4"/>
  <c r="AF198" i="4"/>
  <c r="AF197" i="4"/>
  <c r="AF196" i="4"/>
  <c r="AF195" i="4"/>
  <c r="AF194" i="4"/>
  <c r="AF193" i="4"/>
  <c r="AF192" i="4"/>
  <c r="AF191" i="4"/>
  <c r="AF190" i="4"/>
  <c r="AF189" i="4"/>
  <c r="AF188" i="4"/>
  <c r="AF187" i="4"/>
  <c r="AF186" i="4"/>
  <c r="AF185" i="4"/>
  <c r="AF184" i="4"/>
  <c r="AF183" i="4"/>
  <c r="AF182" i="4"/>
  <c r="AF181" i="4"/>
  <c r="AF180" i="4"/>
  <c r="AF179" i="4"/>
  <c r="AF178" i="4"/>
  <c r="AF177" i="4"/>
  <c r="AF176" i="4"/>
  <c r="AF175" i="4"/>
  <c r="AF174" i="4"/>
  <c r="AF173" i="4"/>
  <c r="AF172" i="4"/>
  <c r="AF171" i="4"/>
  <c r="AF170" i="4"/>
  <c r="AF169" i="4"/>
  <c r="AF168" i="4"/>
  <c r="AF167" i="4"/>
  <c r="AF166" i="4"/>
  <c r="AF165" i="4"/>
  <c r="AF164" i="4"/>
  <c r="AF163" i="4"/>
  <c r="AF162" i="4"/>
  <c r="AF161" i="4"/>
  <c r="AF160" i="4"/>
  <c r="AF159" i="4"/>
  <c r="AF158" i="4"/>
  <c r="AF157" i="4"/>
  <c r="AF156" i="4"/>
  <c r="AF155" i="4"/>
  <c r="AF154" i="4"/>
  <c r="AF153" i="4"/>
  <c r="AF152" i="4"/>
  <c r="AF151" i="4"/>
  <c r="AF150" i="4"/>
  <c r="AF149" i="4"/>
  <c r="AF148" i="4"/>
  <c r="AF147" i="4"/>
  <c r="AF146" i="4"/>
  <c r="AF145" i="4"/>
  <c r="AF144" i="4"/>
  <c r="AF143" i="4"/>
  <c r="AF142" i="4"/>
  <c r="AF141" i="4"/>
  <c r="AF140" i="4"/>
  <c r="AF139" i="4"/>
  <c r="AF138" i="4"/>
  <c r="AF137" i="4"/>
  <c r="AF136" i="4"/>
  <c r="AF135" i="4"/>
  <c r="AF134" i="4"/>
  <c r="AF133" i="4"/>
  <c r="AF132" i="4"/>
  <c r="AF131" i="4"/>
  <c r="AF130" i="4"/>
  <c r="AF129" i="4"/>
  <c r="AF128" i="4"/>
  <c r="AF127" i="4"/>
  <c r="AF126" i="4"/>
  <c r="AF125" i="4"/>
  <c r="AF124" i="4"/>
  <c r="AF123" i="4"/>
  <c r="AF122" i="4"/>
  <c r="AF121" i="4"/>
  <c r="AF120" i="4"/>
  <c r="AF119" i="4"/>
  <c r="AF118" i="4"/>
  <c r="AF117" i="4"/>
  <c r="AF116" i="4"/>
  <c r="AF115" i="4"/>
  <c r="AF114" i="4"/>
  <c r="AF113" i="4"/>
  <c r="AF112" i="4"/>
  <c r="AF111" i="4"/>
  <c r="AF110" i="4"/>
  <c r="AF109" i="4"/>
  <c r="AF108" i="4"/>
  <c r="AF107" i="4"/>
  <c r="AF106" i="4"/>
  <c r="AF105" i="4"/>
  <c r="AF104" i="4"/>
  <c r="AF103" i="4"/>
  <c r="AF102" i="4"/>
  <c r="AF101" i="4"/>
  <c r="AF100" i="4"/>
  <c r="AF99" i="4"/>
  <c r="AF98" i="4"/>
  <c r="AF97" i="4"/>
  <c r="AF96" i="4"/>
  <c r="AF95" i="4"/>
  <c r="AF94" i="4"/>
  <c r="AF93" i="4"/>
  <c r="AF92" i="4"/>
  <c r="AF91" i="4"/>
  <c r="AF90" i="4"/>
  <c r="AF89" i="4"/>
  <c r="AF88" i="4"/>
  <c r="AF87" i="4"/>
  <c r="AF86" i="4"/>
  <c r="AF85" i="4"/>
  <c r="AF84" i="4"/>
  <c r="AF83" i="4"/>
  <c r="AF82" i="4"/>
  <c r="AF81" i="4"/>
  <c r="AF80" i="4"/>
  <c r="AF79" i="4"/>
  <c r="AF78" i="4"/>
  <c r="AF77" i="4"/>
  <c r="AF76" i="4"/>
  <c r="AF75" i="4"/>
  <c r="AF74" i="4"/>
  <c r="AF73" i="4"/>
  <c r="AF72" i="4"/>
  <c r="AF71" i="4"/>
  <c r="AF70" i="4"/>
  <c r="AF69" i="4"/>
  <c r="AF68" i="4"/>
  <c r="AF67" i="4"/>
  <c r="AF66" i="4"/>
  <c r="AF65" i="4"/>
  <c r="AF64" i="4"/>
  <c r="AF63" i="4"/>
  <c r="AF62" i="4"/>
  <c r="AF61" i="4"/>
  <c r="AF60" i="4"/>
  <c r="AF59" i="4"/>
  <c r="AF58" i="4"/>
  <c r="AF57" i="4"/>
  <c r="AF56" i="4"/>
  <c r="AF55" i="4"/>
  <c r="AF54" i="4"/>
  <c r="AF53" i="4"/>
  <c r="AF52" i="4"/>
  <c r="AF51" i="4"/>
  <c r="AF50" i="4"/>
  <c r="AF49" i="4"/>
  <c r="AF48" i="4"/>
  <c r="AF47" i="4"/>
  <c r="AF46" i="4"/>
  <c r="AF45" i="4"/>
  <c r="AF44" i="4"/>
  <c r="AF43" i="4"/>
  <c r="AF42" i="4"/>
  <c r="AF41" i="4"/>
  <c r="AF40" i="4"/>
  <c r="AF39" i="4"/>
  <c r="AF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5" i="4"/>
  <c r="AG2" i="4"/>
  <c r="AB2" i="4"/>
  <c r="AA2" i="4"/>
  <c r="AD2" i="4" s="1"/>
  <c r="M2" i="4"/>
  <c r="L2" i="4"/>
  <c r="BC7" i="2"/>
  <c r="BB7" i="2"/>
  <c r="BA7" i="2"/>
  <c r="AZ7" i="2" s="1"/>
  <c r="AY7" i="2"/>
  <c r="AX7" i="2"/>
  <c r="AW7" i="2"/>
  <c r="AV7" i="2"/>
  <c r="AU7" i="2"/>
  <c r="AT7" i="2" s="1"/>
  <c r="AS7" i="2"/>
  <c r="AR7" i="2"/>
  <c r="AQ7" i="2"/>
  <c r="AP7" i="2"/>
  <c r="AO7" i="2"/>
  <c r="AN7" i="2"/>
  <c r="AM7" i="2"/>
  <c r="AL7" i="2"/>
  <c r="AK7" i="2"/>
  <c r="AJ7" i="2" s="1"/>
  <c r="AI7" i="2"/>
  <c r="AH7" i="2"/>
  <c r="AG7" i="2"/>
  <c r="AF7" i="2" s="1"/>
  <c r="AE7" i="2"/>
  <c r="AD7" i="2"/>
  <c r="AC7" i="2"/>
  <c r="AB7" i="2"/>
  <c r="AA7" i="2"/>
  <c r="Z7" i="2"/>
  <c r="Y7" i="2"/>
  <c r="X7" i="2"/>
  <c r="W7" i="2"/>
  <c r="V7" i="2" s="1"/>
  <c r="N7" i="2" s="1"/>
  <c r="U7" i="2"/>
  <c r="T7" i="2"/>
  <c r="S7" i="2"/>
  <c r="R7" i="2"/>
  <c r="Q7" i="2"/>
  <c r="O7" i="2" s="1"/>
  <c r="P7" i="2"/>
  <c r="M7" i="2"/>
  <c r="K7" i="2" s="1"/>
  <c r="L7" i="2"/>
  <c r="J7" i="2"/>
  <c r="I7" i="2"/>
  <c r="H7" i="2" s="1"/>
  <c r="G7" i="2"/>
  <c r="F7" i="2"/>
  <c r="E7" i="2"/>
  <c r="B7" i="2"/>
  <c r="A7" i="2"/>
  <c r="Z7" i="1"/>
  <c r="Y7" i="1"/>
  <c r="X7" i="1"/>
  <c r="W7" i="1"/>
  <c r="V7" i="1"/>
  <c r="U7" i="1"/>
  <c r="T7" i="1"/>
  <c r="S7" i="1"/>
  <c r="R7" i="1"/>
  <c r="P7" i="1"/>
  <c r="O7" i="1"/>
  <c r="M7" i="1"/>
  <c r="K7" i="1"/>
  <c r="I7" i="1"/>
  <c r="D7" i="1" s="1"/>
  <c r="H7" i="1"/>
  <c r="G7" i="1"/>
  <c r="E7" i="1"/>
  <c r="C1" i="1"/>
  <c r="B1" i="1"/>
  <c r="F37" i="1" l="1"/>
  <c r="J37" i="1"/>
  <c r="F11" i="1"/>
  <c r="J11" i="1"/>
  <c r="F35" i="1"/>
  <c r="J35" i="1"/>
  <c r="F29" i="1"/>
  <c r="J29" i="1"/>
  <c r="F21" i="1"/>
  <c r="J21" i="1"/>
  <c r="F27" i="1"/>
  <c r="J27" i="1"/>
  <c r="F43" i="1"/>
  <c r="J43" i="1"/>
  <c r="F51" i="1"/>
  <c r="J51" i="1"/>
  <c r="F19" i="1"/>
  <c r="J19" i="1"/>
  <c r="F45" i="1"/>
  <c r="J45" i="1"/>
  <c r="F13" i="1"/>
  <c r="J13" i="1"/>
  <c r="D7" i="2"/>
  <c r="N7" i="1"/>
  <c r="J7" i="1"/>
  <c r="F7" i="1"/>
  <c r="Q7" i="1"/>
  <c r="L7" i="1"/>
  <c r="AD52" i="4"/>
  <c r="J30" i="4" s="1"/>
  <c r="AD50" i="4"/>
  <c r="J28" i="4" s="1"/>
  <c r="AD48" i="4"/>
  <c r="I35" i="4" s="1"/>
  <c r="AD46" i="4"/>
  <c r="I33" i="4" s="1"/>
  <c r="AD44" i="4"/>
  <c r="I31" i="4" s="1"/>
  <c r="AD42" i="4"/>
  <c r="I29" i="4" s="1"/>
  <c r="AD40" i="4"/>
  <c r="I27" i="4" s="1"/>
  <c r="AD38" i="4"/>
  <c r="M8" i="4" s="1"/>
  <c r="AD36" i="4"/>
  <c r="L9" i="4" s="1"/>
  <c r="AD34" i="4"/>
  <c r="L7" i="4" s="1"/>
  <c r="AD32" i="4"/>
  <c r="I20" i="4" s="1"/>
  <c r="AD30" i="4"/>
  <c r="I14" i="4" s="1"/>
  <c r="AD28" i="4"/>
  <c r="I11" i="4" s="1"/>
  <c r="AD26" i="4"/>
  <c r="I9" i="4" s="1"/>
  <c r="AD24" i="4"/>
  <c r="I7" i="4" s="1"/>
  <c r="AD22" i="4"/>
  <c r="H20" i="4" s="1"/>
  <c r="AD20" i="4"/>
  <c r="H14" i="4" s="1"/>
  <c r="AD18" i="4"/>
  <c r="H11" i="4" s="1"/>
  <c r="AD16" i="4"/>
  <c r="H9" i="4" s="1"/>
  <c r="AD14" i="4"/>
  <c r="H7" i="4" s="1"/>
  <c r="AD12" i="4"/>
  <c r="C17" i="4" s="1"/>
  <c r="AD10" i="4"/>
  <c r="D11" i="4" s="1"/>
  <c r="AD8" i="4"/>
  <c r="D8" i="4" s="1"/>
  <c r="AD53" i="4"/>
  <c r="J31" i="4" s="1"/>
  <c r="AD51" i="4"/>
  <c r="J29" i="4" s="1"/>
  <c r="AD49" i="4"/>
  <c r="J27" i="4" s="1"/>
  <c r="AD47" i="4"/>
  <c r="I34" i="4" s="1"/>
  <c r="AD45" i="4"/>
  <c r="I32" i="4" s="1"/>
  <c r="AD43" i="4"/>
  <c r="I30" i="4" s="1"/>
  <c r="AD41" i="4"/>
  <c r="I28" i="4" s="1"/>
  <c r="AD39" i="4"/>
  <c r="M9" i="4" s="1"/>
  <c r="AD37" i="4"/>
  <c r="M7" i="4" s="1"/>
  <c r="AD35" i="4"/>
  <c r="L8" i="4" s="1"/>
  <c r="AD33" i="4"/>
  <c r="I21" i="4" s="1"/>
  <c r="AD31" i="4"/>
  <c r="I19" i="4" s="1"/>
  <c r="AD29" i="4"/>
  <c r="I12" i="4" s="1"/>
  <c r="AD27" i="4"/>
  <c r="I10" i="4" s="1"/>
  <c r="AD25" i="4"/>
  <c r="I8" i="4" s="1"/>
  <c r="AD23" i="4"/>
  <c r="H21" i="4" s="1"/>
  <c r="AD21" i="4"/>
  <c r="H19" i="4" s="1"/>
  <c r="AD19" i="4"/>
  <c r="H12" i="4" s="1"/>
  <c r="AD17" i="4"/>
  <c r="H10" i="4" s="1"/>
  <c r="AD15" i="4"/>
  <c r="H8" i="4" s="1"/>
  <c r="AD13" i="4"/>
  <c r="D15" i="4" s="1"/>
  <c r="AD11" i="4"/>
  <c r="D12" i="4" s="1"/>
  <c r="AD9" i="4"/>
  <c r="D10" i="4" s="1"/>
  <c r="AD7" i="4"/>
  <c r="D7" i="4" s="1"/>
  <c r="D9" i="4" s="1"/>
  <c r="J8" i="4" l="1"/>
  <c r="J21" i="4"/>
  <c r="I22" i="4"/>
  <c r="M15" i="4"/>
  <c r="J9" i="4"/>
  <c r="J7" i="4"/>
  <c r="D13" i="4"/>
  <c r="D14" i="4" s="1"/>
  <c r="D23" i="4" s="1"/>
  <c r="J10" i="4"/>
  <c r="L15" i="4"/>
  <c r="J11" i="4"/>
  <c r="I36" i="4"/>
  <c r="J36" i="4"/>
  <c r="D24" i="4"/>
  <c r="H22" i="4"/>
  <c r="I13" i="4"/>
  <c r="I15" i="4" s="1"/>
  <c r="H13" i="4"/>
  <c r="H15" i="4" s="1"/>
  <c r="J20" i="4"/>
  <c r="J14" i="4"/>
  <c r="J19" i="4"/>
  <c r="J12" i="4"/>
  <c r="D25" i="4"/>
  <c r="J13" i="4" l="1"/>
  <c r="K11" i="4" s="1"/>
  <c r="J22" i="4"/>
  <c r="D21" i="4"/>
  <c r="D20" i="4"/>
  <c r="D22" i="4"/>
  <c r="D19" i="4"/>
  <c r="K8" i="4" l="1"/>
  <c r="K9" i="4"/>
  <c r="K7" i="4"/>
  <c r="K10" i="4"/>
  <c r="K12" i="4"/>
  <c r="J15" i="4"/>
</calcChain>
</file>

<file path=xl/sharedStrings.xml><?xml version="1.0" encoding="utf-8"?>
<sst xmlns="http://schemas.openxmlformats.org/spreadsheetml/2006/main" count="880" uniqueCount="387">
  <si>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</si>
  <si>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</si>
  <si>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</si>
  <si>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</si>
  <si>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</si>
  <si>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</si>
  <si>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</si>
  <si>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</si>
  <si>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</si>
  <si>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</si>
  <si>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</si>
  <si>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</si>
  <si>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</si>
  <si>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</si>
  <si>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</si>
  <si>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</si>
  <si>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</si>
  <si>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</si>
  <si>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</si>
  <si>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</si>
  <si>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</si>
  <si>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</si>
  <si>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</si>
  <si>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</si>
  <si>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</si>
  <si>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</si>
  <si>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</si>
  <si>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</si>
  <si>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</si>
  <si>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</si>
  <si>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</si>
  <si>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</si>
  <si>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</si>
  <si>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</si>
  <si>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</si>
  <si>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</si>
  <si>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</si>
  <si>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</si>
  <si>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</si>
  <si>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</si>
  <si>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</si>
  <si>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</si>
  <si>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</si>
  <si>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</si>
  <si>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</si>
  <si>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</si>
  <si>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</si>
  <si>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</si>
  <si>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</si>
  <si>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</si>
  <si>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</si>
  <si>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</si>
  <si>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</si>
  <si>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</si>
  <si>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</si>
  <si>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</si>
  <si>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</si>
  <si>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</si>
  <si>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</si>
  <si>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</si>
  <si>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</si>
  <si>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</si>
  <si>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</si>
  <si>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</si>
  <si>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</si>
  <si>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</si>
  <si>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</si>
  <si>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</si>
  <si>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</si>
  <si>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</si>
  <si>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</si>
  <si>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</si>
  <si>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</si>
  <si>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</si>
  <si>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</si>
  <si>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</si>
  <si>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</si>
  <si>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</si>
  <si>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</si>
  <si>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</si>
  <si>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</si>
  <si>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</si>
  <si>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</si>
  <si>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</si>
  <si>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</si>
  <si>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</si>
  <si>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</si>
  <si>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</si>
  <si>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</si>
  <si>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</si>
  <si>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</si>
  <si>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</si>
  <si>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</si>
  <si>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</si>
  <si>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</si>
  <si>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</si>
  <si>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</si>
  <si>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</si>
  <si>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</si>
  <si>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</si>
  <si>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</si>
  <si>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</si>
  <si>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</si>
  <si>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</si>
  <si>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</si>
  <si>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</si>
  <si>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</si>
  <si>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</si>
  <si>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</si>
  <si>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</si>
  <si>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</si>
  <si>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</si>
  <si>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</si>
  <si>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</si>
  <si>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</si>
  <si>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</si>
  <si>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</si>
  <si>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</si>
  <si>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</si>
  <si>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</si>
  <si>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</si>
  <si>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</si>
  <si>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</si>
  <si>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</si>
  <si>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</si>
  <si>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</si>
  <si>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</si>
  <si>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</si>
  <si>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</si>
  <si>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</si>
  <si>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</si>
  <si>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</si>
  <si>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</si>
  <si>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</si>
  <si>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</si>
  <si>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</si>
  <si>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</si>
  <si>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</si>
  <si>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</si>
  <si>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</si>
  <si>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</si>
  <si>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</si>
  <si>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</si>
  <si>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</si>
  <si>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</si>
  <si>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</si>
  <si>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</si>
  <si>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</si>
  <si>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</si>
  <si>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</si>
  <si>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</si>
  <si>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</si>
  <si>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</si>
  <si>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</si>
  <si>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</si>
  <si>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</si>
  <si>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</si>
  <si>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</si>
  <si>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</si>
  <si>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</si>
  <si>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</si>
  <si>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</si>
  <si>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</si>
  <si>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</si>
  <si>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</si>
  <si>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</si>
  <si>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</si>
  <si>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</si>
  <si>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</si>
  <si>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</si>
  <si>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</si>
  <si>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</si>
  <si>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</si>
  <si>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</si>
  <si>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</si>
  <si>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</si>
  <si>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</si>
  <si>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</si>
  <si>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</si>
  <si>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</si>
  <si>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</si>
  <si>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</si>
  <si>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</si>
  <si>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</si>
  <si>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</si>
  <si>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</si>
  <si>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</si>
  <si>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</si>
  <si>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</si>
  <si>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</si>
  <si>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</si>
  <si>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</si>
  <si>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</si>
  <si>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</si>
  <si>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</si>
  <si>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</si>
  <si>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</si>
  <si>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</si>
  <si>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</si>
  <si>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</si>
  <si>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</si>
  <si>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</si>
  <si>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</si>
  <si>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</si>
  <si>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</si>
  <si>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</si>
  <si>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</si>
  <si>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</si>
  <si>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</si>
  <si>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</si>
  <si>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</si>
  <si>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</si>
  <si>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</si>
  <si>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</si>
  <si>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</si>
  <si>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</si>
  <si>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</si>
  <si>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</si>
  <si>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</si>
  <si>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</si>
  <si>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</si>
  <si>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</si>
  <si>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</si>
  <si>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</si>
  <si>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</si>
  <si>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</si>
  <si>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</si>
  <si>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</si>
  <si>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</si>
  <si>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</si>
  <si>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</si>
  <si>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</si>
  <si>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</si>
  <si>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</si>
  <si>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</si>
  <si>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</si>
  <si>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</si>
  <si>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</si>
  <si>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</si>
  <si>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</si>
  <si>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</si>
  <si>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</si>
  <si>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</si>
  <si>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</si>
  <si>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</si>
  <si>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</si>
  <si>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</si>
  <si>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</si>
  <si>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</si>
  <si>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</si>
  <si>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</si>
  <si>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08000</t>
  </si>
  <si>
    <t>水洗化人口等（平成28年度実績）</t>
    <phoneticPr fontId="3"/>
  </si>
  <si>
    <t>し尿処理の状況（平成28年度実績）</t>
    <phoneticPr fontId="3"/>
  </si>
  <si>
    <t>08201</t>
  </si>
  <si>
    <t>水戸市</t>
  </si>
  <si>
    <t>○</t>
  </si>
  <si>
    <t>081201</t>
    <phoneticPr fontId="3"/>
  </si>
  <si>
    <t>08202</t>
  </si>
  <si>
    <t>日立市</t>
  </si>
  <si>
    <t>081202</t>
    <phoneticPr fontId="3"/>
  </si>
  <si>
    <t>08203</t>
  </si>
  <si>
    <t>土浦市</t>
  </si>
  <si>
    <t>081203</t>
    <phoneticPr fontId="3"/>
  </si>
  <si>
    <t>08204</t>
  </si>
  <si>
    <t>古河市</t>
  </si>
  <si>
    <t>081204</t>
    <phoneticPr fontId="3"/>
  </si>
  <si>
    <t>08205</t>
  </si>
  <si>
    <t>石岡市</t>
  </si>
  <si>
    <t>081205</t>
    <phoneticPr fontId="3"/>
  </si>
  <si>
    <t>08207</t>
  </si>
  <si>
    <t>結城市</t>
  </si>
  <si>
    <t>081207</t>
    <phoneticPr fontId="3"/>
  </si>
  <si>
    <t>08208</t>
  </si>
  <si>
    <t>龍ケ崎市</t>
  </si>
  <si>
    <t>081208</t>
    <phoneticPr fontId="3"/>
  </si>
  <si>
    <t>08210</t>
  </si>
  <si>
    <t>下妻市</t>
  </si>
  <si>
    <t>081210</t>
    <phoneticPr fontId="3"/>
  </si>
  <si>
    <t>08211</t>
  </si>
  <si>
    <t>常総市</t>
  </si>
  <si>
    <t>081211</t>
    <phoneticPr fontId="3"/>
  </si>
  <si>
    <t>08212</t>
  </si>
  <si>
    <t>常陸太田市</t>
  </si>
  <si>
    <t>081212</t>
    <phoneticPr fontId="3"/>
  </si>
  <si>
    <t>08214</t>
  </si>
  <si>
    <t>高萩市</t>
  </si>
  <si>
    <t>081214</t>
    <phoneticPr fontId="3"/>
  </si>
  <si>
    <t>08215</t>
  </si>
  <si>
    <t>北茨城市</t>
  </si>
  <si>
    <t>081215</t>
    <phoneticPr fontId="3"/>
  </si>
  <si>
    <t>08216</t>
  </si>
  <si>
    <t>笠間市</t>
  </si>
  <si>
    <t>081216</t>
    <phoneticPr fontId="3"/>
  </si>
  <si>
    <t>08217</t>
  </si>
  <si>
    <t>取手市</t>
  </si>
  <si>
    <t>081217</t>
    <phoneticPr fontId="3"/>
  </si>
  <si>
    <t>08219</t>
  </si>
  <si>
    <t>牛久市</t>
  </si>
  <si>
    <t>081219</t>
    <phoneticPr fontId="3"/>
  </si>
  <si>
    <t>08220</t>
  </si>
  <si>
    <t>つくば市</t>
  </si>
  <si>
    <t>081220</t>
    <phoneticPr fontId="3"/>
  </si>
  <si>
    <t>08221</t>
  </si>
  <si>
    <t>ひたちなか市</t>
  </si>
  <si>
    <t>081221</t>
    <phoneticPr fontId="3"/>
  </si>
  <si>
    <t>08222</t>
  </si>
  <si>
    <t>鹿嶋市</t>
  </si>
  <si>
    <t>081222</t>
    <phoneticPr fontId="3"/>
  </si>
  <si>
    <t>08223</t>
  </si>
  <si>
    <t>潮来市</t>
  </si>
  <si>
    <t>081223</t>
    <phoneticPr fontId="3"/>
  </si>
  <si>
    <t>08224</t>
  </si>
  <si>
    <t>守谷市</t>
  </si>
  <si>
    <t>081224</t>
    <phoneticPr fontId="3"/>
  </si>
  <si>
    <t>08225</t>
  </si>
  <si>
    <t>常陸大宮市</t>
  </si>
  <si>
    <t>081225</t>
    <phoneticPr fontId="3"/>
  </si>
  <si>
    <t>08226</t>
  </si>
  <si>
    <t>那珂市</t>
  </si>
  <si>
    <t>081226</t>
    <phoneticPr fontId="3"/>
  </si>
  <si>
    <t>08227</t>
  </si>
  <si>
    <t>筑西市</t>
  </si>
  <si>
    <t>081227</t>
    <phoneticPr fontId="3"/>
  </si>
  <si>
    <t>08228</t>
  </si>
  <si>
    <t>坂東市</t>
  </si>
  <si>
    <t>081228</t>
    <phoneticPr fontId="3"/>
  </si>
  <si>
    <t>08229</t>
  </si>
  <si>
    <t>稲敷市</t>
  </si>
  <si>
    <t>081229</t>
    <phoneticPr fontId="3"/>
  </si>
  <si>
    <t>08230</t>
  </si>
  <si>
    <t>かすみがうら市</t>
  </si>
  <si>
    <t>081230</t>
    <phoneticPr fontId="3"/>
  </si>
  <si>
    <t>08231</t>
  </si>
  <si>
    <t>桜川市</t>
  </si>
  <si>
    <t>081231</t>
    <phoneticPr fontId="3"/>
  </si>
  <si>
    <t>08232</t>
  </si>
  <si>
    <t>神栖市</t>
  </si>
  <si>
    <t>081232</t>
    <phoneticPr fontId="3"/>
  </si>
  <si>
    <t>08233</t>
  </si>
  <si>
    <t>行方市</t>
  </si>
  <si>
    <t>081233</t>
    <phoneticPr fontId="3"/>
  </si>
  <si>
    <t>08234</t>
  </si>
  <si>
    <t>鉾田市</t>
  </si>
  <si>
    <t>081234</t>
    <phoneticPr fontId="3"/>
  </si>
  <si>
    <t>08235</t>
  </si>
  <si>
    <t>つくばみらい市</t>
  </si>
  <si>
    <t>081235</t>
    <phoneticPr fontId="3"/>
  </si>
  <si>
    <t>08236</t>
  </si>
  <si>
    <t>小美玉市</t>
  </si>
  <si>
    <t>081236</t>
    <phoneticPr fontId="3"/>
  </si>
  <si>
    <t>08302</t>
  </si>
  <si>
    <t>茨城町</t>
  </si>
  <si>
    <t>081302</t>
    <phoneticPr fontId="3"/>
  </si>
  <si>
    <t>08309</t>
  </si>
  <si>
    <t>大洗町</t>
  </si>
  <si>
    <t>081309</t>
    <phoneticPr fontId="3"/>
  </si>
  <si>
    <t>08310</t>
  </si>
  <si>
    <t>城里町</t>
  </si>
  <si>
    <t>081310</t>
    <phoneticPr fontId="3"/>
  </si>
  <si>
    <t>08341</t>
  </si>
  <si>
    <t>東海村</t>
  </si>
  <si>
    <t>081341</t>
    <phoneticPr fontId="3"/>
  </si>
  <si>
    <t>08364</t>
  </si>
  <si>
    <t>大子町</t>
  </si>
  <si>
    <t>081364</t>
    <phoneticPr fontId="3"/>
  </si>
  <si>
    <t>08442</t>
  </si>
  <si>
    <t>美浦村</t>
  </si>
  <si>
    <t>081442</t>
    <phoneticPr fontId="3"/>
  </si>
  <si>
    <t>08443</t>
  </si>
  <si>
    <t>阿見町</t>
  </si>
  <si>
    <t>081443</t>
    <phoneticPr fontId="3"/>
  </si>
  <si>
    <t>08447</t>
  </si>
  <si>
    <t>河内町</t>
  </si>
  <si>
    <t>081447</t>
    <phoneticPr fontId="3"/>
  </si>
  <si>
    <t>08521</t>
  </si>
  <si>
    <t>八千代町</t>
  </si>
  <si>
    <t>081521</t>
    <phoneticPr fontId="3"/>
  </si>
  <si>
    <t>08542</t>
  </si>
  <si>
    <t>五霞町</t>
  </si>
  <si>
    <t>081542</t>
    <phoneticPr fontId="3"/>
  </si>
  <si>
    <t>08546</t>
  </si>
  <si>
    <t>境町</t>
  </si>
  <si>
    <t>081546</t>
    <phoneticPr fontId="3"/>
  </si>
  <si>
    <t>08564</t>
  </si>
  <si>
    <t>利根町</t>
  </si>
  <si>
    <t>081564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</si>
</sst>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"/>
  </numFmts>
  <fonts count="1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6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8" fontId="8" fillId="0" borderId="4" xfId="2" applyNumberFormat="1" applyFont="1" applyFill="1" applyBorder="1" applyAlignment="1">
      <alignment vertical="center"/>
    </xf>
    <xf numFmtId="38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38" fontId="8" fillId="0" borderId="2" xfId="0" applyNumberFormat="1" applyFont="1" applyFill="1" applyBorder="1" applyAlignment="1">
      <alignment vertical="center"/>
    </xf>
    <xf numFmtId="38" fontId="8" fillId="0" borderId="5" xfId="0" applyNumberFormat="1" applyFont="1" applyFill="1" applyBorder="1" applyAlignment="1">
      <alignment vertical="center"/>
    </xf>
    <xf numFmtId="38" fontId="8" fillId="0" borderId="5" xfId="2" applyNumberFormat="1" applyFont="1" applyFill="1" applyBorder="1" applyAlignment="1">
      <alignment vertical="center"/>
    </xf>
    <xf numFmtId="38" fontId="8" fillId="0" borderId="5" xfId="7" applyNumberFormat="1" applyFont="1" applyFill="1" applyBorder="1" applyAlignment="1">
      <alignment vertical="center"/>
    </xf>
    <xf numFmtId="38" fontId="8" fillId="0" borderId="2" xfId="7" applyNumberFormat="1" applyFont="1" applyFill="1" applyBorder="1" applyAlignment="1">
      <alignment horizontal="right" vertical="center"/>
    </xf>
    <xf numFmtId="38" fontId="8" fillId="0" borderId="5" xfId="7" applyNumberFormat="1" applyFont="1" applyFill="1" applyBorder="1" applyAlignment="1">
      <alignment horizontal="right" vertical="center"/>
    </xf>
    <xf numFmtId="38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38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38" fontId="8" fillId="0" borderId="7" xfId="0" applyNumberFormat="1" applyFont="1" applyFill="1" applyBorder="1" applyAlignment="1">
      <alignment vertical="center"/>
    </xf>
    <xf numFmtId="38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38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38" fontId="8" fillId="0" borderId="5" xfId="0" applyNumberFormat="1" applyFont="1" applyFill="1" applyBorder="1">
      <alignment vertical="center"/>
    </xf>
    <xf numFmtId="38" fontId="8" fillId="0" borderId="7" xfId="0" applyNumberFormat="1" applyFont="1" applyFill="1" applyBorder="1">
      <alignment vertical="center"/>
    </xf>
    <xf numFmtId="38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7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7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NumberFormat="1" applyFont="1" applyBorder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 activeCell="D7" sqref="D7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16384" width="9" style="81"/>
  </cols>
  <sheetData>
    <row r="1" spans="1:27" s="78" customFormat="1" ht="17.25">
      <c r="A1" s="56" t="s">
        <v>252</v>
      </c>
      <c r="B1" s="79">
        <f>COUNTA(A:A) - 3</f>
        <v>44</v>
      </c>
      <c r="C1" s="79">
        <f>SUBTOTAL(3,A:A ) - 2</f>
        <v>45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</row>
    <row r="2" spans="1:27" s="76" customFormat="1" ht="13.5" customHeight="1">
      <c r="A2" s="128" t="s">
        <v>193</v>
      </c>
      <c r="B2" s="132" t="s">
        <v>194</v>
      </c>
      <c r="C2" s="133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8" t="s">
        <v>198</v>
      </c>
      <c r="T2" s="119"/>
      <c r="U2" s="119"/>
      <c r="V2" s="120"/>
      <c r="W2" s="127" t="s">
        <v>199</v>
      </c>
      <c r="X2" s="119"/>
      <c r="Y2" s="119"/>
      <c r="Z2" s="120"/>
    </row>
    <row r="3" spans="1:27" s="76" customFormat="1" ht="13.5" customHeight="1">
      <c r="A3" s="131"/>
      <c r="B3" s="131"/>
      <c r="C3" s="134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1"/>
      <c r="T3" s="122"/>
      <c r="U3" s="122"/>
      <c r="V3" s="123"/>
      <c r="W3" s="121"/>
      <c r="X3" s="122"/>
      <c r="Y3" s="122"/>
      <c r="Z3" s="123"/>
    </row>
    <row r="4" spans="1:27" s="76" customFormat="1" ht="18.75" customHeight="1">
      <c r="A4" s="131"/>
      <c r="B4" s="131"/>
      <c r="C4" s="134"/>
      <c r="D4" s="64"/>
      <c r="E4" s="126" t="s">
        <v>200</v>
      </c>
      <c r="F4" s="124" t="s">
        <v>203</v>
      </c>
      <c r="G4" s="124" t="s">
        <v>246</v>
      </c>
      <c r="H4" s="124" t="s">
        <v>204</v>
      </c>
      <c r="I4" s="126" t="s">
        <v>200</v>
      </c>
      <c r="J4" s="124" t="s">
        <v>205</v>
      </c>
      <c r="K4" s="124" t="s">
        <v>206</v>
      </c>
      <c r="L4" s="124" t="s">
        <v>207</v>
      </c>
      <c r="M4" s="124" t="s">
        <v>247</v>
      </c>
      <c r="N4" s="124" t="s">
        <v>208</v>
      </c>
      <c r="O4" s="130" t="s">
        <v>209</v>
      </c>
      <c r="P4" s="67"/>
      <c r="Q4" s="124" t="s">
        <v>210</v>
      </c>
      <c r="R4" s="68"/>
      <c r="S4" s="124" t="s">
        <v>211</v>
      </c>
      <c r="T4" s="124" t="s">
        <v>249</v>
      </c>
      <c r="U4" s="128" t="s">
        <v>212</v>
      </c>
      <c r="V4" s="128" t="s">
        <v>213</v>
      </c>
      <c r="W4" s="124" t="s">
        <v>211</v>
      </c>
      <c r="X4" s="124" t="s">
        <v>248</v>
      </c>
      <c r="Y4" s="128" t="s">
        <v>212</v>
      </c>
      <c r="Z4" s="128" t="s">
        <v>213</v>
      </c>
    </row>
    <row r="5" spans="1:27" s="76" customFormat="1" ht="22.5" customHeight="1">
      <c r="A5" s="131"/>
      <c r="B5" s="131"/>
      <c r="C5" s="134"/>
      <c r="D5" s="6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25"/>
      <c r="P5" s="69" t="s">
        <v>214</v>
      </c>
      <c r="Q5" s="125"/>
      <c r="R5" s="70"/>
      <c r="S5" s="125"/>
      <c r="T5" s="125"/>
      <c r="U5" s="129"/>
      <c r="V5" s="129"/>
      <c r="W5" s="125"/>
      <c r="X5" s="125"/>
      <c r="Y5" s="129"/>
      <c r="Z5" s="129"/>
    </row>
    <row r="6" spans="1:27" s="77" customFormat="1" ht="13.5" customHeight="1">
      <c r="A6" s="131"/>
      <c r="B6" s="131"/>
      <c r="C6" s="134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</row>
    <row r="7" spans="1:27" s="75" customFormat="1" ht="13.5" customHeight="1">
      <c r="A7" s="109" t="s">
        <v>46</v>
      </c>
      <c r="B7" s="116" t="s">
        <v>251</v>
      </c>
      <c r="C7" s="109" t="s">
        <v>200</v>
      </c>
      <c r="D7" s="110">
        <f>+SUM(E7,+I7)</f>
        <v>2957724</v>
      </c>
      <c r="E7" s="110">
        <f>+SUM(G7,+H7)</f>
        <v>239603</v>
      </c>
      <c r="F7" s="111">
        <f>IF(D7&gt;0,E7/D7*100,"-")</f>
        <v>8.1009249003625765</v>
      </c>
      <c r="G7" s="108">
        <f>SUM(G$8:G$1000)</f>
        <v>239376</v>
      </c>
      <c r="H7" s="108">
        <f>SUM(H$8:H$1000)</f>
        <v>227</v>
      </c>
      <c r="I7" s="110">
        <f>+SUM(K7,+M7,+O7)</f>
        <v>2718121</v>
      </c>
      <c r="J7" s="111">
        <f>IF(D7&gt;0,I7/D7*100,"-")</f>
        <v>91.899075099637429</v>
      </c>
      <c r="K7" s="108">
        <f>SUM(K$8:K$1000)</f>
        <v>1659917</v>
      </c>
      <c r="L7" s="111">
        <f>IF(D7&gt;0,K7/D7*100,"-")</f>
        <v>56.121429856200244</v>
      </c>
      <c r="M7" s="108">
        <f>SUM(M$8:M$1000)</f>
        <v>11116</v>
      </c>
      <c r="N7" s="111">
        <f>IF(D7&gt;0,M7/D7*100,"-")</f>
        <v>0.37582952297104127</v>
      </c>
      <c r="O7" s="108">
        <f>SUM(O$8:O$1000)</f>
        <v>1047088</v>
      </c>
      <c r="P7" s="108">
        <f>SUM(P$8:P$1000)</f>
        <v>616447</v>
      </c>
      <c r="Q7" s="111">
        <f>IF(D7&gt;0,O7/D7*100,"-")</f>
        <v>35.401815720466139</v>
      </c>
      <c r="R7" s="108">
        <f>SUM(R$8:R$1000)</f>
        <v>56334</v>
      </c>
      <c r="S7" s="112">
        <f t="shared" ref="S7:Z7" si="0">COUNTIF(S$8:S$1000,"○")</f>
        <v>18</v>
      </c>
      <c r="T7" s="112">
        <f t="shared" si="0"/>
        <v>1</v>
      </c>
      <c r="U7" s="112">
        <f t="shared" si="0"/>
        <v>0</v>
      </c>
      <c r="V7" s="112">
        <f t="shared" si="0"/>
        <v>25</v>
      </c>
      <c r="W7" s="112">
        <f t="shared" si="0"/>
        <v>16</v>
      </c>
      <c r="X7" s="112">
        <f t="shared" si="0"/>
        <v>0</v>
      </c>
      <c r="Y7" s="112">
        <f t="shared" si="0"/>
        <v>0</v>
      </c>
      <c r="Z7" s="112">
        <f t="shared" si="0"/>
        <v>28</v>
      </c>
    </row>
    <row r="8" spans="1:27" s="105" customFormat="1" ht="13.5" customHeight="1">
      <c r="A8" s="101" t="s">
        <v>46</v>
      </c>
      <c r="B8" s="102" t="s">
        <v>254</v>
      </c>
      <c r="C8" s="101" t="s">
        <v>255</v>
      </c>
      <c r="D8" s="103">
        <f t="shared" ref="D8:D51" si="1">+SUM(E8,+I8)</f>
        <v>271047</v>
      </c>
      <c r="E8" s="103">
        <f t="shared" ref="E8:E51" si="2">+SUM(G8,+H8)</f>
        <v>9529</v>
      </c>
      <c r="F8" s="104">
        <f t="shared" ref="F8:F51" si="3">IF(D8&gt;0,E8/D8*100,"-")</f>
        <v>3.5156264411707197</v>
      </c>
      <c r="G8" s="103">
        <v>9529</v>
      </c>
      <c r="H8" s="103">
        <v>0</v>
      </c>
      <c r="I8" s="103">
        <f t="shared" ref="I8:I51" si="4">+SUM(K8,+M8,+O8)</f>
        <v>261518</v>
      </c>
      <c r="J8" s="104">
        <f t="shared" ref="J8:J51" si="5">IF(D8&gt;0,I8/D8*100,"-")</f>
        <v>96.48437355882929</v>
      </c>
      <c r="K8" s="103">
        <v>181303</v>
      </c>
      <c r="L8" s="104">
        <f t="shared" ref="L8:L51" si="6">IF(D8&gt;0,K8/D8*100,"-")</f>
        <v>66.889875187698081</v>
      </c>
      <c r="M8" s="103">
        <v>0</v>
      </c>
      <c r="N8" s="104">
        <f t="shared" ref="N8:N51" si="7">IF(D8&gt;0,M8/D8*100,"-")</f>
        <v>0</v>
      </c>
      <c r="O8" s="103">
        <v>80215</v>
      </c>
      <c r="P8" s="103">
        <v>52691</v>
      </c>
      <c r="Q8" s="104">
        <f t="shared" ref="Q8:Q51" si="8">IF(D8&gt;0,O8/D8*100,"-")</f>
        <v>29.594498371131206</v>
      </c>
      <c r="R8" s="103">
        <v>3241</v>
      </c>
      <c r="S8" s="101" t="s">
        <v>256</v>
      </c>
      <c r="T8" s="101"/>
      <c r="U8" s="101"/>
      <c r="V8" s="101"/>
      <c r="W8" s="101" t="s">
        <v>256</v>
      </c>
      <c r="X8" s="101"/>
      <c r="Y8" s="101"/>
      <c r="Z8" s="101"/>
      <c r="AA8" s="117" t="s">
        <v>257</v>
      </c>
    </row>
    <row r="9" spans="1:27" s="105" customFormat="1" ht="13.5" customHeight="1">
      <c r="A9" s="101" t="s">
        <v>46</v>
      </c>
      <c r="B9" s="102" t="s">
        <v>258</v>
      </c>
      <c r="C9" s="101" t="s">
        <v>259</v>
      </c>
      <c r="D9" s="103">
        <f t="shared" si="1"/>
        <v>185039</v>
      </c>
      <c r="E9" s="103">
        <f t="shared" si="2"/>
        <v>2561</v>
      </c>
      <c r="F9" s="104">
        <f t="shared" si="3"/>
        <v>1.3840325552991533</v>
      </c>
      <c r="G9" s="103">
        <v>2561</v>
      </c>
      <c r="H9" s="103">
        <v>0</v>
      </c>
      <c r="I9" s="103">
        <f t="shared" si="4"/>
        <v>182478</v>
      </c>
      <c r="J9" s="104">
        <f t="shared" si="5"/>
        <v>98.615967444700843</v>
      </c>
      <c r="K9" s="103">
        <v>179525</v>
      </c>
      <c r="L9" s="104">
        <f t="shared" si="6"/>
        <v>97.020087657196598</v>
      </c>
      <c r="M9" s="103">
        <v>0</v>
      </c>
      <c r="N9" s="104">
        <f t="shared" si="7"/>
        <v>0</v>
      </c>
      <c r="O9" s="103">
        <v>2953</v>
      </c>
      <c r="P9" s="103">
        <v>2223</v>
      </c>
      <c r="Q9" s="104">
        <f t="shared" si="8"/>
        <v>1.5958797875042559</v>
      </c>
      <c r="R9" s="103">
        <v>1671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17" t="s">
        <v>260</v>
      </c>
    </row>
    <row r="10" spans="1:27" s="105" customFormat="1" ht="13.5" customHeight="1">
      <c r="A10" s="101" t="s">
        <v>46</v>
      </c>
      <c r="B10" s="102" t="s">
        <v>261</v>
      </c>
      <c r="C10" s="101" t="s">
        <v>262</v>
      </c>
      <c r="D10" s="103">
        <f t="shared" si="1"/>
        <v>143699</v>
      </c>
      <c r="E10" s="103">
        <f t="shared" si="2"/>
        <v>6081</v>
      </c>
      <c r="F10" s="104">
        <f t="shared" si="3"/>
        <v>4.2317622252068556</v>
      </c>
      <c r="G10" s="103">
        <v>6081</v>
      </c>
      <c r="H10" s="103">
        <v>0</v>
      </c>
      <c r="I10" s="103">
        <f t="shared" si="4"/>
        <v>137618</v>
      </c>
      <c r="J10" s="104">
        <f t="shared" si="5"/>
        <v>95.768237774793135</v>
      </c>
      <c r="K10" s="103">
        <v>118170</v>
      </c>
      <c r="L10" s="104">
        <f t="shared" si="6"/>
        <v>82.234392723679363</v>
      </c>
      <c r="M10" s="103">
        <v>0</v>
      </c>
      <c r="N10" s="104">
        <f t="shared" si="7"/>
        <v>0</v>
      </c>
      <c r="O10" s="103">
        <v>19448</v>
      </c>
      <c r="P10" s="103">
        <v>11400</v>
      </c>
      <c r="Q10" s="104">
        <f t="shared" si="8"/>
        <v>13.533845051113785</v>
      </c>
      <c r="R10" s="103">
        <v>3543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17" t="s">
        <v>263</v>
      </c>
    </row>
    <row r="11" spans="1:27" s="105" customFormat="1" ht="13.5" customHeight="1">
      <c r="A11" s="101" t="s">
        <v>46</v>
      </c>
      <c r="B11" s="102" t="s">
        <v>264</v>
      </c>
      <c r="C11" s="101" t="s">
        <v>265</v>
      </c>
      <c r="D11" s="103">
        <f t="shared" si="1"/>
        <v>144394</v>
      </c>
      <c r="E11" s="103">
        <f t="shared" si="2"/>
        <v>9743</v>
      </c>
      <c r="F11" s="104">
        <f t="shared" si="3"/>
        <v>6.7475102843608452</v>
      </c>
      <c r="G11" s="103">
        <v>9743</v>
      </c>
      <c r="H11" s="103">
        <v>0</v>
      </c>
      <c r="I11" s="103">
        <f t="shared" si="4"/>
        <v>134651</v>
      </c>
      <c r="J11" s="104">
        <f t="shared" si="5"/>
        <v>93.252489715639157</v>
      </c>
      <c r="K11" s="103">
        <v>72445</v>
      </c>
      <c r="L11" s="104">
        <f t="shared" si="6"/>
        <v>50.17175228887627</v>
      </c>
      <c r="M11" s="103">
        <v>0</v>
      </c>
      <c r="N11" s="104">
        <f t="shared" si="7"/>
        <v>0</v>
      </c>
      <c r="O11" s="103">
        <v>62206</v>
      </c>
      <c r="P11" s="103">
        <v>30494</v>
      </c>
      <c r="Q11" s="104">
        <f t="shared" si="8"/>
        <v>43.08073742676288</v>
      </c>
      <c r="R11" s="103">
        <v>2960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17" t="s">
        <v>266</v>
      </c>
    </row>
    <row r="12" spans="1:27" s="105" customFormat="1" ht="13.5" customHeight="1">
      <c r="A12" s="101" t="s">
        <v>46</v>
      </c>
      <c r="B12" s="102" t="s">
        <v>267</v>
      </c>
      <c r="C12" s="101" t="s">
        <v>268</v>
      </c>
      <c r="D12" s="103">
        <f t="shared" si="1"/>
        <v>76917</v>
      </c>
      <c r="E12" s="103">
        <f t="shared" si="2"/>
        <v>10300</v>
      </c>
      <c r="F12" s="104">
        <f t="shared" si="3"/>
        <v>13.391057893573594</v>
      </c>
      <c r="G12" s="103">
        <v>10300</v>
      </c>
      <c r="H12" s="103">
        <v>0</v>
      </c>
      <c r="I12" s="103">
        <f t="shared" si="4"/>
        <v>66617</v>
      </c>
      <c r="J12" s="104">
        <f t="shared" si="5"/>
        <v>86.608942106426412</v>
      </c>
      <c r="K12" s="103">
        <v>35699</v>
      </c>
      <c r="L12" s="104">
        <f t="shared" si="6"/>
        <v>46.412366576959577</v>
      </c>
      <c r="M12" s="103">
        <v>0</v>
      </c>
      <c r="N12" s="104">
        <f t="shared" si="7"/>
        <v>0</v>
      </c>
      <c r="O12" s="103">
        <v>30918</v>
      </c>
      <c r="P12" s="103">
        <v>24170</v>
      </c>
      <c r="Q12" s="104">
        <f t="shared" si="8"/>
        <v>40.196575529466827</v>
      </c>
      <c r="R12" s="103">
        <v>927</v>
      </c>
      <c r="S12" s="101"/>
      <c r="T12" s="101" t="s">
        <v>256</v>
      </c>
      <c r="U12" s="101"/>
      <c r="V12" s="101"/>
      <c r="W12" s="101"/>
      <c r="X12" s="101"/>
      <c r="Y12" s="101"/>
      <c r="Z12" s="101" t="s">
        <v>256</v>
      </c>
      <c r="AA12" s="117" t="s">
        <v>269</v>
      </c>
    </row>
    <row r="13" spans="1:27" s="105" customFormat="1" ht="13.5" customHeight="1">
      <c r="A13" s="101" t="s">
        <v>46</v>
      </c>
      <c r="B13" s="102" t="s">
        <v>270</v>
      </c>
      <c r="C13" s="101" t="s">
        <v>271</v>
      </c>
      <c r="D13" s="103">
        <f t="shared" si="1"/>
        <v>52650</v>
      </c>
      <c r="E13" s="103">
        <f t="shared" si="2"/>
        <v>2466</v>
      </c>
      <c r="F13" s="104">
        <f t="shared" si="3"/>
        <v>4.6837606837606831</v>
      </c>
      <c r="G13" s="103">
        <v>2466</v>
      </c>
      <c r="H13" s="103">
        <v>0</v>
      </c>
      <c r="I13" s="103">
        <f t="shared" si="4"/>
        <v>50184</v>
      </c>
      <c r="J13" s="104">
        <f t="shared" si="5"/>
        <v>95.316239316239319</v>
      </c>
      <c r="K13" s="103">
        <v>26303</v>
      </c>
      <c r="L13" s="104">
        <f t="shared" si="6"/>
        <v>49.958214624881293</v>
      </c>
      <c r="M13" s="103">
        <v>0</v>
      </c>
      <c r="N13" s="104">
        <f t="shared" si="7"/>
        <v>0</v>
      </c>
      <c r="O13" s="103">
        <v>23881</v>
      </c>
      <c r="P13" s="103">
        <v>14879</v>
      </c>
      <c r="Q13" s="104">
        <f t="shared" si="8"/>
        <v>45.358024691358025</v>
      </c>
      <c r="R13" s="103">
        <v>1965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17" t="s">
        <v>272</v>
      </c>
    </row>
    <row r="14" spans="1:27" s="105" customFormat="1" ht="13.5" customHeight="1">
      <c r="A14" s="101" t="s">
        <v>46</v>
      </c>
      <c r="B14" s="102" t="s">
        <v>273</v>
      </c>
      <c r="C14" s="101" t="s">
        <v>274</v>
      </c>
      <c r="D14" s="103">
        <f t="shared" si="1"/>
        <v>78393</v>
      </c>
      <c r="E14" s="103">
        <f t="shared" si="2"/>
        <v>1996</v>
      </c>
      <c r="F14" s="104">
        <f t="shared" si="3"/>
        <v>2.5461457017845981</v>
      </c>
      <c r="G14" s="103">
        <v>1996</v>
      </c>
      <c r="H14" s="103">
        <v>0</v>
      </c>
      <c r="I14" s="103">
        <f t="shared" si="4"/>
        <v>76397</v>
      </c>
      <c r="J14" s="104">
        <f t="shared" si="5"/>
        <v>97.453854298215404</v>
      </c>
      <c r="K14" s="103">
        <v>59644</v>
      </c>
      <c r="L14" s="104">
        <f t="shared" si="6"/>
        <v>76.083323766152589</v>
      </c>
      <c r="M14" s="103">
        <v>0</v>
      </c>
      <c r="N14" s="104">
        <f t="shared" si="7"/>
        <v>0</v>
      </c>
      <c r="O14" s="103">
        <v>16753</v>
      </c>
      <c r="P14" s="103">
        <v>6565</v>
      </c>
      <c r="Q14" s="104">
        <f t="shared" si="8"/>
        <v>21.370530532062812</v>
      </c>
      <c r="R14" s="103">
        <v>1382</v>
      </c>
      <c r="S14" s="101"/>
      <c r="T14" s="101"/>
      <c r="U14" s="101"/>
      <c r="V14" s="101" t="s">
        <v>256</v>
      </c>
      <c r="W14" s="101"/>
      <c r="X14" s="101"/>
      <c r="Y14" s="101"/>
      <c r="Z14" s="101" t="s">
        <v>256</v>
      </c>
      <c r="AA14" s="117" t="s">
        <v>275</v>
      </c>
    </row>
    <row r="15" spans="1:27" s="105" customFormat="1" ht="13.5" customHeight="1">
      <c r="A15" s="101" t="s">
        <v>46</v>
      </c>
      <c r="B15" s="102" t="s">
        <v>276</v>
      </c>
      <c r="C15" s="101" t="s">
        <v>277</v>
      </c>
      <c r="D15" s="103">
        <f t="shared" si="1"/>
        <v>44530</v>
      </c>
      <c r="E15" s="103">
        <f t="shared" si="2"/>
        <v>7505</v>
      </c>
      <c r="F15" s="104">
        <f t="shared" si="3"/>
        <v>16.853806422636424</v>
      </c>
      <c r="G15" s="103">
        <v>7505</v>
      </c>
      <c r="H15" s="103">
        <v>0</v>
      </c>
      <c r="I15" s="103">
        <f t="shared" si="4"/>
        <v>37025</v>
      </c>
      <c r="J15" s="104">
        <f t="shared" si="5"/>
        <v>83.146193577363576</v>
      </c>
      <c r="K15" s="103">
        <v>8903</v>
      </c>
      <c r="L15" s="104">
        <f t="shared" si="6"/>
        <v>19.993262968785089</v>
      </c>
      <c r="M15" s="103">
        <v>0</v>
      </c>
      <c r="N15" s="104">
        <f t="shared" si="7"/>
        <v>0</v>
      </c>
      <c r="O15" s="103">
        <v>28122</v>
      </c>
      <c r="P15" s="103">
        <v>13560</v>
      </c>
      <c r="Q15" s="104">
        <f t="shared" si="8"/>
        <v>63.152930608578487</v>
      </c>
      <c r="R15" s="103">
        <v>1760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17" t="s">
        <v>278</v>
      </c>
    </row>
    <row r="16" spans="1:27" s="105" customFormat="1" ht="13.5" customHeight="1">
      <c r="A16" s="101" t="s">
        <v>46</v>
      </c>
      <c r="B16" s="102" t="s">
        <v>279</v>
      </c>
      <c r="C16" s="101" t="s">
        <v>280</v>
      </c>
      <c r="D16" s="103">
        <f t="shared" si="1"/>
        <v>64264</v>
      </c>
      <c r="E16" s="103">
        <f t="shared" si="2"/>
        <v>10964</v>
      </c>
      <c r="F16" s="104">
        <f t="shared" si="3"/>
        <v>17.060873895182375</v>
      </c>
      <c r="G16" s="103">
        <v>10964</v>
      </c>
      <c r="H16" s="103">
        <v>0</v>
      </c>
      <c r="I16" s="103">
        <f t="shared" si="4"/>
        <v>53300</v>
      </c>
      <c r="J16" s="104">
        <f t="shared" si="5"/>
        <v>82.939126104817632</v>
      </c>
      <c r="K16" s="103">
        <v>9093</v>
      </c>
      <c r="L16" s="104">
        <f t="shared" si="6"/>
        <v>14.149446035105189</v>
      </c>
      <c r="M16" s="103">
        <v>0</v>
      </c>
      <c r="N16" s="104">
        <f t="shared" si="7"/>
        <v>0</v>
      </c>
      <c r="O16" s="103">
        <v>44207</v>
      </c>
      <c r="P16" s="103">
        <v>0</v>
      </c>
      <c r="Q16" s="104">
        <f t="shared" si="8"/>
        <v>68.789680069712432</v>
      </c>
      <c r="R16" s="103">
        <v>4260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17" t="s">
        <v>281</v>
      </c>
    </row>
    <row r="17" spans="1:27" s="105" customFormat="1" ht="13.5" customHeight="1">
      <c r="A17" s="101" t="s">
        <v>46</v>
      </c>
      <c r="B17" s="102" t="s">
        <v>282</v>
      </c>
      <c r="C17" s="101" t="s">
        <v>283</v>
      </c>
      <c r="D17" s="103">
        <f t="shared" si="1"/>
        <v>53967</v>
      </c>
      <c r="E17" s="103">
        <f t="shared" si="2"/>
        <v>3886</v>
      </c>
      <c r="F17" s="104">
        <f t="shared" si="3"/>
        <v>7.2006967220708953</v>
      </c>
      <c r="G17" s="103">
        <v>3886</v>
      </c>
      <c r="H17" s="103">
        <v>0</v>
      </c>
      <c r="I17" s="103">
        <f t="shared" si="4"/>
        <v>50081</v>
      </c>
      <c r="J17" s="104">
        <f t="shared" si="5"/>
        <v>92.799303277929098</v>
      </c>
      <c r="K17" s="103">
        <v>18554</v>
      </c>
      <c r="L17" s="104">
        <f t="shared" si="6"/>
        <v>34.380269423907201</v>
      </c>
      <c r="M17" s="103">
        <v>282</v>
      </c>
      <c r="N17" s="104">
        <f t="shared" si="7"/>
        <v>0.52254155317138251</v>
      </c>
      <c r="O17" s="103">
        <v>31245</v>
      </c>
      <c r="P17" s="103">
        <v>23288</v>
      </c>
      <c r="Q17" s="104">
        <f t="shared" si="8"/>
        <v>57.896492300850525</v>
      </c>
      <c r="R17" s="103">
        <v>127</v>
      </c>
      <c r="S17" s="101"/>
      <c r="T17" s="101"/>
      <c r="U17" s="101"/>
      <c r="V17" s="101" t="s">
        <v>256</v>
      </c>
      <c r="W17" s="101"/>
      <c r="X17" s="101"/>
      <c r="Y17" s="101"/>
      <c r="Z17" s="101" t="s">
        <v>256</v>
      </c>
      <c r="AA17" s="117" t="s">
        <v>284</v>
      </c>
    </row>
    <row r="18" spans="1:27" s="105" customFormat="1" ht="13.5" customHeight="1">
      <c r="A18" s="101" t="s">
        <v>46</v>
      </c>
      <c r="B18" s="102" t="s">
        <v>285</v>
      </c>
      <c r="C18" s="101" t="s">
        <v>286</v>
      </c>
      <c r="D18" s="103">
        <f t="shared" si="1"/>
        <v>29736</v>
      </c>
      <c r="E18" s="103">
        <f t="shared" si="2"/>
        <v>3085</v>
      </c>
      <c r="F18" s="104">
        <f t="shared" si="3"/>
        <v>10.374630078019909</v>
      </c>
      <c r="G18" s="103">
        <v>3085</v>
      </c>
      <c r="H18" s="103">
        <v>0</v>
      </c>
      <c r="I18" s="103">
        <f t="shared" si="4"/>
        <v>26651</v>
      </c>
      <c r="J18" s="104">
        <f t="shared" si="5"/>
        <v>89.625369921980095</v>
      </c>
      <c r="K18" s="103">
        <v>23261</v>
      </c>
      <c r="L18" s="104">
        <f t="shared" si="6"/>
        <v>78.22504708097928</v>
      </c>
      <c r="M18" s="103">
        <v>0</v>
      </c>
      <c r="N18" s="104">
        <f t="shared" si="7"/>
        <v>0</v>
      </c>
      <c r="O18" s="103">
        <v>3390</v>
      </c>
      <c r="P18" s="103">
        <v>1506</v>
      </c>
      <c r="Q18" s="104">
        <f t="shared" si="8"/>
        <v>11.400322841000806</v>
      </c>
      <c r="R18" s="103">
        <v>151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17" t="s">
        <v>287</v>
      </c>
    </row>
    <row r="19" spans="1:27" s="105" customFormat="1" ht="13.5" customHeight="1">
      <c r="A19" s="101" t="s">
        <v>46</v>
      </c>
      <c r="B19" s="102" t="s">
        <v>288</v>
      </c>
      <c r="C19" s="101" t="s">
        <v>289</v>
      </c>
      <c r="D19" s="103">
        <f t="shared" si="1"/>
        <v>44770</v>
      </c>
      <c r="E19" s="103">
        <f t="shared" si="2"/>
        <v>7703</v>
      </c>
      <c r="F19" s="104">
        <f t="shared" si="3"/>
        <v>17.205718114809024</v>
      </c>
      <c r="G19" s="103">
        <v>7703</v>
      </c>
      <c r="H19" s="103">
        <v>0</v>
      </c>
      <c r="I19" s="103">
        <f t="shared" si="4"/>
        <v>37067</v>
      </c>
      <c r="J19" s="104">
        <f t="shared" si="5"/>
        <v>82.794281885190983</v>
      </c>
      <c r="K19" s="103">
        <v>3358</v>
      </c>
      <c r="L19" s="104">
        <f t="shared" si="6"/>
        <v>7.5005584096493187</v>
      </c>
      <c r="M19" s="103">
        <v>0</v>
      </c>
      <c r="N19" s="104">
        <f t="shared" si="7"/>
        <v>0</v>
      </c>
      <c r="O19" s="103">
        <v>33709</v>
      </c>
      <c r="P19" s="103">
        <v>23666</v>
      </c>
      <c r="Q19" s="104">
        <f t="shared" si="8"/>
        <v>75.293723475541668</v>
      </c>
      <c r="R19" s="103">
        <v>238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17" t="s">
        <v>290</v>
      </c>
    </row>
    <row r="20" spans="1:27" s="105" customFormat="1" ht="13.5" customHeight="1">
      <c r="A20" s="101" t="s">
        <v>46</v>
      </c>
      <c r="B20" s="102" t="s">
        <v>291</v>
      </c>
      <c r="C20" s="101" t="s">
        <v>292</v>
      </c>
      <c r="D20" s="103">
        <f t="shared" si="1"/>
        <v>77564</v>
      </c>
      <c r="E20" s="103">
        <f t="shared" si="2"/>
        <v>12864</v>
      </c>
      <c r="F20" s="104">
        <f t="shared" si="3"/>
        <v>16.585013666133776</v>
      </c>
      <c r="G20" s="103">
        <v>12864</v>
      </c>
      <c r="H20" s="103">
        <v>0</v>
      </c>
      <c r="I20" s="103">
        <f t="shared" si="4"/>
        <v>64700</v>
      </c>
      <c r="J20" s="104">
        <f t="shared" si="5"/>
        <v>83.414986333866224</v>
      </c>
      <c r="K20" s="103">
        <v>35138</v>
      </c>
      <c r="L20" s="104">
        <f t="shared" si="6"/>
        <v>45.301944200917951</v>
      </c>
      <c r="M20" s="103">
        <v>0</v>
      </c>
      <c r="N20" s="104">
        <f t="shared" si="7"/>
        <v>0</v>
      </c>
      <c r="O20" s="103">
        <v>29562</v>
      </c>
      <c r="P20" s="103">
        <v>20152</v>
      </c>
      <c r="Q20" s="104">
        <f t="shared" si="8"/>
        <v>38.11304213294828</v>
      </c>
      <c r="R20" s="103">
        <v>590</v>
      </c>
      <c r="S20" s="101"/>
      <c r="T20" s="101"/>
      <c r="U20" s="101"/>
      <c r="V20" s="101" t="s">
        <v>256</v>
      </c>
      <c r="W20" s="101"/>
      <c r="X20" s="101"/>
      <c r="Y20" s="101"/>
      <c r="Z20" s="101" t="s">
        <v>256</v>
      </c>
      <c r="AA20" s="117" t="s">
        <v>293</v>
      </c>
    </row>
    <row r="21" spans="1:27" s="105" customFormat="1" ht="13.5" customHeight="1">
      <c r="A21" s="101" t="s">
        <v>46</v>
      </c>
      <c r="B21" s="102" t="s">
        <v>294</v>
      </c>
      <c r="C21" s="101" t="s">
        <v>295</v>
      </c>
      <c r="D21" s="103">
        <f t="shared" si="1"/>
        <v>108471</v>
      </c>
      <c r="E21" s="103">
        <f t="shared" si="2"/>
        <v>3917</v>
      </c>
      <c r="F21" s="104">
        <f t="shared" si="3"/>
        <v>3.6111034285661607</v>
      </c>
      <c r="G21" s="103">
        <v>3917</v>
      </c>
      <c r="H21" s="103">
        <v>0</v>
      </c>
      <c r="I21" s="103">
        <f t="shared" si="4"/>
        <v>104554</v>
      </c>
      <c r="J21" s="104">
        <f t="shared" si="5"/>
        <v>96.388896571433833</v>
      </c>
      <c r="K21" s="103">
        <v>73825</v>
      </c>
      <c r="L21" s="104">
        <f t="shared" si="6"/>
        <v>68.05966571710411</v>
      </c>
      <c r="M21" s="103">
        <v>0</v>
      </c>
      <c r="N21" s="104">
        <f t="shared" si="7"/>
        <v>0</v>
      </c>
      <c r="O21" s="103">
        <v>30729</v>
      </c>
      <c r="P21" s="103">
        <v>15228</v>
      </c>
      <c r="Q21" s="104">
        <f t="shared" si="8"/>
        <v>28.32923085432973</v>
      </c>
      <c r="R21" s="103">
        <v>1531</v>
      </c>
      <c r="S21" s="101" t="s">
        <v>256</v>
      </c>
      <c r="T21" s="101"/>
      <c r="U21" s="101"/>
      <c r="V21" s="101"/>
      <c r="W21" s="101"/>
      <c r="X21" s="101"/>
      <c r="Y21" s="101"/>
      <c r="Z21" s="101" t="s">
        <v>256</v>
      </c>
      <c r="AA21" s="117" t="s">
        <v>296</v>
      </c>
    </row>
    <row r="22" spans="1:27" s="105" customFormat="1" ht="13.5" customHeight="1">
      <c r="A22" s="101" t="s">
        <v>46</v>
      </c>
      <c r="B22" s="102" t="s">
        <v>297</v>
      </c>
      <c r="C22" s="101" t="s">
        <v>298</v>
      </c>
      <c r="D22" s="103">
        <f t="shared" si="1"/>
        <v>85038</v>
      </c>
      <c r="E22" s="103">
        <f t="shared" si="2"/>
        <v>1032</v>
      </c>
      <c r="F22" s="104">
        <f t="shared" si="3"/>
        <v>1.2135751075989556</v>
      </c>
      <c r="G22" s="103">
        <v>1032</v>
      </c>
      <c r="H22" s="103">
        <v>0</v>
      </c>
      <c r="I22" s="103">
        <f t="shared" si="4"/>
        <v>84006</v>
      </c>
      <c r="J22" s="104">
        <f t="shared" si="5"/>
        <v>98.786424892401044</v>
      </c>
      <c r="K22" s="103">
        <v>73239</v>
      </c>
      <c r="L22" s="104">
        <f t="shared" si="6"/>
        <v>86.125026458759606</v>
      </c>
      <c r="M22" s="103">
        <v>0</v>
      </c>
      <c r="N22" s="104">
        <f t="shared" si="7"/>
        <v>0</v>
      </c>
      <c r="O22" s="103">
        <v>10767</v>
      </c>
      <c r="P22" s="103">
        <v>5555</v>
      </c>
      <c r="Q22" s="104">
        <f t="shared" si="8"/>
        <v>12.66139843364143</v>
      </c>
      <c r="R22" s="103">
        <v>1094</v>
      </c>
      <c r="S22" s="101"/>
      <c r="T22" s="101"/>
      <c r="U22" s="101"/>
      <c r="V22" s="101" t="s">
        <v>256</v>
      </c>
      <c r="W22" s="101"/>
      <c r="X22" s="101"/>
      <c r="Y22" s="101"/>
      <c r="Z22" s="101" t="s">
        <v>256</v>
      </c>
      <c r="AA22" s="117" t="s">
        <v>299</v>
      </c>
    </row>
    <row r="23" spans="1:27" s="105" customFormat="1" ht="13.5" customHeight="1">
      <c r="A23" s="101" t="s">
        <v>46</v>
      </c>
      <c r="B23" s="102" t="s">
        <v>300</v>
      </c>
      <c r="C23" s="101" t="s">
        <v>301</v>
      </c>
      <c r="D23" s="103">
        <f t="shared" si="1"/>
        <v>226253</v>
      </c>
      <c r="E23" s="103">
        <f t="shared" si="2"/>
        <v>5403</v>
      </c>
      <c r="F23" s="104">
        <f t="shared" si="3"/>
        <v>2.388034633794911</v>
      </c>
      <c r="G23" s="103">
        <v>5403</v>
      </c>
      <c r="H23" s="103">
        <v>0</v>
      </c>
      <c r="I23" s="103">
        <f t="shared" si="4"/>
        <v>220850</v>
      </c>
      <c r="J23" s="104">
        <f t="shared" si="5"/>
        <v>97.611965366205084</v>
      </c>
      <c r="K23" s="103">
        <v>189744</v>
      </c>
      <c r="L23" s="104">
        <f t="shared" si="6"/>
        <v>83.863639377157426</v>
      </c>
      <c r="M23" s="103">
        <v>0</v>
      </c>
      <c r="N23" s="104">
        <f t="shared" si="7"/>
        <v>0</v>
      </c>
      <c r="O23" s="103">
        <v>31106</v>
      </c>
      <c r="P23" s="103">
        <v>17616</v>
      </c>
      <c r="Q23" s="104">
        <f t="shared" si="8"/>
        <v>13.748325989047657</v>
      </c>
      <c r="R23" s="103">
        <v>8429</v>
      </c>
      <c r="S23" s="101"/>
      <c r="T23" s="101"/>
      <c r="U23" s="101"/>
      <c r="V23" s="101" t="s">
        <v>256</v>
      </c>
      <c r="W23" s="101"/>
      <c r="X23" s="101"/>
      <c r="Y23" s="101"/>
      <c r="Z23" s="101" t="s">
        <v>256</v>
      </c>
      <c r="AA23" s="117" t="s">
        <v>302</v>
      </c>
    </row>
    <row r="24" spans="1:27" s="105" customFormat="1" ht="13.5" customHeight="1">
      <c r="A24" s="101" t="s">
        <v>46</v>
      </c>
      <c r="B24" s="102" t="s">
        <v>303</v>
      </c>
      <c r="C24" s="101" t="s">
        <v>304</v>
      </c>
      <c r="D24" s="103">
        <f t="shared" si="1"/>
        <v>159499</v>
      </c>
      <c r="E24" s="103">
        <f t="shared" si="2"/>
        <v>12723</v>
      </c>
      <c r="F24" s="104">
        <f t="shared" si="3"/>
        <v>7.9768525194515325</v>
      </c>
      <c r="G24" s="103">
        <v>12723</v>
      </c>
      <c r="H24" s="103">
        <v>0</v>
      </c>
      <c r="I24" s="103">
        <f t="shared" si="4"/>
        <v>146776</v>
      </c>
      <c r="J24" s="104">
        <f t="shared" si="5"/>
        <v>92.023147480548474</v>
      </c>
      <c r="K24" s="103">
        <v>89392</v>
      </c>
      <c r="L24" s="104">
        <f t="shared" si="6"/>
        <v>56.045492448228515</v>
      </c>
      <c r="M24" s="103">
        <v>0</v>
      </c>
      <c r="N24" s="104">
        <f t="shared" si="7"/>
        <v>0</v>
      </c>
      <c r="O24" s="103">
        <v>57384</v>
      </c>
      <c r="P24" s="103">
        <v>43818</v>
      </c>
      <c r="Q24" s="104">
        <f t="shared" si="8"/>
        <v>35.977655032319952</v>
      </c>
      <c r="R24" s="103">
        <v>1465</v>
      </c>
      <c r="S24" s="101" t="s">
        <v>256</v>
      </c>
      <c r="T24" s="101"/>
      <c r="U24" s="101"/>
      <c r="V24" s="101"/>
      <c r="W24" s="101"/>
      <c r="X24" s="101"/>
      <c r="Y24" s="101"/>
      <c r="Z24" s="101" t="s">
        <v>256</v>
      </c>
      <c r="AA24" s="117" t="s">
        <v>305</v>
      </c>
    </row>
    <row r="25" spans="1:27" s="105" customFormat="1" ht="13.5" customHeight="1">
      <c r="A25" s="101" t="s">
        <v>46</v>
      </c>
      <c r="B25" s="102" t="s">
        <v>306</v>
      </c>
      <c r="C25" s="101" t="s">
        <v>307</v>
      </c>
      <c r="D25" s="103">
        <f t="shared" si="1"/>
        <v>67754</v>
      </c>
      <c r="E25" s="103">
        <f t="shared" si="2"/>
        <v>2326</v>
      </c>
      <c r="F25" s="104">
        <f t="shared" si="3"/>
        <v>3.4330076453050742</v>
      </c>
      <c r="G25" s="103">
        <v>2326</v>
      </c>
      <c r="H25" s="103">
        <v>0</v>
      </c>
      <c r="I25" s="103">
        <f t="shared" si="4"/>
        <v>65428</v>
      </c>
      <c r="J25" s="104">
        <f t="shared" si="5"/>
        <v>96.566992354694918</v>
      </c>
      <c r="K25" s="103">
        <v>33711</v>
      </c>
      <c r="L25" s="104">
        <f t="shared" si="6"/>
        <v>49.75499601499542</v>
      </c>
      <c r="M25" s="103">
        <v>0</v>
      </c>
      <c r="N25" s="104">
        <f t="shared" si="7"/>
        <v>0</v>
      </c>
      <c r="O25" s="103">
        <v>31717</v>
      </c>
      <c r="P25" s="103">
        <v>24051</v>
      </c>
      <c r="Q25" s="104">
        <f t="shared" si="8"/>
        <v>46.811996339699505</v>
      </c>
      <c r="R25" s="103">
        <v>884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17" t="s">
        <v>308</v>
      </c>
    </row>
    <row r="26" spans="1:27" s="105" customFormat="1" ht="13.5" customHeight="1">
      <c r="A26" s="101" t="s">
        <v>46</v>
      </c>
      <c r="B26" s="102" t="s">
        <v>309</v>
      </c>
      <c r="C26" s="101" t="s">
        <v>310</v>
      </c>
      <c r="D26" s="103">
        <f t="shared" si="1"/>
        <v>29037</v>
      </c>
      <c r="E26" s="103">
        <f t="shared" si="2"/>
        <v>2379</v>
      </c>
      <c r="F26" s="104">
        <f t="shared" si="3"/>
        <v>8.1929951441264599</v>
      </c>
      <c r="G26" s="103">
        <v>2379</v>
      </c>
      <c r="H26" s="103">
        <v>0</v>
      </c>
      <c r="I26" s="103">
        <f t="shared" si="4"/>
        <v>26658</v>
      </c>
      <c r="J26" s="104">
        <f t="shared" si="5"/>
        <v>91.807004855873544</v>
      </c>
      <c r="K26" s="103">
        <v>17704</v>
      </c>
      <c r="L26" s="104">
        <f t="shared" si="6"/>
        <v>60.97048593174226</v>
      </c>
      <c r="M26" s="103">
        <v>0</v>
      </c>
      <c r="N26" s="104">
        <f t="shared" si="7"/>
        <v>0</v>
      </c>
      <c r="O26" s="103">
        <v>8954</v>
      </c>
      <c r="P26" s="103">
        <v>3567</v>
      </c>
      <c r="Q26" s="104">
        <f t="shared" si="8"/>
        <v>30.83651892413128</v>
      </c>
      <c r="R26" s="103">
        <v>314</v>
      </c>
      <c r="S26" s="101"/>
      <c r="T26" s="101"/>
      <c r="U26" s="101"/>
      <c r="V26" s="101" t="s">
        <v>256</v>
      </c>
      <c r="W26" s="101"/>
      <c r="X26" s="101"/>
      <c r="Y26" s="101"/>
      <c r="Z26" s="101" t="s">
        <v>256</v>
      </c>
      <c r="AA26" s="117" t="s">
        <v>311</v>
      </c>
    </row>
    <row r="27" spans="1:27" s="105" customFormat="1" ht="13.5" customHeight="1">
      <c r="A27" s="101" t="s">
        <v>46</v>
      </c>
      <c r="B27" s="102" t="s">
        <v>312</v>
      </c>
      <c r="C27" s="101" t="s">
        <v>313</v>
      </c>
      <c r="D27" s="103">
        <f t="shared" si="1"/>
        <v>66067</v>
      </c>
      <c r="E27" s="103">
        <f t="shared" si="2"/>
        <v>0</v>
      </c>
      <c r="F27" s="104">
        <f t="shared" si="3"/>
        <v>0</v>
      </c>
      <c r="G27" s="103">
        <v>0</v>
      </c>
      <c r="H27" s="103">
        <v>0</v>
      </c>
      <c r="I27" s="103">
        <f t="shared" si="4"/>
        <v>66067</v>
      </c>
      <c r="J27" s="104">
        <f t="shared" si="5"/>
        <v>100</v>
      </c>
      <c r="K27" s="103">
        <v>65169</v>
      </c>
      <c r="L27" s="104">
        <f t="shared" si="6"/>
        <v>98.640773759970941</v>
      </c>
      <c r="M27" s="103">
        <v>0</v>
      </c>
      <c r="N27" s="104">
        <f t="shared" si="7"/>
        <v>0</v>
      </c>
      <c r="O27" s="103">
        <v>898</v>
      </c>
      <c r="P27" s="103">
        <v>723</v>
      </c>
      <c r="Q27" s="104">
        <f t="shared" si="8"/>
        <v>1.3592262400290613</v>
      </c>
      <c r="R27" s="103">
        <v>756</v>
      </c>
      <c r="S27" s="101"/>
      <c r="T27" s="101"/>
      <c r="U27" s="101"/>
      <c r="V27" s="101" t="s">
        <v>256</v>
      </c>
      <c r="W27" s="101"/>
      <c r="X27" s="101"/>
      <c r="Y27" s="101"/>
      <c r="Z27" s="101" t="s">
        <v>256</v>
      </c>
      <c r="AA27" s="117" t="s">
        <v>314</v>
      </c>
    </row>
    <row r="28" spans="1:27" s="105" customFormat="1" ht="13.5" customHeight="1">
      <c r="A28" s="101" t="s">
        <v>46</v>
      </c>
      <c r="B28" s="102" t="s">
        <v>315</v>
      </c>
      <c r="C28" s="101" t="s">
        <v>316</v>
      </c>
      <c r="D28" s="103">
        <f t="shared" si="1"/>
        <v>43388</v>
      </c>
      <c r="E28" s="103">
        <f t="shared" si="2"/>
        <v>11929</v>
      </c>
      <c r="F28" s="104">
        <f t="shared" si="3"/>
        <v>27.493777081220617</v>
      </c>
      <c r="G28" s="103">
        <v>11929</v>
      </c>
      <c r="H28" s="103">
        <v>0</v>
      </c>
      <c r="I28" s="103">
        <f t="shared" si="4"/>
        <v>31459</v>
      </c>
      <c r="J28" s="104">
        <f t="shared" si="5"/>
        <v>72.506222918779386</v>
      </c>
      <c r="K28" s="103">
        <v>7545</v>
      </c>
      <c r="L28" s="104">
        <f t="shared" si="6"/>
        <v>17.389600811284225</v>
      </c>
      <c r="M28" s="103">
        <v>0</v>
      </c>
      <c r="N28" s="104">
        <f t="shared" si="7"/>
        <v>0</v>
      </c>
      <c r="O28" s="103">
        <v>23914</v>
      </c>
      <c r="P28" s="103">
        <v>20847</v>
      </c>
      <c r="Q28" s="104">
        <f t="shared" si="8"/>
        <v>55.116622107495161</v>
      </c>
      <c r="R28" s="103">
        <v>257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17" t="s">
        <v>317</v>
      </c>
    </row>
    <row r="29" spans="1:27" s="105" customFormat="1" ht="13.5" customHeight="1">
      <c r="A29" s="101" t="s">
        <v>46</v>
      </c>
      <c r="B29" s="102" t="s">
        <v>318</v>
      </c>
      <c r="C29" s="101" t="s">
        <v>319</v>
      </c>
      <c r="D29" s="103">
        <f t="shared" si="1"/>
        <v>55446</v>
      </c>
      <c r="E29" s="103">
        <f t="shared" si="2"/>
        <v>4791</v>
      </c>
      <c r="F29" s="104">
        <f t="shared" si="3"/>
        <v>8.640839735959311</v>
      </c>
      <c r="G29" s="103">
        <v>4791</v>
      </c>
      <c r="H29" s="103">
        <v>0</v>
      </c>
      <c r="I29" s="103">
        <f t="shared" si="4"/>
        <v>50655</v>
      </c>
      <c r="J29" s="104">
        <f t="shared" si="5"/>
        <v>91.359160264040682</v>
      </c>
      <c r="K29" s="103">
        <v>26677</v>
      </c>
      <c r="L29" s="104">
        <f t="shared" si="6"/>
        <v>48.113479782130355</v>
      </c>
      <c r="M29" s="103">
        <v>0</v>
      </c>
      <c r="N29" s="104">
        <f t="shared" si="7"/>
        <v>0</v>
      </c>
      <c r="O29" s="103">
        <v>23978</v>
      </c>
      <c r="P29" s="103">
        <v>10648</v>
      </c>
      <c r="Q29" s="104">
        <f t="shared" si="8"/>
        <v>43.245680481910327</v>
      </c>
      <c r="R29" s="103">
        <v>216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17" t="s">
        <v>320</v>
      </c>
    </row>
    <row r="30" spans="1:27" s="105" customFormat="1" ht="13.5" customHeight="1">
      <c r="A30" s="101" t="s">
        <v>46</v>
      </c>
      <c r="B30" s="102" t="s">
        <v>321</v>
      </c>
      <c r="C30" s="101" t="s">
        <v>322</v>
      </c>
      <c r="D30" s="103">
        <f t="shared" si="1"/>
        <v>105067</v>
      </c>
      <c r="E30" s="103">
        <f t="shared" si="2"/>
        <v>12942</v>
      </c>
      <c r="F30" s="104">
        <f t="shared" si="3"/>
        <v>12.317854321528168</v>
      </c>
      <c r="G30" s="103">
        <v>12942</v>
      </c>
      <c r="H30" s="103">
        <v>0</v>
      </c>
      <c r="I30" s="103">
        <f t="shared" si="4"/>
        <v>92125</v>
      </c>
      <c r="J30" s="104">
        <f t="shared" si="5"/>
        <v>87.682145678471841</v>
      </c>
      <c r="K30" s="103">
        <v>35243</v>
      </c>
      <c r="L30" s="104">
        <f t="shared" si="6"/>
        <v>33.543358047721924</v>
      </c>
      <c r="M30" s="103">
        <v>5966</v>
      </c>
      <c r="N30" s="104">
        <f t="shared" si="7"/>
        <v>5.6782814775333836</v>
      </c>
      <c r="O30" s="103">
        <v>50916</v>
      </c>
      <c r="P30" s="103">
        <v>37379</v>
      </c>
      <c r="Q30" s="104">
        <f t="shared" si="8"/>
        <v>48.460506153216521</v>
      </c>
      <c r="R30" s="103">
        <v>2122</v>
      </c>
      <c r="S30" s="101"/>
      <c r="T30" s="101"/>
      <c r="U30" s="101"/>
      <c r="V30" s="101" t="s">
        <v>256</v>
      </c>
      <c r="W30" s="101"/>
      <c r="X30" s="101"/>
      <c r="Y30" s="101"/>
      <c r="Z30" s="101" t="s">
        <v>256</v>
      </c>
      <c r="AA30" s="117" t="s">
        <v>323</v>
      </c>
    </row>
    <row r="31" spans="1:27" s="105" customFormat="1" ht="13.5" customHeight="1">
      <c r="A31" s="101" t="s">
        <v>46</v>
      </c>
      <c r="B31" s="102" t="s">
        <v>324</v>
      </c>
      <c r="C31" s="101" t="s">
        <v>325</v>
      </c>
      <c r="D31" s="103">
        <f t="shared" si="1"/>
        <v>55783</v>
      </c>
      <c r="E31" s="103">
        <f t="shared" si="2"/>
        <v>1577</v>
      </c>
      <c r="F31" s="104">
        <f t="shared" si="3"/>
        <v>2.8270261549217501</v>
      </c>
      <c r="G31" s="103">
        <v>1577</v>
      </c>
      <c r="H31" s="103">
        <v>0</v>
      </c>
      <c r="I31" s="103">
        <f t="shared" si="4"/>
        <v>54206</v>
      </c>
      <c r="J31" s="104">
        <f t="shared" si="5"/>
        <v>97.172973845078246</v>
      </c>
      <c r="K31" s="103">
        <v>14377</v>
      </c>
      <c r="L31" s="104">
        <f t="shared" si="6"/>
        <v>25.773084990050734</v>
      </c>
      <c r="M31" s="103">
        <v>0</v>
      </c>
      <c r="N31" s="104">
        <f t="shared" si="7"/>
        <v>0</v>
      </c>
      <c r="O31" s="103">
        <v>39829</v>
      </c>
      <c r="P31" s="103">
        <v>21093</v>
      </c>
      <c r="Q31" s="104">
        <f t="shared" si="8"/>
        <v>71.399888855027513</v>
      </c>
      <c r="R31" s="103">
        <v>2082</v>
      </c>
      <c r="S31" s="101"/>
      <c r="T31" s="101"/>
      <c r="U31" s="101"/>
      <c r="V31" s="101" t="s">
        <v>256</v>
      </c>
      <c r="W31" s="101"/>
      <c r="X31" s="101"/>
      <c r="Y31" s="101"/>
      <c r="Z31" s="101" t="s">
        <v>256</v>
      </c>
      <c r="AA31" s="117" t="s">
        <v>326</v>
      </c>
    </row>
    <row r="32" spans="1:27" s="105" customFormat="1" ht="13.5" customHeight="1">
      <c r="A32" s="101" t="s">
        <v>46</v>
      </c>
      <c r="B32" s="102" t="s">
        <v>327</v>
      </c>
      <c r="C32" s="101" t="s">
        <v>328</v>
      </c>
      <c r="D32" s="103">
        <f t="shared" si="1"/>
        <v>42217</v>
      </c>
      <c r="E32" s="103">
        <f t="shared" si="2"/>
        <v>6025</v>
      </c>
      <c r="F32" s="104">
        <f t="shared" si="3"/>
        <v>14.271502001563352</v>
      </c>
      <c r="G32" s="103">
        <v>6025</v>
      </c>
      <c r="H32" s="103">
        <v>0</v>
      </c>
      <c r="I32" s="103">
        <f t="shared" si="4"/>
        <v>36192</v>
      </c>
      <c r="J32" s="104">
        <f t="shared" si="5"/>
        <v>85.728497998436652</v>
      </c>
      <c r="K32" s="103">
        <v>11409</v>
      </c>
      <c r="L32" s="104">
        <f t="shared" si="6"/>
        <v>27.024658313001872</v>
      </c>
      <c r="M32" s="103">
        <v>0</v>
      </c>
      <c r="N32" s="104">
        <f t="shared" si="7"/>
        <v>0</v>
      </c>
      <c r="O32" s="103">
        <v>24783</v>
      </c>
      <c r="P32" s="103">
        <v>15285</v>
      </c>
      <c r="Q32" s="104">
        <f t="shared" si="8"/>
        <v>58.703839685434779</v>
      </c>
      <c r="R32" s="103">
        <v>923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17" t="s">
        <v>329</v>
      </c>
    </row>
    <row r="33" spans="1:27" s="105" customFormat="1" ht="13.5" customHeight="1">
      <c r="A33" s="101" t="s">
        <v>46</v>
      </c>
      <c r="B33" s="102" t="s">
        <v>330</v>
      </c>
      <c r="C33" s="101" t="s">
        <v>331</v>
      </c>
      <c r="D33" s="103">
        <f t="shared" si="1"/>
        <v>42761</v>
      </c>
      <c r="E33" s="103">
        <f t="shared" si="2"/>
        <v>1080</v>
      </c>
      <c r="F33" s="104">
        <f t="shared" si="3"/>
        <v>2.5256659105259467</v>
      </c>
      <c r="G33" s="103">
        <v>1080</v>
      </c>
      <c r="H33" s="103">
        <v>0</v>
      </c>
      <c r="I33" s="103">
        <f t="shared" si="4"/>
        <v>41681</v>
      </c>
      <c r="J33" s="104">
        <f t="shared" si="5"/>
        <v>97.474334089474056</v>
      </c>
      <c r="K33" s="103">
        <v>26139</v>
      </c>
      <c r="L33" s="104">
        <f t="shared" si="6"/>
        <v>61.128130773368262</v>
      </c>
      <c r="M33" s="103">
        <v>0</v>
      </c>
      <c r="N33" s="104">
        <f t="shared" si="7"/>
        <v>0</v>
      </c>
      <c r="O33" s="103">
        <v>15542</v>
      </c>
      <c r="P33" s="103">
        <v>12570</v>
      </c>
      <c r="Q33" s="104">
        <f t="shared" si="8"/>
        <v>36.346203316105793</v>
      </c>
      <c r="R33" s="103">
        <v>1027</v>
      </c>
      <c r="S33" s="101"/>
      <c r="T33" s="101"/>
      <c r="U33" s="101"/>
      <c r="V33" s="101" t="s">
        <v>256</v>
      </c>
      <c r="W33" s="101"/>
      <c r="X33" s="101"/>
      <c r="Y33" s="101"/>
      <c r="Z33" s="101" t="s">
        <v>256</v>
      </c>
      <c r="AA33" s="117" t="s">
        <v>332</v>
      </c>
    </row>
    <row r="34" spans="1:27" s="105" customFormat="1" ht="13.5" customHeight="1">
      <c r="A34" s="101" t="s">
        <v>46</v>
      </c>
      <c r="B34" s="102" t="s">
        <v>333</v>
      </c>
      <c r="C34" s="101" t="s">
        <v>334</v>
      </c>
      <c r="D34" s="103">
        <f t="shared" si="1"/>
        <v>43829</v>
      </c>
      <c r="E34" s="103">
        <f t="shared" si="2"/>
        <v>6988</v>
      </c>
      <c r="F34" s="104">
        <f t="shared" si="3"/>
        <v>15.943781514522348</v>
      </c>
      <c r="G34" s="103">
        <v>6988</v>
      </c>
      <c r="H34" s="103">
        <v>0</v>
      </c>
      <c r="I34" s="103">
        <f t="shared" si="4"/>
        <v>36841</v>
      </c>
      <c r="J34" s="104">
        <f t="shared" si="5"/>
        <v>84.056218485477658</v>
      </c>
      <c r="K34" s="103">
        <v>3494</v>
      </c>
      <c r="L34" s="104">
        <f t="shared" si="6"/>
        <v>7.9718907572611739</v>
      </c>
      <c r="M34" s="103">
        <v>0</v>
      </c>
      <c r="N34" s="104">
        <f t="shared" si="7"/>
        <v>0</v>
      </c>
      <c r="O34" s="103">
        <v>33347</v>
      </c>
      <c r="P34" s="103">
        <v>17627</v>
      </c>
      <c r="Q34" s="104">
        <f t="shared" si="8"/>
        <v>76.084327728216479</v>
      </c>
      <c r="R34" s="103">
        <v>316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17" t="s">
        <v>335</v>
      </c>
    </row>
    <row r="35" spans="1:27" s="105" customFormat="1" ht="13.5" customHeight="1">
      <c r="A35" s="101" t="s">
        <v>46</v>
      </c>
      <c r="B35" s="102" t="s">
        <v>336</v>
      </c>
      <c r="C35" s="101" t="s">
        <v>337</v>
      </c>
      <c r="D35" s="103">
        <f t="shared" si="1"/>
        <v>94956</v>
      </c>
      <c r="E35" s="103">
        <f t="shared" si="2"/>
        <v>1160</v>
      </c>
      <c r="F35" s="104">
        <f t="shared" si="3"/>
        <v>1.2216184338009184</v>
      </c>
      <c r="G35" s="103">
        <v>1160</v>
      </c>
      <c r="H35" s="103">
        <v>0</v>
      </c>
      <c r="I35" s="103">
        <f t="shared" si="4"/>
        <v>93796</v>
      </c>
      <c r="J35" s="104">
        <f t="shared" si="5"/>
        <v>98.778381566199087</v>
      </c>
      <c r="K35" s="103">
        <v>37996</v>
      </c>
      <c r="L35" s="104">
        <f t="shared" si="6"/>
        <v>40.014322423016971</v>
      </c>
      <c r="M35" s="103">
        <v>0</v>
      </c>
      <c r="N35" s="104">
        <f t="shared" si="7"/>
        <v>0</v>
      </c>
      <c r="O35" s="103">
        <v>55800</v>
      </c>
      <c r="P35" s="103">
        <v>21195</v>
      </c>
      <c r="Q35" s="104">
        <f t="shared" si="8"/>
        <v>58.764059143182102</v>
      </c>
      <c r="R35" s="103">
        <v>2251</v>
      </c>
      <c r="S35" s="101"/>
      <c r="T35" s="101"/>
      <c r="U35" s="101"/>
      <c r="V35" s="101" t="s">
        <v>256</v>
      </c>
      <c r="W35" s="101"/>
      <c r="X35" s="101"/>
      <c r="Y35" s="101"/>
      <c r="Z35" s="101" t="s">
        <v>256</v>
      </c>
      <c r="AA35" s="117" t="s">
        <v>338</v>
      </c>
    </row>
    <row r="36" spans="1:27" s="105" customFormat="1" ht="13.5" customHeight="1">
      <c r="A36" s="101" t="s">
        <v>46</v>
      </c>
      <c r="B36" s="102" t="s">
        <v>339</v>
      </c>
      <c r="C36" s="101" t="s">
        <v>340</v>
      </c>
      <c r="D36" s="103">
        <f t="shared" si="1"/>
        <v>36316</v>
      </c>
      <c r="E36" s="103">
        <f t="shared" si="2"/>
        <v>16915</v>
      </c>
      <c r="F36" s="104">
        <f t="shared" si="3"/>
        <v>46.577266218746558</v>
      </c>
      <c r="G36" s="103">
        <v>16915</v>
      </c>
      <c r="H36" s="103">
        <v>0</v>
      </c>
      <c r="I36" s="103">
        <f t="shared" si="4"/>
        <v>19401</v>
      </c>
      <c r="J36" s="104">
        <f t="shared" si="5"/>
        <v>53.422733781253442</v>
      </c>
      <c r="K36" s="103">
        <v>4098</v>
      </c>
      <c r="L36" s="104">
        <f t="shared" si="6"/>
        <v>11.284282409957044</v>
      </c>
      <c r="M36" s="103">
        <v>0</v>
      </c>
      <c r="N36" s="104">
        <f t="shared" si="7"/>
        <v>0</v>
      </c>
      <c r="O36" s="103">
        <v>15303</v>
      </c>
      <c r="P36" s="103">
        <v>13290</v>
      </c>
      <c r="Q36" s="104">
        <f t="shared" si="8"/>
        <v>42.138451371296398</v>
      </c>
      <c r="R36" s="103">
        <v>948</v>
      </c>
      <c r="S36" s="101"/>
      <c r="T36" s="101"/>
      <c r="U36" s="101"/>
      <c r="V36" s="101" t="s">
        <v>256</v>
      </c>
      <c r="W36" s="101"/>
      <c r="X36" s="101"/>
      <c r="Y36" s="101"/>
      <c r="Z36" s="101" t="s">
        <v>256</v>
      </c>
      <c r="AA36" s="117" t="s">
        <v>341</v>
      </c>
    </row>
    <row r="37" spans="1:27" s="105" customFormat="1" ht="13.5" customHeight="1">
      <c r="A37" s="101" t="s">
        <v>46</v>
      </c>
      <c r="B37" s="102" t="s">
        <v>342</v>
      </c>
      <c r="C37" s="101" t="s">
        <v>343</v>
      </c>
      <c r="D37" s="103">
        <f t="shared" si="1"/>
        <v>50279</v>
      </c>
      <c r="E37" s="103">
        <f t="shared" si="2"/>
        <v>15632</v>
      </c>
      <c r="F37" s="104">
        <f t="shared" si="3"/>
        <v>31.090514926708963</v>
      </c>
      <c r="G37" s="103">
        <v>15632</v>
      </c>
      <c r="H37" s="103">
        <v>0</v>
      </c>
      <c r="I37" s="103">
        <f t="shared" si="4"/>
        <v>34647</v>
      </c>
      <c r="J37" s="104">
        <f t="shared" si="5"/>
        <v>68.909485073291037</v>
      </c>
      <c r="K37" s="103">
        <v>2794</v>
      </c>
      <c r="L37" s="104">
        <f t="shared" si="6"/>
        <v>5.5569919847252329</v>
      </c>
      <c r="M37" s="103">
        <v>0</v>
      </c>
      <c r="N37" s="104">
        <f t="shared" si="7"/>
        <v>0</v>
      </c>
      <c r="O37" s="103">
        <v>31853</v>
      </c>
      <c r="P37" s="103">
        <v>23802</v>
      </c>
      <c r="Q37" s="104">
        <f t="shared" si="8"/>
        <v>63.352493088565801</v>
      </c>
      <c r="R37" s="103">
        <v>2201</v>
      </c>
      <c r="S37" s="101"/>
      <c r="T37" s="101"/>
      <c r="U37" s="101"/>
      <c r="V37" s="101" t="s">
        <v>256</v>
      </c>
      <c r="W37" s="101"/>
      <c r="X37" s="101"/>
      <c r="Y37" s="101"/>
      <c r="Z37" s="101" t="s">
        <v>256</v>
      </c>
      <c r="AA37" s="117" t="s">
        <v>344</v>
      </c>
    </row>
    <row r="38" spans="1:27" s="105" customFormat="1" ht="13.5" customHeight="1">
      <c r="A38" s="101" t="s">
        <v>46</v>
      </c>
      <c r="B38" s="102" t="s">
        <v>345</v>
      </c>
      <c r="C38" s="101" t="s">
        <v>346</v>
      </c>
      <c r="D38" s="103">
        <f t="shared" si="1"/>
        <v>50836</v>
      </c>
      <c r="E38" s="103">
        <f t="shared" si="2"/>
        <v>5693</v>
      </c>
      <c r="F38" s="104">
        <f t="shared" si="3"/>
        <v>11.198756786529231</v>
      </c>
      <c r="G38" s="103">
        <v>5693</v>
      </c>
      <c r="H38" s="103">
        <v>0</v>
      </c>
      <c r="I38" s="103">
        <f t="shared" si="4"/>
        <v>45143</v>
      </c>
      <c r="J38" s="104">
        <f t="shared" si="5"/>
        <v>88.801243213470769</v>
      </c>
      <c r="K38" s="103">
        <v>32380</v>
      </c>
      <c r="L38" s="104">
        <f t="shared" si="6"/>
        <v>63.695019277677233</v>
      </c>
      <c r="M38" s="103">
        <v>1514</v>
      </c>
      <c r="N38" s="104">
        <f t="shared" si="7"/>
        <v>2.9782044220631048</v>
      </c>
      <c r="O38" s="103">
        <v>11249</v>
      </c>
      <c r="P38" s="103">
        <v>4154</v>
      </c>
      <c r="Q38" s="104">
        <f t="shared" si="8"/>
        <v>22.128019513730425</v>
      </c>
      <c r="R38" s="103">
        <v>470</v>
      </c>
      <c r="S38" s="101"/>
      <c r="T38" s="101"/>
      <c r="U38" s="101"/>
      <c r="V38" s="101" t="s">
        <v>256</v>
      </c>
      <c r="W38" s="101"/>
      <c r="X38" s="101"/>
      <c r="Y38" s="101"/>
      <c r="Z38" s="101" t="s">
        <v>256</v>
      </c>
      <c r="AA38" s="117" t="s">
        <v>347</v>
      </c>
    </row>
    <row r="39" spans="1:27" s="105" customFormat="1" ht="13.5" customHeight="1">
      <c r="A39" s="101" t="s">
        <v>46</v>
      </c>
      <c r="B39" s="102" t="s">
        <v>348</v>
      </c>
      <c r="C39" s="101" t="s">
        <v>349</v>
      </c>
      <c r="D39" s="103">
        <f t="shared" si="1"/>
        <v>52170</v>
      </c>
      <c r="E39" s="103">
        <f t="shared" si="2"/>
        <v>2243</v>
      </c>
      <c r="F39" s="104">
        <f t="shared" si="3"/>
        <v>4.2994057887674906</v>
      </c>
      <c r="G39" s="103">
        <v>2243</v>
      </c>
      <c r="H39" s="103">
        <v>0</v>
      </c>
      <c r="I39" s="103">
        <f t="shared" si="4"/>
        <v>49927</v>
      </c>
      <c r="J39" s="104">
        <f t="shared" si="5"/>
        <v>95.700594211232499</v>
      </c>
      <c r="K39" s="103">
        <v>22694</v>
      </c>
      <c r="L39" s="104">
        <f t="shared" si="6"/>
        <v>43.500095840521375</v>
      </c>
      <c r="M39" s="103">
        <v>2557</v>
      </c>
      <c r="N39" s="104">
        <f t="shared" si="7"/>
        <v>4.9012842629863904</v>
      </c>
      <c r="O39" s="103">
        <v>24676</v>
      </c>
      <c r="P39" s="103">
        <v>11326</v>
      </c>
      <c r="Q39" s="104">
        <f t="shared" si="8"/>
        <v>47.299214107724744</v>
      </c>
      <c r="R39" s="103">
        <v>1163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17" t="s">
        <v>350</v>
      </c>
    </row>
    <row r="40" spans="1:27" s="105" customFormat="1" ht="13.5" customHeight="1">
      <c r="A40" s="101" t="s">
        <v>46</v>
      </c>
      <c r="B40" s="102" t="s">
        <v>351</v>
      </c>
      <c r="C40" s="101" t="s">
        <v>352</v>
      </c>
      <c r="D40" s="103">
        <f t="shared" si="1"/>
        <v>33322</v>
      </c>
      <c r="E40" s="103">
        <f t="shared" si="2"/>
        <v>5185</v>
      </c>
      <c r="F40" s="104">
        <f t="shared" si="3"/>
        <v>15.560290498769582</v>
      </c>
      <c r="G40" s="103">
        <v>5185</v>
      </c>
      <c r="H40" s="103">
        <v>0</v>
      </c>
      <c r="I40" s="103">
        <f t="shared" si="4"/>
        <v>28137</v>
      </c>
      <c r="J40" s="104">
        <f t="shared" si="5"/>
        <v>84.439709501230425</v>
      </c>
      <c r="K40" s="103">
        <v>5917</v>
      </c>
      <c r="L40" s="104">
        <f t="shared" si="6"/>
        <v>17.757037392713524</v>
      </c>
      <c r="M40" s="103">
        <v>0</v>
      </c>
      <c r="N40" s="104">
        <f t="shared" si="7"/>
        <v>0</v>
      </c>
      <c r="O40" s="103">
        <v>22220</v>
      </c>
      <c r="P40" s="103">
        <v>14913</v>
      </c>
      <c r="Q40" s="104">
        <f t="shared" si="8"/>
        <v>66.682672108516897</v>
      </c>
      <c r="R40" s="103">
        <v>495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17" t="s">
        <v>353</v>
      </c>
    </row>
    <row r="41" spans="1:27" s="105" customFormat="1" ht="13.5" customHeight="1">
      <c r="A41" s="101" t="s">
        <v>46</v>
      </c>
      <c r="B41" s="102" t="s">
        <v>354</v>
      </c>
      <c r="C41" s="101" t="s">
        <v>355</v>
      </c>
      <c r="D41" s="103">
        <f t="shared" si="1"/>
        <v>17431</v>
      </c>
      <c r="E41" s="103">
        <f t="shared" si="2"/>
        <v>3183</v>
      </c>
      <c r="F41" s="104">
        <f t="shared" si="3"/>
        <v>18.260570248408008</v>
      </c>
      <c r="G41" s="103">
        <v>3183</v>
      </c>
      <c r="H41" s="103">
        <v>0</v>
      </c>
      <c r="I41" s="103">
        <f t="shared" si="4"/>
        <v>14248</v>
      </c>
      <c r="J41" s="104">
        <f t="shared" si="5"/>
        <v>81.739429751591999</v>
      </c>
      <c r="K41" s="103">
        <v>5831</v>
      </c>
      <c r="L41" s="104">
        <f t="shared" si="6"/>
        <v>33.451896047272101</v>
      </c>
      <c r="M41" s="103">
        <v>797</v>
      </c>
      <c r="N41" s="104">
        <f t="shared" si="7"/>
        <v>4.5723136939934603</v>
      </c>
      <c r="O41" s="103">
        <v>7620</v>
      </c>
      <c r="P41" s="103">
        <v>3429</v>
      </c>
      <c r="Q41" s="104">
        <f t="shared" si="8"/>
        <v>43.715220010326426</v>
      </c>
      <c r="R41" s="103">
        <v>736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17" t="s">
        <v>356</v>
      </c>
    </row>
    <row r="42" spans="1:27" s="105" customFormat="1" ht="13.5" customHeight="1">
      <c r="A42" s="101" t="s">
        <v>46</v>
      </c>
      <c r="B42" s="102" t="s">
        <v>357</v>
      </c>
      <c r="C42" s="101" t="s">
        <v>358</v>
      </c>
      <c r="D42" s="103">
        <f t="shared" si="1"/>
        <v>20442</v>
      </c>
      <c r="E42" s="103">
        <f t="shared" si="2"/>
        <v>4175</v>
      </c>
      <c r="F42" s="104">
        <f t="shared" si="3"/>
        <v>20.423637608844537</v>
      </c>
      <c r="G42" s="103">
        <v>4175</v>
      </c>
      <c r="H42" s="103">
        <v>0</v>
      </c>
      <c r="I42" s="103">
        <f t="shared" si="4"/>
        <v>16267</v>
      </c>
      <c r="J42" s="104">
        <f t="shared" si="5"/>
        <v>79.57636239115547</v>
      </c>
      <c r="K42" s="103">
        <v>8047</v>
      </c>
      <c r="L42" s="104">
        <f t="shared" si="6"/>
        <v>39.365032775657959</v>
      </c>
      <c r="M42" s="103">
        <v>0</v>
      </c>
      <c r="N42" s="104">
        <f t="shared" si="7"/>
        <v>0</v>
      </c>
      <c r="O42" s="103">
        <v>8220</v>
      </c>
      <c r="P42" s="103">
        <v>6833</v>
      </c>
      <c r="Q42" s="104">
        <f t="shared" si="8"/>
        <v>40.211329615497505</v>
      </c>
      <c r="R42" s="103">
        <v>68</v>
      </c>
      <c r="S42" s="101"/>
      <c r="T42" s="101"/>
      <c r="U42" s="101"/>
      <c r="V42" s="101" t="s">
        <v>256</v>
      </c>
      <c r="W42" s="101"/>
      <c r="X42" s="101"/>
      <c r="Y42" s="101"/>
      <c r="Z42" s="101" t="s">
        <v>256</v>
      </c>
      <c r="AA42" s="117" t="s">
        <v>359</v>
      </c>
    </row>
    <row r="43" spans="1:27" s="105" customFormat="1" ht="13.5" customHeight="1">
      <c r="A43" s="101" t="s">
        <v>46</v>
      </c>
      <c r="B43" s="102" t="s">
        <v>360</v>
      </c>
      <c r="C43" s="101" t="s">
        <v>361</v>
      </c>
      <c r="D43" s="103">
        <f t="shared" si="1"/>
        <v>38374</v>
      </c>
      <c r="E43" s="103">
        <f t="shared" si="2"/>
        <v>2692</v>
      </c>
      <c r="F43" s="104">
        <f t="shared" si="3"/>
        <v>7.015166518997237</v>
      </c>
      <c r="G43" s="103">
        <v>2692</v>
      </c>
      <c r="H43" s="103">
        <v>0</v>
      </c>
      <c r="I43" s="103">
        <f t="shared" si="4"/>
        <v>35682</v>
      </c>
      <c r="J43" s="104">
        <f t="shared" si="5"/>
        <v>92.984833481002767</v>
      </c>
      <c r="K43" s="103">
        <v>33228</v>
      </c>
      <c r="L43" s="104">
        <f t="shared" si="6"/>
        <v>86.589878563610782</v>
      </c>
      <c r="M43" s="103">
        <v>0</v>
      </c>
      <c r="N43" s="104">
        <f t="shared" si="7"/>
        <v>0</v>
      </c>
      <c r="O43" s="103">
        <v>2454</v>
      </c>
      <c r="P43" s="103">
        <v>1112</v>
      </c>
      <c r="Q43" s="104">
        <f t="shared" si="8"/>
        <v>6.3949549173919848</v>
      </c>
      <c r="R43" s="103">
        <v>292</v>
      </c>
      <c r="S43" s="101" t="s">
        <v>256</v>
      </c>
      <c r="T43" s="101"/>
      <c r="U43" s="101"/>
      <c r="V43" s="101"/>
      <c r="W43" s="101" t="s">
        <v>256</v>
      </c>
      <c r="X43" s="101"/>
      <c r="Y43" s="101"/>
      <c r="Z43" s="101"/>
      <c r="AA43" s="117" t="s">
        <v>362</v>
      </c>
    </row>
    <row r="44" spans="1:27" s="105" customFormat="1" ht="13.5" customHeight="1">
      <c r="A44" s="101" t="s">
        <v>46</v>
      </c>
      <c r="B44" s="102" t="s">
        <v>363</v>
      </c>
      <c r="C44" s="101" t="s">
        <v>364</v>
      </c>
      <c r="D44" s="103">
        <f t="shared" si="1"/>
        <v>18268</v>
      </c>
      <c r="E44" s="103">
        <f t="shared" si="2"/>
        <v>5187</v>
      </c>
      <c r="F44" s="104">
        <f t="shared" si="3"/>
        <v>28.393912853076419</v>
      </c>
      <c r="G44" s="103">
        <v>4960</v>
      </c>
      <c r="H44" s="103">
        <v>227</v>
      </c>
      <c r="I44" s="103">
        <f t="shared" si="4"/>
        <v>13081</v>
      </c>
      <c r="J44" s="104">
        <f t="shared" si="5"/>
        <v>71.606087146923585</v>
      </c>
      <c r="K44" s="103">
        <v>0</v>
      </c>
      <c r="L44" s="104">
        <f t="shared" si="6"/>
        <v>0</v>
      </c>
      <c r="M44" s="103">
        <v>0</v>
      </c>
      <c r="N44" s="104">
        <f t="shared" si="7"/>
        <v>0</v>
      </c>
      <c r="O44" s="103">
        <v>13081</v>
      </c>
      <c r="P44" s="103">
        <v>7738</v>
      </c>
      <c r="Q44" s="104">
        <f t="shared" si="8"/>
        <v>71.606087146923585</v>
      </c>
      <c r="R44" s="103">
        <v>82</v>
      </c>
      <c r="S44" s="101" t="s">
        <v>256</v>
      </c>
      <c r="T44" s="101"/>
      <c r="U44" s="101"/>
      <c r="V44" s="101"/>
      <c r="W44" s="101" t="s">
        <v>256</v>
      </c>
      <c r="X44" s="101"/>
      <c r="Y44" s="101"/>
      <c r="Z44" s="101"/>
      <c r="AA44" s="117" t="s">
        <v>365</v>
      </c>
    </row>
    <row r="45" spans="1:27" s="105" customFormat="1" ht="13.5" customHeight="1">
      <c r="A45" s="101" t="s">
        <v>46</v>
      </c>
      <c r="B45" s="102" t="s">
        <v>366</v>
      </c>
      <c r="C45" s="101" t="s">
        <v>367</v>
      </c>
      <c r="D45" s="103">
        <f t="shared" si="1"/>
        <v>16081</v>
      </c>
      <c r="E45" s="103">
        <f t="shared" si="2"/>
        <v>872</v>
      </c>
      <c r="F45" s="104">
        <f t="shared" si="3"/>
        <v>5.4225483489832724</v>
      </c>
      <c r="G45" s="103">
        <v>872</v>
      </c>
      <c r="H45" s="103">
        <v>0</v>
      </c>
      <c r="I45" s="103">
        <f t="shared" si="4"/>
        <v>15209</v>
      </c>
      <c r="J45" s="104">
        <f t="shared" si="5"/>
        <v>94.57745165101673</v>
      </c>
      <c r="K45" s="103">
        <v>3434</v>
      </c>
      <c r="L45" s="104">
        <f t="shared" si="6"/>
        <v>21.354393383496053</v>
      </c>
      <c r="M45" s="103">
        <v>0</v>
      </c>
      <c r="N45" s="104">
        <f t="shared" si="7"/>
        <v>0</v>
      </c>
      <c r="O45" s="103">
        <v>11775</v>
      </c>
      <c r="P45" s="103">
        <v>8540</v>
      </c>
      <c r="Q45" s="104">
        <f t="shared" si="8"/>
        <v>73.223058267520685</v>
      </c>
      <c r="R45" s="103">
        <v>290</v>
      </c>
      <c r="S45" s="101"/>
      <c r="T45" s="101"/>
      <c r="U45" s="101"/>
      <c r="V45" s="101" t="s">
        <v>256</v>
      </c>
      <c r="W45" s="101"/>
      <c r="X45" s="101"/>
      <c r="Y45" s="101"/>
      <c r="Z45" s="101" t="s">
        <v>256</v>
      </c>
      <c r="AA45" s="117" t="s">
        <v>368</v>
      </c>
    </row>
    <row r="46" spans="1:27" s="105" customFormat="1" ht="13.5" customHeight="1">
      <c r="A46" s="101" t="s">
        <v>46</v>
      </c>
      <c r="B46" s="102" t="s">
        <v>369</v>
      </c>
      <c r="C46" s="101" t="s">
        <v>370</v>
      </c>
      <c r="D46" s="103">
        <f t="shared" si="1"/>
        <v>47481</v>
      </c>
      <c r="E46" s="103">
        <f t="shared" si="2"/>
        <v>2739</v>
      </c>
      <c r="F46" s="104">
        <f t="shared" si="3"/>
        <v>5.7686232387691918</v>
      </c>
      <c r="G46" s="103">
        <v>2739</v>
      </c>
      <c r="H46" s="103">
        <v>0</v>
      </c>
      <c r="I46" s="103">
        <f t="shared" si="4"/>
        <v>44742</v>
      </c>
      <c r="J46" s="104">
        <f t="shared" si="5"/>
        <v>94.231376761230806</v>
      </c>
      <c r="K46" s="103">
        <v>31798</v>
      </c>
      <c r="L46" s="104">
        <f t="shared" si="6"/>
        <v>66.969945873086075</v>
      </c>
      <c r="M46" s="103">
        <v>0</v>
      </c>
      <c r="N46" s="104">
        <f t="shared" si="7"/>
        <v>0</v>
      </c>
      <c r="O46" s="103">
        <v>12944</v>
      </c>
      <c r="P46" s="103">
        <v>10510</v>
      </c>
      <c r="Q46" s="104">
        <f t="shared" si="8"/>
        <v>27.261430888144734</v>
      </c>
      <c r="R46" s="103">
        <v>759</v>
      </c>
      <c r="S46" s="101"/>
      <c r="T46" s="101"/>
      <c r="U46" s="101"/>
      <c r="V46" s="101" t="s">
        <v>256</v>
      </c>
      <c r="W46" s="101"/>
      <c r="X46" s="101"/>
      <c r="Y46" s="101"/>
      <c r="Z46" s="101" t="s">
        <v>256</v>
      </c>
      <c r="AA46" s="117" t="s">
        <v>371</v>
      </c>
    </row>
    <row r="47" spans="1:27" s="105" customFormat="1" ht="13.5" customHeight="1">
      <c r="A47" s="101" t="s">
        <v>46</v>
      </c>
      <c r="B47" s="102" t="s">
        <v>372</v>
      </c>
      <c r="C47" s="101" t="s">
        <v>373</v>
      </c>
      <c r="D47" s="103">
        <f t="shared" si="1"/>
        <v>9284</v>
      </c>
      <c r="E47" s="103">
        <f t="shared" si="2"/>
        <v>1431</v>
      </c>
      <c r="F47" s="104">
        <f t="shared" si="3"/>
        <v>15.413614821197759</v>
      </c>
      <c r="G47" s="103">
        <v>1431</v>
      </c>
      <c r="H47" s="103">
        <v>0</v>
      </c>
      <c r="I47" s="103">
        <f t="shared" si="4"/>
        <v>7853</v>
      </c>
      <c r="J47" s="104">
        <f t="shared" si="5"/>
        <v>84.586385178802232</v>
      </c>
      <c r="K47" s="103">
        <v>2194</v>
      </c>
      <c r="L47" s="104">
        <f t="shared" si="6"/>
        <v>23.632055148642827</v>
      </c>
      <c r="M47" s="103">
        <v>0</v>
      </c>
      <c r="N47" s="104">
        <f t="shared" si="7"/>
        <v>0</v>
      </c>
      <c r="O47" s="103">
        <v>5659</v>
      </c>
      <c r="P47" s="103">
        <v>2929</v>
      </c>
      <c r="Q47" s="104">
        <f t="shared" si="8"/>
        <v>60.954330030159412</v>
      </c>
      <c r="R47" s="103">
        <v>97</v>
      </c>
      <c r="S47" s="101"/>
      <c r="T47" s="101"/>
      <c r="U47" s="101"/>
      <c r="V47" s="101" t="s">
        <v>256</v>
      </c>
      <c r="W47" s="101"/>
      <c r="X47" s="101"/>
      <c r="Y47" s="101"/>
      <c r="Z47" s="101" t="s">
        <v>256</v>
      </c>
      <c r="AA47" s="117" t="s">
        <v>374</v>
      </c>
    </row>
    <row r="48" spans="1:27" s="105" customFormat="1" ht="13.5" customHeight="1">
      <c r="A48" s="101" t="s">
        <v>46</v>
      </c>
      <c r="B48" s="102" t="s">
        <v>375</v>
      </c>
      <c r="C48" s="101" t="s">
        <v>376</v>
      </c>
      <c r="D48" s="103">
        <f t="shared" si="1"/>
        <v>23835</v>
      </c>
      <c r="E48" s="103">
        <f t="shared" si="2"/>
        <v>3175</v>
      </c>
      <c r="F48" s="104">
        <f t="shared" si="3"/>
        <v>13.320746800923011</v>
      </c>
      <c r="G48" s="103">
        <v>3175</v>
      </c>
      <c r="H48" s="103">
        <v>0</v>
      </c>
      <c r="I48" s="103">
        <f t="shared" si="4"/>
        <v>20660</v>
      </c>
      <c r="J48" s="104">
        <f t="shared" si="5"/>
        <v>86.679253199076982</v>
      </c>
      <c r="K48" s="103">
        <v>1674</v>
      </c>
      <c r="L48" s="104">
        <f t="shared" si="6"/>
        <v>7.0232850849590935</v>
      </c>
      <c r="M48" s="103">
        <v>0</v>
      </c>
      <c r="N48" s="104">
        <f t="shared" si="7"/>
        <v>0</v>
      </c>
      <c r="O48" s="103">
        <v>18986</v>
      </c>
      <c r="P48" s="103">
        <v>10352</v>
      </c>
      <c r="Q48" s="104">
        <f t="shared" si="8"/>
        <v>79.655968114117897</v>
      </c>
      <c r="R48" s="103">
        <v>1064</v>
      </c>
      <c r="S48" s="101"/>
      <c r="T48" s="101"/>
      <c r="U48" s="101"/>
      <c r="V48" s="101" t="s">
        <v>256</v>
      </c>
      <c r="W48" s="101"/>
      <c r="X48" s="101"/>
      <c r="Y48" s="101"/>
      <c r="Z48" s="101" t="s">
        <v>256</v>
      </c>
      <c r="AA48" s="117" t="s">
        <v>377</v>
      </c>
    </row>
    <row r="49" spans="1:27" s="105" customFormat="1" ht="13.5" customHeight="1">
      <c r="A49" s="101" t="s">
        <v>46</v>
      </c>
      <c r="B49" s="102" t="s">
        <v>378</v>
      </c>
      <c r="C49" s="101" t="s">
        <v>379</v>
      </c>
      <c r="D49" s="103">
        <f t="shared" si="1"/>
        <v>8879</v>
      </c>
      <c r="E49" s="103">
        <f t="shared" si="2"/>
        <v>185</v>
      </c>
      <c r="F49" s="104">
        <f t="shared" si="3"/>
        <v>2.0835679693659195</v>
      </c>
      <c r="G49" s="103">
        <v>185</v>
      </c>
      <c r="H49" s="103">
        <v>0</v>
      </c>
      <c r="I49" s="103">
        <f t="shared" si="4"/>
        <v>8694</v>
      </c>
      <c r="J49" s="104">
        <f t="shared" si="5"/>
        <v>97.916432030634084</v>
      </c>
      <c r="K49" s="103">
        <v>4873</v>
      </c>
      <c r="L49" s="104">
        <f t="shared" si="6"/>
        <v>54.882306566054737</v>
      </c>
      <c r="M49" s="103">
        <v>0</v>
      </c>
      <c r="N49" s="104">
        <f t="shared" si="7"/>
        <v>0</v>
      </c>
      <c r="O49" s="103">
        <v>3821</v>
      </c>
      <c r="P49" s="103">
        <v>2534</v>
      </c>
      <c r="Q49" s="104">
        <f t="shared" si="8"/>
        <v>43.03412546457934</v>
      </c>
      <c r="R49" s="103">
        <v>138</v>
      </c>
      <c r="S49" s="101"/>
      <c r="T49" s="101"/>
      <c r="U49" s="101"/>
      <c r="V49" s="101" t="s">
        <v>256</v>
      </c>
      <c r="W49" s="101"/>
      <c r="X49" s="101"/>
      <c r="Y49" s="101"/>
      <c r="Z49" s="101" t="s">
        <v>256</v>
      </c>
      <c r="AA49" s="117" t="s">
        <v>380</v>
      </c>
    </row>
    <row r="50" spans="1:27" s="105" customFormat="1" ht="13.5" customHeight="1">
      <c r="A50" s="101" t="s">
        <v>46</v>
      </c>
      <c r="B50" s="102" t="s">
        <v>381</v>
      </c>
      <c r="C50" s="101" t="s">
        <v>382</v>
      </c>
      <c r="D50" s="103">
        <f t="shared" si="1"/>
        <v>25418</v>
      </c>
      <c r="E50" s="103">
        <f t="shared" si="2"/>
        <v>6947</v>
      </c>
      <c r="F50" s="104">
        <f t="shared" si="3"/>
        <v>27.331025257691401</v>
      </c>
      <c r="G50" s="103">
        <v>6947</v>
      </c>
      <c r="H50" s="103">
        <v>0</v>
      </c>
      <c r="I50" s="103">
        <f t="shared" si="4"/>
        <v>18471</v>
      </c>
      <c r="J50" s="104">
        <f t="shared" si="5"/>
        <v>72.668974742308606</v>
      </c>
      <c r="K50" s="103">
        <v>9760</v>
      </c>
      <c r="L50" s="104">
        <f t="shared" si="6"/>
        <v>38.397985679439763</v>
      </c>
      <c r="M50" s="103">
        <v>0</v>
      </c>
      <c r="N50" s="104">
        <f t="shared" si="7"/>
        <v>0</v>
      </c>
      <c r="O50" s="103">
        <v>8711</v>
      </c>
      <c r="P50" s="103">
        <v>2182</v>
      </c>
      <c r="Q50" s="104">
        <f t="shared" si="8"/>
        <v>34.270989062868836</v>
      </c>
      <c r="R50" s="103">
        <v>763</v>
      </c>
      <c r="S50" s="101" t="s">
        <v>256</v>
      </c>
      <c r="T50" s="101"/>
      <c r="U50" s="101"/>
      <c r="V50" s="101"/>
      <c r="W50" s="101" t="s">
        <v>256</v>
      </c>
      <c r="X50" s="101"/>
      <c r="Y50" s="101"/>
      <c r="Z50" s="101"/>
      <c r="AA50" s="117" t="s">
        <v>383</v>
      </c>
    </row>
    <row r="51" spans="1:27" s="105" customFormat="1" ht="13.5" customHeight="1">
      <c r="A51" s="101" t="s">
        <v>46</v>
      </c>
      <c r="B51" s="102" t="s">
        <v>384</v>
      </c>
      <c r="C51" s="101" t="s">
        <v>385</v>
      </c>
      <c r="D51" s="103">
        <f t="shared" si="1"/>
        <v>16772</v>
      </c>
      <c r="E51" s="103">
        <f t="shared" si="2"/>
        <v>394</v>
      </c>
      <c r="F51" s="104">
        <f t="shared" si="3"/>
        <v>2.3491533508228</v>
      </c>
      <c r="G51" s="103">
        <v>394</v>
      </c>
      <c r="H51" s="103">
        <v>0</v>
      </c>
      <c r="I51" s="103">
        <f t="shared" si="4"/>
        <v>16378</v>
      </c>
      <c r="J51" s="104">
        <f t="shared" si="5"/>
        <v>97.650846649177197</v>
      </c>
      <c r="K51" s="103">
        <v>14135</v>
      </c>
      <c r="L51" s="104">
        <f t="shared" si="6"/>
        <v>84.277367040305279</v>
      </c>
      <c r="M51" s="103">
        <v>0</v>
      </c>
      <c r="N51" s="104">
        <f t="shared" si="7"/>
        <v>0</v>
      </c>
      <c r="O51" s="103">
        <v>2243</v>
      </c>
      <c r="P51" s="103">
        <v>1007</v>
      </c>
      <c r="Q51" s="104">
        <f t="shared" si="8"/>
        <v>13.37347960887193</v>
      </c>
      <c r="R51" s="103">
        <v>286</v>
      </c>
      <c r="S51" s="101" t="s">
        <v>256</v>
      </c>
      <c r="T51" s="101"/>
      <c r="U51" s="101"/>
      <c r="V51" s="101"/>
      <c r="W51" s="101" t="s">
        <v>256</v>
      </c>
      <c r="X51" s="101"/>
      <c r="Y51" s="101"/>
      <c r="Z51" s="101"/>
      <c r="AA51" s="117" t="s">
        <v>386</v>
      </c>
    </row>
    <row r="52" spans="1:27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</row>
    <row r="53" spans="1:27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</row>
    <row r="54" spans="1:27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</row>
    <row r="55" spans="1:27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</row>
    <row r="56" spans="1:27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</row>
    <row r="57" spans="1:27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</row>
    <row r="58" spans="1:27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</row>
    <row r="59" spans="1:27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</row>
    <row r="60" spans="1:27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</row>
    <row r="61" spans="1:27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</row>
    <row r="62" spans="1:27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</row>
    <row r="63" spans="1:27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</row>
    <row r="64" spans="1:27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</row>
    <row r="65" spans="1:26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</row>
    <row r="66" spans="1:26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</row>
    <row r="67" spans="1:26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</row>
    <row r="68" spans="1:26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</row>
    <row r="69" spans="1:26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</row>
    <row r="70" spans="1:26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</row>
    <row r="71" spans="1:26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</row>
    <row r="72" spans="1:26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</row>
    <row r="73" spans="1:26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</row>
    <row r="74" spans="1:26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</row>
    <row r="75" spans="1:26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</row>
    <row r="76" spans="1:26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</row>
    <row r="77" spans="1:26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</row>
    <row r="78" spans="1:26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</row>
    <row r="79" spans="1:26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</row>
    <row r="80" spans="1:26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</row>
    <row r="81" spans="1:26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</row>
    <row r="82" spans="1:26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</row>
    <row r="83" spans="1:26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</row>
    <row r="84" spans="1:26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</row>
    <row r="85" spans="1:26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</row>
    <row r="86" spans="1:26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</row>
    <row r="87" spans="1:26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</row>
    <row r="88" spans="1:26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</row>
    <row r="89" spans="1:26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</row>
    <row r="90" spans="1:26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</row>
    <row r="91" spans="1:26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</row>
    <row r="92" spans="1:26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</row>
    <row r="93" spans="1:26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</row>
    <row r="94" spans="1:26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</row>
    <row r="95" spans="1:26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</row>
    <row r="96" spans="1:26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</row>
    <row r="97" spans="1:26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</row>
    <row r="98" spans="1:26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</row>
    <row r="99" spans="1:26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</row>
    <row r="100" spans="1:26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</row>
    <row r="101" spans="1:26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</row>
    <row r="102" spans="1:26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</row>
    <row r="103" spans="1:26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</row>
    <row r="104" spans="1:26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</row>
    <row r="105" spans="1:26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</row>
    <row r="106" spans="1:26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</row>
    <row r="107" spans="1:26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</row>
    <row r="108" spans="1:26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</row>
    <row r="109" spans="1:26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</row>
    <row r="110" spans="1:26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</row>
    <row r="111" spans="1:26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</row>
    <row r="112" spans="1:26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</row>
    <row r="113" spans="1:26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</row>
    <row r="114" spans="1:26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</row>
    <row r="115" spans="1:26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</row>
    <row r="116" spans="1:26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</row>
    <row r="117" spans="1:26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</row>
    <row r="118" spans="1:26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</row>
    <row r="119" spans="1:26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</row>
    <row r="120" spans="1:26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</row>
    <row r="121" spans="1:26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</row>
    <row r="122" spans="1:26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</row>
    <row r="123" spans="1:26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</row>
    <row r="124" spans="1:26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</row>
    <row r="125" spans="1:26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</row>
    <row r="126" spans="1:26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</row>
    <row r="127" spans="1:26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</row>
    <row r="128" spans="1:26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</row>
    <row r="129" spans="1:26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</row>
    <row r="130" spans="1:26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</row>
    <row r="131" spans="1:26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</row>
    <row r="132" spans="1:26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</row>
    <row r="133" spans="1:26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</row>
    <row r="134" spans="1:26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</row>
    <row r="135" spans="1:26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</row>
    <row r="136" spans="1:26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</row>
    <row r="137" spans="1:26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</row>
    <row r="138" spans="1:26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</row>
    <row r="139" spans="1:26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</row>
    <row r="140" spans="1:26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</row>
    <row r="141" spans="1:26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</row>
    <row r="142" spans="1:26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</row>
    <row r="143" spans="1:26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</row>
    <row r="144" spans="1:26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</row>
    <row r="145" spans="1:26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</row>
    <row r="146" spans="1:26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</row>
    <row r="147" spans="1:26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</row>
    <row r="148" spans="1:26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</row>
    <row r="149" spans="1:26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</row>
    <row r="150" spans="1:26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</row>
    <row r="151" spans="1:26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</row>
    <row r="152" spans="1:26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</row>
    <row r="153" spans="1:26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</row>
    <row r="154" spans="1:26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</row>
    <row r="155" spans="1:26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</row>
    <row r="156" spans="1:26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</row>
    <row r="157" spans="1:26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</row>
    <row r="158" spans="1:26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</row>
    <row r="159" spans="1:26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</row>
    <row r="160" spans="1:26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</row>
    <row r="161" spans="1:26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</row>
    <row r="162" spans="1:26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</row>
    <row r="163" spans="1:26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</row>
    <row r="164" spans="1:26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</row>
    <row r="165" spans="1:26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</row>
    <row r="166" spans="1:26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</row>
    <row r="167" spans="1:26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</row>
    <row r="168" spans="1:26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</row>
    <row r="169" spans="1:26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</row>
    <row r="170" spans="1:26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</row>
    <row r="171" spans="1:26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</row>
    <row r="172" spans="1:26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</row>
    <row r="173" spans="1:26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</row>
    <row r="174" spans="1:26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</row>
    <row r="175" spans="1:26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</row>
    <row r="176" spans="1:26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</row>
    <row r="177" spans="1:26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</row>
    <row r="178" spans="1:26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</row>
    <row r="179" spans="1:26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</row>
    <row r="180" spans="1:26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</row>
    <row r="181" spans="1:26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</row>
    <row r="182" spans="1:26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</row>
    <row r="183" spans="1:26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</row>
    <row r="184" spans="1:26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</row>
    <row r="185" spans="1:26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</row>
    <row r="186" spans="1:26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</row>
    <row r="187" spans="1:26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</row>
    <row r="188" spans="1:26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</row>
    <row r="189" spans="1:26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</row>
    <row r="190" spans="1:26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</row>
    <row r="191" spans="1:26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</row>
    <row r="192" spans="1:26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</row>
    <row r="193" spans="1:26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</row>
    <row r="194" spans="1:26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</row>
    <row r="195" spans="1:26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</row>
    <row r="196" spans="1:26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</row>
    <row r="197" spans="1:26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</row>
    <row r="198" spans="1:26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</row>
    <row r="199" spans="1:26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</row>
    <row r="200" spans="1:26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</row>
    <row r="201" spans="1:26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</row>
    <row r="202" spans="1:26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</row>
    <row r="203" spans="1:26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</row>
    <row r="204" spans="1:26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</row>
    <row r="205" spans="1:26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</row>
    <row r="206" spans="1:26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</row>
    <row r="207" spans="1:26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</row>
    <row r="208" spans="1:26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</row>
    <row r="209" spans="1:26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</row>
    <row r="210" spans="1:26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</row>
    <row r="211" spans="1:26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</row>
    <row r="212" spans="1:26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</row>
    <row r="213" spans="1:26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</row>
    <row r="214" spans="1:26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</row>
    <row r="215" spans="1:26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</row>
    <row r="216" spans="1:26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</row>
    <row r="217" spans="1:26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</row>
    <row r="218" spans="1:26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</row>
    <row r="219" spans="1:26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</row>
    <row r="220" spans="1:26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</row>
    <row r="221" spans="1:26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</row>
    <row r="222" spans="1:26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</row>
    <row r="223" spans="1:26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</row>
    <row r="224" spans="1:26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</row>
    <row r="225" spans="1:26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</row>
    <row r="226" spans="1:26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</row>
    <row r="227" spans="1:26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</row>
    <row r="228" spans="1:26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</row>
    <row r="229" spans="1:26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</row>
    <row r="230" spans="1:26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</row>
    <row r="231" spans="1:26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</row>
    <row r="232" spans="1:26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</row>
    <row r="233" spans="1:26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</row>
    <row r="234" spans="1:26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</row>
    <row r="235" spans="1:26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</row>
    <row r="236" spans="1:26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</row>
    <row r="237" spans="1:26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</row>
    <row r="238" spans="1:26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</row>
    <row r="239" spans="1:26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</row>
    <row r="240" spans="1:26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</row>
    <row r="241" spans="1:26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</row>
    <row r="242" spans="1:26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</row>
    <row r="243" spans="1:26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</row>
    <row r="244" spans="1:26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</row>
    <row r="245" spans="1:26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</row>
    <row r="246" spans="1:26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</row>
    <row r="247" spans="1:26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</row>
    <row r="248" spans="1:26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</row>
    <row r="249" spans="1:26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</row>
    <row r="250" spans="1:26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</row>
    <row r="251" spans="1:26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</row>
    <row r="252" spans="1:26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</row>
    <row r="253" spans="1:26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</row>
    <row r="254" spans="1:26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</row>
    <row r="255" spans="1:26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</row>
    <row r="256" spans="1:26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</row>
    <row r="257" spans="1:26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</row>
    <row r="258" spans="1:26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</row>
    <row r="259" spans="1:26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</row>
    <row r="260" spans="1:26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</row>
    <row r="261" spans="1:26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</row>
    <row r="262" spans="1:26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</row>
    <row r="263" spans="1:26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</row>
    <row r="264" spans="1:26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</row>
    <row r="265" spans="1:26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</row>
    <row r="266" spans="1:26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</row>
    <row r="267" spans="1:26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</row>
    <row r="268" spans="1:26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</row>
    <row r="269" spans="1:26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</row>
    <row r="270" spans="1:26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</row>
    <row r="271" spans="1:26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</row>
    <row r="272" spans="1:26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</row>
    <row r="273" spans="1:26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</row>
    <row r="274" spans="1:26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</row>
    <row r="275" spans="1:26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</row>
    <row r="276" spans="1:26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</row>
    <row r="277" spans="1:26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</row>
    <row r="278" spans="1:26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</row>
    <row r="279" spans="1:26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</row>
    <row r="280" spans="1:26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</row>
    <row r="281" spans="1:26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</row>
    <row r="282" spans="1:26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</row>
    <row r="283" spans="1:26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</row>
    <row r="284" spans="1:26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</row>
    <row r="285" spans="1:26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</row>
    <row r="286" spans="1:26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</row>
    <row r="287" spans="1:26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</row>
    <row r="288" spans="1:26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</row>
    <row r="289" spans="1:26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</row>
    <row r="290" spans="1:26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</row>
    <row r="291" spans="1:26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</row>
    <row r="292" spans="1:26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</row>
    <row r="293" spans="1:26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</row>
    <row r="294" spans="1:26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</row>
    <row r="295" spans="1:26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</row>
    <row r="296" spans="1:26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</row>
    <row r="297" spans="1:26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</row>
    <row r="298" spans="1:26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</row>
    <row r="299" spans="1:26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</row>
    <row r="300" spans="1:26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</row>
    <row r="301" spans="1:26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</row>
    <row r="302" spans="1:26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</row>
    <row r="303" spans="1:26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</row>
    <row r="304" spans="1:26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</row>
    <row r="305" spans="1:26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</row>
    <row r="306" spans="1:26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</row>
    <row r="307" spans="1:26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</row>
    <row r="308" spans="1:26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</row>
    <row r="309" spans="1:26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</row>
    <row r="310" spans="1:26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</row>
    <row r="311" spans="1:26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</row>
    <row r="312" spans="1:26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</row>
    <row r="313" spans="1:26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</row>
    <row r="314" spans="1:26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</row>
    <row r="315" spans="1:26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</row>
    <row r="316" spans="1:26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</row>
    <row r="317" spans="1:26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</row>
    <row r="318" spans="1:26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</row>
    <row r="319" spans="1:26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</row>
    <row r="320" spans="1:26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</row>
    <row r="321" spans="1:26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</row>
    <row r="322" spans="1:26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</row>
    <row r="323" spans="1:26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</row>
    <row r="324" spans="1:26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</row>
    <row r="325" spans="1:26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</row>
    <row r="326" spans="1:26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</row>
    <row r="327" spans="1:26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</row>
    <row r="328" spans="1:26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</row>
    <row r="329" spans="1:26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</row>
    <row r="330" spans="1:26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</row>
    <row r="331" spans="1:26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</row>
    <row r="332" spans="1:26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</row>
    <row r="333" spans="1:26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</row>
    <row r="334" spans="1:26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</row>
    <row r="335" spans="1:26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</row>
    <row r="336" spans="1:26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</row>
    <row r="337" spans="1:26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</row>
    <row r="338" spans="1:26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</row>
    <row r="339" spans="1:26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</row>
    <row r="340" spans="1:26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</row>
    <row r="341" spans="1:26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</row>
    <row r="342" spans="1:26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</row>
    <row r="343" spans="1:26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</row>
    <row r="344" spans="1:26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</row>
    <row r="345" spans="1:26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</row>
    <row r="346" spans="1:26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</row>
    <row r="347" spans="1:26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</row>
    <row r="348" spans="1:26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</row>
    <row r="349" spans="1:26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</row>
    <row r="350" spans="1:26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</row>
    <row r="351" spans="1:26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</row>
    <row r="352" spans="1:26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</row>
    <row r="353" spans="1:26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</row>
    <row r="354" spans="1:26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</row>
    <row r="355" spans="1:26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</row>
    <row r="356" spans="1:26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</row>
    <row r="357" spans="1:26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</row>
    <row r="358" spans="1:26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</row>
    <row r="359" spans="1:26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</row>
    <row r="360" spans="1:26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</row>
    <row r="361" spans="1:26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</row>
    <row r="362" spans="1:26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</row>
    <row r="363" spans="1:26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</row>
    <row r="364" spans="1:26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</row>
    <row r="365" spans="1:26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</row>
    <row r="366" spans="1:26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</row>
    <row r="367" spans="1:26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</row>
    <row r="368" spans="1:26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</row>
    <row r="369" spans="1:26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</row>
    <row r="370" spans="1:26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</row>
    <row r="371" spans="1:26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</row>
    <row r="372" spans="1:26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</row>
    <row r="373" spans="1:26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</row>
    <row r="374" spans="1:26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</row>
    <row r="375" spans="1:26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</row>
    <row r="376" spans="1:26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</row>
    <row r="377" spans="1:26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</row>
    <row r="378" spans="1:26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</row>
    <row r="379" spans="1:26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</row>
    <row r="380" spans="1:26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</row>
    <row r="381" spans="1:26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</row>
    <row r="382" spans="1:26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</row>
    <row r="383" spans="1:26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</row>
    <row r="384" spans="1:26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</row>
    <row r="385" spans="1:26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</row>
    <row r="386" spans="1:26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</row>
    <row r="387" spans="1:26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</row>
    <row r="388" spans="1:26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</row>
    <row r="389" spans="1:26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</row>
    <row r="390" spans="1:26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</row>
    <row r="391" spans="1:26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</row>
    <row r="392" spans="1:26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</row>
    <row r="393" spans="1:26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</row>
    <row r="394" spans="1:26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</row>
    <row r="395" spans="1:26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</row>
    <row r="396" spans="1:26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</row>
    <row r="397" spans="1:26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</row>
    <row r="398" spans="1:26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</row>
    <row r="399" spans="1:26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</row>
    <row r="400" spans="1:26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</row>
    <row r="401" spans="1:26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</row>
    <row r="402" spans="1:26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</row>
    <row r="403" spans="1:26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</row>
    <row r="404" spans="1:26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</row>
    <row r="405" spans="1:26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</row>
    <row r="406" spans="1:26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</row>
    <row r="407" spans="1:26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</row>
    <row r="408" spans="1:26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</row>
    <row r="409" spans="1:26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</row>
    <row r="410" spans="1:26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</row>
    <row r="411" spans="1:26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</row>
    <row r="412" spans="1:26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</row>
    <row r="413" spans="1:26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</row>
    <row r="414" spans="1:26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</row>
    <row r="415" spans="1:26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</row>
    <row r="416" spans="1:26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</row>
    <row r="417" spans="1:26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</row>
    <row r="418" spans="1:26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</row>
    <row r="419" spans="1:26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</row>
    <row r="420" spans="1:26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</row>
    <row r="421" spans="1:26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</row>
    <row r="422" spans="1:26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</row>
    <row r="423" spans="1:26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</row>
    <row r="424" spans="1:26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</row>
    <row r="425" spans="1:26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</row>
    <row r="426" spans="1:26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</row>
    <row r="427" spans="1:26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</row>
    <row r="428" spans="1:26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</row>
    <row r="429" spans="1:26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</row>
    <row r="430" spans="1:26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</row>
    <row r="431" spans="1:26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</row>
    <row r="432" spans="1:26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</row>
    <row r="433" spans="1:26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</row>
    <row r="434" spans="1:26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</row>
    <row r="435" spans="1:26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</row>
    <row r="436" spans="1:26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</row>
    <row r="437" spans="1:26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</row>
    <row r="438" spans="1:26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</row>
    <row r="439" spans="1:26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</row>
    <row r="440" spans="1:26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</row>
    <row r="441" spans="1:26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</row>
    <row r="442" spans="1:26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</row>
    <row r="443" spans="1:26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</row>
    <row r="444" spans="1:26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</row>
    <row r="445" spans="1:26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</row>
    <row r="446" spans="1:26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</row>
    <row r="447" spans="1:26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</row>
    <row r="448" spans="1:26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</row>
    <row r="449" spans="1:26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</row>
    <row r="450" spans="1:26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</row>
    <row r="451" spans="1:26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</row>
    <row r="452" spans="1:26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</row>
    <row r="453" spans="1:26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</row>
    <row r="454" spans="1:26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</row>
    <row r="455" spans="1:26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</row>
    <row r="456" spans="1:26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</row>
    <row r="457" spans="1:26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</row>
    <row r="458" spans="1:26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</row>
    <row r="459" spans="1:26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</row>
    <row r="460" spans="1:26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</row>
    <row r="461" spans="1:26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</row>
    <row r="462" spans="1:26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</row>
    <row r="463" spans="1:26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</row>
    <row r="464" spans="1:26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</row>
    <row r="465" spans="1:26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</row>
    <row r="466" spans="1:26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</row>
    <row r="467" spans="1:26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</row>
    <row r="468" spans="1:26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</row>
    <row r="469" spans="1:26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</row>
    <row r="470" spans="1:26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</row>
    <row r="471" spans="1:26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</row>
    <row r="472" spans="1:26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</row>
    <row r="473" spans="1:26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</row>
    <row r="474" spans="1:26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</row>
    <row r="475" spans="1:26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</row>
    <row r="476" spans="1:26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</row>
    <row r="477" spans="1:26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</row>
    <row r="478" spans="1:26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</row>
    <row r="479" spans="1:26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</row>
    <row r="480" spans="1:26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</row>
    <row r="481" spans="1:26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</row>
    <row r="482" spans="1:26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</row>
    <row r="483" spans="1:26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</row>
    <row r="484" spans="1:26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</row>
    <row r="485" spans="1:26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</row>
    <row r="486" spans="1:26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</row>
    <row r="487" spans="1:26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</row>
    <row r="488" spans="1:26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</row>
    <row r="489" spans="1:26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</row>
    <row r="490" spans="1:26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</row>
    <row r="491" spans="1:26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</row>
    <row r="492" spans="1:26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</row>
    <row r="493" spans="1:26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</row>
    <row r="494" spans="1:26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</row>
    <row r="495" spans="1:26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</row>
    <row r="496" spans="1:26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</row>
    <row r="497" spans="1:26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</row>
    <row r="498" spans="1:26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</row>
    <row r="499" spans="1:26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</row>
    <row r="500" spans="1:26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</row>
    <row r="501" spans="1:26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</row>
    <row r="502" spans="1:26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</row>
    <row r="503" spans="1:26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</row>
    <row r="504" spans="1:26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</row>
    <row r="505" spans="1:26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</row>
    <row r="506" spans="1:26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</row>
    <row r="507" spans="1:26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</row>
    <row r="508" spans="1:26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</row>
    <row r="509" spans="1:26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</row>
    <row r="510" spans="1:26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</row>
    <row r="511" spans="1:26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</row>
    <row r="512" spans="1:26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</row>
    <row r="513" spans="1:26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</row>
    <row r="514" spans="1:26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</row>
    <row r="515" spans="1:26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</row>
    <row r="516" spans="1:26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</row>
    <row r="517" spans="1:26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</row>
    <row r="518" spans="1:26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</row>
    <row r="519" spans="1:26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</row>
    <row r="520" spans="1:26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</row>
    <row r="521" spans="1:26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</row>
    <row r="522" spans="1:26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</row>
    <row r="523" spans="1:26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</row>
    <row r="524" spans="1:26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</row>
    <row r="525" spans="1:26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</row>
    <row r="526" spans="1:26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</row>
    <row r="527" spans="1:26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</row>
    <row r="528" spans="1:26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</row>
    <row r="529" spans="1:26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</row>
    <row r="530" spans="1:26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</row>
    <row r="531" spans="1:26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</row>
    <row r="532" spans="1:26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</row>
    <row r="533" spans="1:26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</row>
    <row r="534" spans="1:26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</row>
    <row r="535" spans="1:26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</row>
    <row r="536" spans="1:26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</row>
    <row r="537" spans="1:26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</row>
    <row r="538" spans="1:26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</row>
    <row r="539" spans="1:26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</row>
    <row r="540" spans="1:26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</row>
    <row r="541" spans="1:26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</row>
    <row r="542" spans="1:26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</row>
    <row r="543" spans="1:26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</row>
    <row r="544" spans="1:26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</row>
    <row r="545" spans="1:26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</row>
    <row r="546" spans="1:26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</row>
    <row r="547" spans="1:26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</row>
    <row r="548" spans="1:26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</row>
    <row r="549" spans="1:26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</row>
    <row r="550" spans="1:26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</row>
    <row r="551" spans="1:26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</row>
    <row r="552" spans="1:26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</row>
    <row r="553" spans="1:26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</row>
    <row r="554" spans="1:26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</row>
    <row r="555" spans="1:26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</row>
    <row r="556" spans="1:26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</row>
    <row r="557" spans="1:26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</row>
    <row r="558" spans="1:26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</row>
    <row r="559" spans="1:26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</row>
    <row r="560" spans="1:26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</row>
    <row r="561" spans="1:26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</row>
    <row r="562" spans="1:26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</row>
    <row r="563" spans="1:26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</row>
    <row r="564" spans="1:26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</row>
    <row r="565" spans="1:26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</row>
    <row r="566" spans="1:26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</row>
    <row r="567" spans="1:26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</row>
    <row r="568" spans="1:26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</row>
    <row r="569" spans="1:26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</row>
    <row r="570" spans="1:26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</row>
    <row r="571" spans="1:26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</row>
    <row r="572" spans="1:26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</row>
    <row r="573" spans="1:26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</row>
    <row r="574" spans="1:26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</row>
    <row r="575" spans="1:26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</row>
    <row r="576" spans="1:26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</row>
    <row r="577" spans="1:26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</row>
    <row r="578" spans="1:26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</row>
    <row r="579" spans="1:26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</row>
    <row r="580" spans="1:26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</row>
    <row r="581" spans="1:26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</row>
    <row r="582" spans="1:26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</row>
    <row r="583" spans="1:26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</row>
    <row r="584" spans="1:26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</row>
    <row r="585" spans="1:26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</row>
    <row r="586" spans="1:26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</row>
    <row r="587" spans="1:26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</row>
    <row r="588" spans="1:26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</row>
    <row r="589" spans="1:26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</row>
    <row r="590" spans="1:26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</row>
    <row r="591" spans="1:26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</row>
    <row r="592" spans="1:26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</row>
    <row r="593" spans="1:26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</row>
    <row r="594" spans="1:26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</row>
    <row r="595" spans="1:26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</row>
    <row r="596" spans="1:26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</row>
    <row r="597" spans="1:26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</row>
    <row r="598" spans="1:26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</row>
    <row r="599" spans="1:26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</row>
    <row r="600" spans="1:26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</row>
    <row r="601" spans="1:26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</row>
    <row r="602" spans="1:26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</row>
    <row r="603" spans="1:26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</row>
    <row r="604" spans="1:26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</row>
    <row r="605" spans="1:26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</row>
    <row r="606" spans="1:26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</row>
    <row r="607" spans="1:26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</row>
    <row r="608" spans="1:26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</row>
    <row r="609" spans="1:26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</row>
    <row r="610" spans="1:26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</row>
    <row r="611" spans="1:26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</row>
    <row r="612" spans="1:26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</row>
    <row r="613" spans="1:26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</row>
    <row r="614" spans="1:26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</row>
    <row r="615" spans="1:26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</row>
    <row r="616" spans="1:26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</row>
    <row r="617" spans="1:26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</row>
    <row r="618" spans="1:26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</row>
    <row r="619" spans="1:26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</row>
    <row r="620" spans="1:26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</row>
    <row r="621" spans="1:26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</row>
    <row r="622" spans="1:26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</row>
    <row r="623" spans="1:26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</row>
    <row r="624" spans="1:26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</row>
    <row r="625" spans="1:26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</row>
    <row r="626" spans="1:26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</row>
    <row r="627" spans="1:26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</row>
    <row r="628" spans="1:26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</row>
    <row r="629" spans="1:26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</row>
    <row r="630" spans="1:26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</row>
    <row r="631" spans="1:26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</row>
    <row r="632" spans="1:26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</row>
    <row r="633" spans="1:26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</row>
    <row r="634" spans="1:26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</row>
    <row r="635" spans="1:26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</row>
    <row r="636" spans="1:26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</row>
    <row r="637" spans="1:26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</row>
    <row r="638" spans="1:26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</row>
    <row r="639" spans="1:26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</row>
    <row r="640" spans="1:26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</row>
    <row r="641" spans="1:26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</row>
    <row r="642" spans="1:26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</row>
    <row r="643" spans="1:26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</row>
    <row r="644" spans="1:26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</row>
    <row r="645" spans="1:26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</row>
    <row r="646" spans="1:26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</row>
    <row r="647" spans="1:26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</row>
    <row r="648" spans="1:26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</row>
    <row r="649" spans="1:26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</row>
    <row r="650" spans="1:26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</row>
    <row r="651" spans="1:26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</row>
    <row r="652" spans="1:26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</row>
    <row r="653" spans="1:26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</row>
    <row r="654" spans="1:26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</row>
    <row r="655" spans="1:26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</row>
    <row r="656" spans="1:26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</row>
    <row r="657" spans="1:26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</row>
    <row r="658" spans="1:26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</row>
    <row r="659" spans="1:26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</row>
    <row r="660" spans="1:26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</row>
    <row r="661" spans="1:26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</row>
    <row r="662" spans="1:26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</row>
    <row r="663" spans="1:26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</row>
    <row r="664" spans="1:26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</row>
    <row r="665" spans="1:26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</row>
    <row r="666" spans="1:26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</row>
    <row r="667" spans="1:26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</row>
    <row r="668" spans="1:26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</row>
    <row r="669" spans="1:26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</row>
    <row r="670" spans="1:26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</row>
    <row r="671" spans="1:26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</row>
    <row r="672" spans="1:26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</row>
    <row r="673" spans="1:26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</row>
    <row r="674" spans="1:26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</row>
    <row r="675" spans="1:26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</row>
    <row r="676" spans="1:26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</row>
    <row r="677" spans="1:26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</row>
    <row r="678" spans="1:26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</row>
    <row r="679" spans="1:26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</row>
    <row r="680" spans="1:26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</row>
    <row r="681" spans="1:26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</row>
    <row r="682" spans="1:26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</row>
    <row r="683" spans="1:26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</row>
    <row r="684" spans="1:26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</row>
    <row r="685" spans="1:26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</row>
    <row r="686" spans="1:26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</row>
    <row r="687" spans="1:26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</row>
    <row r="688" spans="1:26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</row>
    <row r="689" spans="1:26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</row>
    <row r="690" spans="1:26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</row>
    <row r="691" spans="1:26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</row>
    <row r="692" spans="1:26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</row>
    <row r="693" spans="1:26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</row>
    <row r="694" spans="1:26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</row>
    <row r="695" spans="1:26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</row>
    <row r="696" spans="1:26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</row>
    <row r="697" spans="1:26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</row>
    <row r="698" spans="1:26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</row>
    <row r="699" spans="1:26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</row>
    <row r="700" spans="1:26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</row>
    <row r="701" spans="1:26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</row>
    <row r="702" spans="1:26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</row>
    <row r="703" spans="1:26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</row>
    <row r="704" spans="1:26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</row>
    <row r="705" spans="1:26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</row>
    <row r="706" spans="1:26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</row>
    <row r="707" spans="1:26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</row>
    <row r="708" spans="1:26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</row>
    <row r="709" spans="1:26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</row>
    <row r="710" spans="1:26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</row>
    <row r="711" spans="1:26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</row>
    <row r="712" spans="1:26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</row>
    <row r="713" spans="1:26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</row>
    <row r="714" spans="1:26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</row>
    <row r="715" spans="1:26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</row>
    <row r="716" spans="1:26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</row>
    <row r="717" spans="1:26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</row>
    <row r="718" spans="1:26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</row>
    <row r="719" spans="1:26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</row>
    <row r="720" spans="1:26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</row>
    <row r="721" spans="1:26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</row>
    <row r="722" spans="1:26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</row>
    <row r="723" spans="1:26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</row>
    <row r="724" spans="1:26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</row>
    <row r="725" spans="1:26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</row>
    <row r="726" spans="1:26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</row>
    <row r="727" spans="1:26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</row>
    <row r="728" spans="1:26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</row>
    <row r="729" spans="1:26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</row>
    <row r="730" spans="1:26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</row>
    <row r="731" spans="1:26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</row>
    <row r="732" spans="1:26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</row>
    <row r="733" spans="1:26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</row>
    <row r="734" spans="1:26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</row>
    <row r="735" spans="1:26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</row>
    <row r="736" spans="1:26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</row>
    <row r="737" spans="1:26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</row>
    <row r="738" spans="1:26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</row>
    <row r="739" spans="1:26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</row>
    <row r="740" spans="1:26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</row>
    <row r="741" spans="1:26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</row>
    <row r="742" spans="1:26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</row>
    <row r="743" spans="1:26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</row>
    <row r="744" spans="1:26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</row>
    <row r="745" spans="1:26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</row>
    <row r="746" spans="1:26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</row>
    <row r="747" spans="1:26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</row>
    <row r="748" spans="1:26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</row>
    <row r="749" spans="1:26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</row>
    <row r="750" spans="1:26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</row>
    <row r="751" spans="1:26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</row>
    <row r="752" spans="1:26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</row>
    <row r="753" spans="1:26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</row>
    <row r="754" spans="1:26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</row>
    <row r="755" spans="1:26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</row>
    <row r="756" spans="1:26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</row>
    <row r="757" spans="1:26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</row>
    <row r="758" spans="1:26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</row>
    <row r="759" spans="1:26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</row>
    <row r="760" spans="1:26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</row>
    <row r="761" spans="1:26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</row>
    <row r="762" spans="1:26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</row>
    <row r="763" spans="1:26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</row>
    <row r="764" spans="1:26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</row>
    <row r="765" spans="1:26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</row>
    <row r="766" spans="1:26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</row>
    <row r="767" spans="1:26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</row>
    <row r="768" spans="1:26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</row>
    <row r="769" spans="1:26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</row>
    <row r="770" spans="1:26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</row>
    <row r="771" spans="1:26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</row>
    <row r="772" spans="1:26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</row>
    <row r="773" spans="1:26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</row>
    <row r="774" spans="1:26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</row>
    <row r="775" spans="1:26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</row>
    <row r="776" spans="1:26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</row>
    <row r="777" spans="1:26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</row>
    <row r="778" spans="1:26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</row>
    <row r="779" spans="1:26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</row>
    <row r="780" spans="1:26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</row>
    <row r="781" spans="1:26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</row>
    <row r="782" spans="1:26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</row>
    <row r="783" spans="1:26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</row>
    <row r="784" spans="1:26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</row>
    <row r="785" spans="1:26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</row>
    <row r="786" spans="1:26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</row>
    <row r="787" spans="1:26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</row>
    <row r="788" spans="1:26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</row>
    <row r="789" spans="1:26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</row>
    <row r="790" spans="1:26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</row>
    <row r="791" spans="1:26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</row>
    <row r="792" spans="1:26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</row>
    <row r="793" spans="1:26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</row>
    <row r="794" spans="1:26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</row>
    <row r="795" spans="1:26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</row>
    <row r="796" spans="1:26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</row>
    <row r="797" spans="1:26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</row>
    <row r="798" spans="1:26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</row>
    <row r="799" spans="1:26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</row>
    <row r="800" spans="1:26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</row>
    <row r="801" spans="1:26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</row>
    <row r="802" spans="1:26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</row>
    <row r="803" spans="1:26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</row>
    <row r="804" spans="1:26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</row>
    <row r="805" spans="1:26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</row>
    <row r="806" spans="1:26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</row>
    <row r="807" spans="1:26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</row>
    <row r="808" spans="1:26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</row>
    <row r="809" spans="1:26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</row>
    <row r="810" spans="1:26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</row>
    <row r="811" spans="1:26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</row>
    <row r="812" spans="1:26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</row>
    <row r="813" spans="1:26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</row>
    <row r="814" spans="1:26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</row>
    <row r="815" spans="1:26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</row>
    <row r="816" spans="1:26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</row>
    <row r="817" spans="1:26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</row>
    <row r="818" spans="1:26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</row>
    <row r="819" spans="1:26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</row>
    <row r="820" spans="1:26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</row>
    <row r="821" spans="1:26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</row>
    <row r="822" spans="1:26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</row>
    <row r="823" spans="1:26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</row>
    <row r="824" spans="1:26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</row>
    <row r="825" spans="1:26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</row>
    <row r="826" spans="1:26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</row>
    <row r="827" spans="1:26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</row>
    <row r="828" spans="1:26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</row>
    <row r="829" spans="1:26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</row>
    <row r="830" spans="1:26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</row>
    <row r="831" spans="1:26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</row>
    <row r="832" spans="1:26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</row>
    <row r="833" spans="1:26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</row>
    <row r="834" spans="1:26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</row>
    <row r="835" spans="1:26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</row>
    <row r="836" spans="1:26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</row>
    <row r="837" spans="1:26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</row>
    <row r="838" spans="1:26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</row>
    <row r="839" spans="1:26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</row>
    <row r="840" spans="1:26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</row>
    <row r="841" spans="1:26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</row>
    <row r="842" spans="1:26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</row>
    <row r="843" spans="1:26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</row>
    <row r="844" spans="1:26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</row>
    <row r="845" spans="1:26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</row>
    <row r="846" spans="1:26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</row>
    <row r="847" spans="1:26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</row>
    <row r="848" spans="1:26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</row>
    <row r="849" spans="1:26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</row>
    <row r="850" spans="1:26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</row>
    <row r="851" spans="1:26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</row>
    <row r="852" spans="1:26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</row>
    <row r="853" spans="1:26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</row>
    <row r="854" spans="1:26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</row>
    <row r="855" spans="1:26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</row>
    <row r="856" spans="1:26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</row>
    <row r="857" spans="1:26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</row>
    <row r="858" spans="1:26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</row>
    <row r="859" spans="1:26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</row>
    <row r="860" spans="1:26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</row>
    <row r="861" spans="1:26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</row>
    <row r="862" spans="1:26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</row>
    <row r="863" spans="1:26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</row>
    <row r="864" spans="1:26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</row>
    <row r="865" spans="1:26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</row>
    <row r="866" spans="1:26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</row>
    <row r="867" spans="1:26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</row>
    <row r="868" spans="1:26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</row>
    <row r="869" spans="1:26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</row>
    <row r="870" spans="1:26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</row>
    <row r="871" spans="1:26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</row>
    <row r="872" spans="1:26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</row>
    <row r="873" spans="1:26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</row>
    <row r="874" spans="1:26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</row>
    <row r="875" spans="1:26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</row>
    <row r="876" spans="1:26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</row>
    <row r="877" spans="1:26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</row>
    <row r="878" spans="1:26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</row>
    <row r="879" spans="1:26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</row>
    <row r="880" spans="1:26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</row>
    <row r="881" spans="1:26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</row>
    <row r="882" spans="1:26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</row>
    <row r="883" spans="1:26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</row>
    <row r="884" spans="1:26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</row>
    <row r="885" spans="1:26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</row>
    <row r="886" spans="1:26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</row>
    <row r="887" spans="1:26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</row>
    <row r="888" spans="1:26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</row>
    <row r="889" spans="1:26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</row>
    <row r="890" spans="1:26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</row>
    <row r="891" spans="1:26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</row>
    <row r="892" spans="1:26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</row>
    <row r="893" spans="1:26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</row>
    <row r="894" spans="1:26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</row>
    <row r="895" spans="1:26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</row>
    <row r="896" spans="1:26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</row>
    <row r="897" spans="1:26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</row>
    <row r="898" spans="1:26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</row>
    <row r="899" spans="1:26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</row>
    <row r="900" spans="1:26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</row>
    <row r="901" spans="1:26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</row>
    <row r="902" spans="1:26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</row>
    <row r="903" spans="1:26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</row>
    <row r="904" spans="1:26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</row>
    <row r="905" spans="1:26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</row>
    <row r="906" spans="1:26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</row>
    <row r="907" spans="1:26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</row>
    <row r="908" spans="1:26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</row>
    <row r="909" spans="1:26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</row>
    <row r="910" spans="1:26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</row>
    <row r="911" spans="1:26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</row>
    <row r="912" spans="1:26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</row>
    <row r="913" spans="1:26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</row>
    <row r="914" spans="1:26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</row>
    <row r="915" spans="1:26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</row>
    <row r="916" spans="1:26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</row>
    <row r="917" spans="1:26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</row>
    <row r="918" spans="1:26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</row>
    <row r="919" spans="1:26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</row>
    <row r="920" spans="1:26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</row>
    <row r="921" spans="1:26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</row>
    <row r="922" spans="1:26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</row>
    <row r="923" spans="1:26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</row>
    <row r="924" spans="1:26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</row>
    <row r="925" spans="1:26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</row>
    <row r="926" spans="1:26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</row>
    <row r="927" spans="1:26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</row>
    <row r="928" spans="1:26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</row>
    <row r="929" spans="1:26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</row>
    <row r="930" spans="1:26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</row>
    <row r="931" spans="1:26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</row>
    <row r="932" spans="1:26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</row>
    <row r="933" spans="1:26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</row>
    <row r="934" spans="1:26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</row>
    <row r="935" spans="1:26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</row>
    <row r="936" spans="1:26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</row>
    <row r="937" spans="1:26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</row>
    <row r="938" spans="1:26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</row>
    <row r="939" spans="1:26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</row>
    <row r="940" spans="1:26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</row>
    <row r="941" spans="1:26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</row>
    <row r="942" spans="1:26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</row>
    <row r="943" spans="1:26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</row>
    <row r="944" spans="1:26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</row>
    <row r="945" spans="1:26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</row>
    <row r="946" spans="1:26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</row>
    <row r="947" spans="1:26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</row>
    <row r="948" spans="1:26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</row>
    <row r="949" spans="1:26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</row>
    <row r="950" spans="1:26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</row>
    <row r="951" spans="1:26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</row>
    <row r="952" spans="1:26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</row>
    <row r="953" spans="1:26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</row>
    <row r="954" spans="1:26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</row>
    <row r="955" spans="1:26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</row>
    <row r="956" spans="1:26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</row>
    <row r="957" spans="1:26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</row>
    <row r="958" spans="1:26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</row>
    <row r="959" spans="1:26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</row>
    <row r="960" spans="1:26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</row>
    <row r="961" spans="1:26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</row>
    <row r="962" spans="1:26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</row>
    <row r="963" spans="1:26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</row>
    <row r="964" spans="1:26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</row>
    <row r="965" spans="1:26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</row>
    <row r="966" spans="1:26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</row>
    <row r="967" spans="1:26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</row>
    <row r="968" spans="1:26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</row>
    <row r="969" spans="1:26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</row>
    <row r="970" spans="1:26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</row>
    <row r="971" spans="1:26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</row>
    <row r="972" spans="1:26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</row>
    <row r="973" spans="1:26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</row>
    <row r="974" spans="1:26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</row>
    <row r="975" spans="1:26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</row>
    <row r="976" spans="1:26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</row>
    <row r="977" spans="1:26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</row>
    <row r="978" spans="1:26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</row>
    <row r="979" spans="1:26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</row>
    <row r="980" spans="1:26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</row>
    <row r="981" spans="1:26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</row>
    <row r="982" spans="1:26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</row>
    <row r="983" spans="1:26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</row>
    <row r="984" spans="1:26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</row>
    <row r="985" spans="1:26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</row>
    <row r="986" spans="1:26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</row>
    <row r="987" spans="1:26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</row>
    <row r="988" spans="1:26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</row>
    <row r="989" spans="1:26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</row>
    <row r="990" spans="1:26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</row>
    <row r="991" spans="1:26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</row>
    <row r="992" spans="1:26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</row>
    <row r="993" spans="1:26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</row>
    <row r="994" spans="1:26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</row>
    <row r="995" spans="1:26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</row>
    <row r="996" spans="1:26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</row>
    <row r="997" spans="1:26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</row>
    <row r="998" spans="1:26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</row>
    <row r="999" spans="1:26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</row>
    <row r="1000" spans="1:26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</row>
  </sheetData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2" t="s">
        <v>193</v>
      </c>
      <c r="B2" s="139" t="s">
        <v>194</v>
      </c>
      <c r="C2" s="143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4" t="s">
        <v>219</v>
      </c>
      <c r="AG2" s="145"/>
      <c r="AH2" s="145"/>
      <c r="AI2" s="146"/>
      <c r="AJ2" s="144" t="s">
        <v>220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221</v>
      </c>
      <c r="AU2" s="139"/>
      <c r="AV2" s="139"/>
      <c r="AW2" s="139"/>
      <c r="AX2" s="139"/>
      <c r="AY2" s="139"/>
      <c r="AZ2" s="144" t="s">
        <v>222</v>
      </c>
      <c r="BA2" s="145"/>
      <c r="BB2" s="145"/>
      <c r="BC2" s="146"/>
    </row>
    <row r="3" spans="1:55" s="100" customFormat="1" ht="13.5" customHeight="1">
      <c r="A3" s="140"/>
      <c r="B3" s="140"/>
      <c r="C3" s="140"/>
      <c r="D3" s="91" t="s">
        <v>200</v>
      </c>
      <c r="E3" s="147" t="s">
        <v>223</v>
      </c>
      <c r="F3" s="145"/>
      <c r="G3" s="146"/>
      <c r="H3" s="150" t="s">
        <v>224</v>
      </c>
      <c r="I3" s="151"/>
      <c r="J3" s="152"/>
      <c r="K3" s="147" t="s">
        <v>225</v>
      </c>
      <c r="L3" s="151"/>
      <c r="M3" s="152"/>
      <c r="N3" s="91" t="s">
        <v>200</v>
      </c>
      <c r="O3" s="147" t="s">
        <v>226</v>
      </c>
      <c r="P3" s="148"/>
      <c r="Q3" s="148"/>
      <c r="R3" s="148"/>
      <c r="S3" s="148"/>
      <c r="T3" s="148"/>
      <c r="U3" s="149"/>
      <c r="V3" s="147" t="s">
        <v>227</v>
      </c>
      <c r="W3" s="148"/>
      <c r="X3" s="148"/>
      <c r="Y3" s="148"/>
      <c r="Z3" s="148"/>
      <c r="AA3" s="148"/>
      <c r="AB3" s="149"/>
      <c r="AC3" s="92" t="s">
        <v>228</v>
      </c>
      <c r="AD3" s="88"/>
      <c r="AE3" s="89"/>
      <c r="AF3" s="141" t="s">
        <v>200</v>
      </c>
      <c r="AG3" s="139" t="s">
        <v>229</v>
      </c>
      <c r="AH3" s="139" t="s">
        <v>230</v>
      </c>
      <c r="AI3" s="139" t="s">
        <v>231</v>
      </c>
      <c r="AJ3" s="140" t="s">
        <v>200</v>
      </c>
      <c r="AK3" s="139" t="s">
        <v>232</v>
      </c>
      <c r="AL3" s="139" t="s">
        <v>233</v>
      </c>
      <c r="AM3" s="139" t="s">
        <v>234</v>
      </c>
      <c r="AN3" s="139" t="s">
        <v>230</v>
      </c>
      <c r="AO3" s="139" t="s">
        <v>231</v>
      </c>
      <c r="AP3" s="139" t="s">
        <v>235</v>
      </c>
      <c r="AQ3" s="139" t="s">
        <v>236</v>
      </c>
      <c r="AR3" s="139" t="s">
        <v>237</v>
      </c>
      <c r="AS3" s="139" t="s">
        <v>238</v>
      </c>
      <c r="AT3" s="141" t="s">
        <v>200</v>
      </c>
      <c r="AU3" s="139" t="s">
        <v>232</v>
      </c>
      <c r="AV3" s="139" t="s">
        <v>233</v>
      </c>
      <c r="AW3" s="139" t="s">
        <v>234</v>
      </c>
      <c r="AX3" s="139" t="s">
        <v>230</v>
      </c>
      <c r="AY3" s="139" t="s">
        <v>231</v>
      </c>
      <c r="AZ3" s="141" t="s">
        <v>200</v>
      </c>
      <c r="BA3" s="139" t="s">
        <v>229</v>
      </c>
      <c r="BB3" s="139" t="s">
        <v>230</v>
      </c>
      <c r="BC3" s="139" t="s">
        <v>231</v>
      </c>
    </row>
    <row r="4" spans="1:55" s="100" customFormat="1" ht="18.75" customHeight="1">
      <c r="A4" s="140"/>
      <c r="B4" s="140"/>
      <c r="C4" s="140"/>
      <c r="D4" s="91"/>
      <c r="E4" s="91" t="s">
        <v>200</v>
      </c>
      <c r="F4" s="137" t="s">
        <v>239</v>
      </c>
      <c r="G4" s="137" t="s">
        <v>240</v>
      </c>
      <c r="H4" s="91" t="s">
        <v>200</v>
      </c>
      <c r="I4" s="137" t="s">
        <v>239</v>
      </c>
      <c r="J4" s="137" t="s">
        <v>240</v>
      </c>
      <c r="K4" s="91" t="s">
        <v>200</v>
      </c>
      <c r="L4" s="137" t="s">
        <v>239</v>
      </c>
      <c r="M4" s="137" t="s">
        <v>240</v>
      </c>
      <c r="N4" s="91"/>
      <c r="O4" s="91" t="s">
        <v>200</v>
      </c>
      <c r="P4" s="137" t="s">
        <v>229</v>
      </c>
      <c r="Q4" s="135" t="s">
        <v>230</v>
      </c>
      <c r="R4" s="135" t="s">
        <v>231</v>
      </c>
      <c r="S4" s="137" t="s">
        <v>241</v>
      </c>
      <c r="T4" s="137" t="s">
        <v>242</v>
      </c>
      <c r="U4" s="137" t="s">
        <v>243</v>
      </c>
      <c r="V4" s="91" t="s">
        <v>200</v>
      </c>
      <c r="W4" s="137" t="s">
        <v>229</v>
      </c>
      <c r="X4" s="135" t="s">
        <v>230</v>
      </c>
      <c r="Y4" s="135" t="s">
        <v>231</v>
      </c>
      <c r="Z4" s="137" t="s">
        <v>241</v>
      </c>
      <c r="AA4" s="137" t="s">
        <v>242</v>
      </c>
      <c r="AB4" s="137" t="s">
        <v>243</v>
      </c>
      <c r="AC4" s="91" t="s">
        <v>200</v>
      </c>
      <c r="AD4" s="137" t="s">
        <v>239</v>
      </c>
      <c r="AE4" s="137" t="s">
        <v>240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52" customFormat="1" ht="22.5" customHeight="1">
      <c r="A5" s="140"/>
      <c r="B5" s="140"/>
      <c r="C5" s="140"/>
      <c r="D5" s="93"/>
      <c r="E5" s="93"/>
      <c r="F5" s="138"/>
      <c r="G5" s="138"/>
      <c r="H5" s="93"/>
      <c r="I5" s="138"/>
      <c r="J5" s="138"/>
      <c r="K5" s="93"/>
      <c r="L5" s="138"/>
      <c r="M5" s="138"/>
      <c r="N5" s="93"/>
      <c r="O5" s="93"/>
      <c r="P5" s="138"/>
      <c r="Q5" s="136"/>
      <c r="R5" s="136"/>
      <c r="S5" s="138"/>
      <c r="T5" s="138"/>
      <c r="U5" s="138"/>
      <c r="V5" s="93"/>
      <c r="W5" s="138"/>
      <c r="X5" s="136"/>
      <c r="Y5" s="136"/>
      <c r="Z5" s="138"/>
      <c r="AA5" s="138"/>
      <c r="AB5" s="138"/>
      <c r="AC5" s="93"/>
      <c r="AD5" s="138"/>
      <c r="AE5" s="138"/>
      <c r="AF5" s="90"/>
      <c r="AG5" s="90"/>
      <c r="AH5" s="90"/>
      <c r="AI5" s="90"/>
      <c r="AJ5" s="90"/>
      <c r="AK5" s="90"/>
      <c r="AL5" s="140"/>
      <c r="AM5" s="90"/>
      <c r="AN5" s="90"/>
      <c r="AO5" s="90"/>
      <c r="AP5" s="90"/>
      <c r="AQ5" s="90"/>
      <c r="AR5" s="90"/>
      <c r="AS5" s="90"/>
      <c r="AT5" s="90"/>
      <c r="AU5" s="90"/>
      <c r="AV5" s="140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0"/>
      <c r="B6" s="140"/>
      <c r="C6" s="140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茨城県</v>
      </c>
      <c r="B7" s="107" t="str">
        <f>水洗化人口等!B7</f>
        <v>08000</v>
      </c>
      <c r="C7" s="106" t="s">
        <v>200</v>
      </c>
      <c r="D7" s="108">
        <f>SUM(E7,+H7,+K7)</f>
        <v>626226</v>
      </c>
      <c r="E7" s="108">
        <f>SUM(F7:G7)</f>
        <v>6251</v>
      </c>
      <c r="F7" s="108">
        <f>SUM(F$8:F$1000)</f>
        <v>2295</v>
      </c>
      <c r="G7" s="108">
        <f>SUM(G$8:G$1000)</f>
        <v>3956</v>
      </c>
      <c r="H7" s="108">
        <f>SUM(I7:J7)</f>
        <v>44944</v>
      </c>
      <c r="I7" s="108">
        <f>SUM(I$8:I$1000)</f>
        <v>30001</v>
      </c>
      <c r="J7" s="108">
        <f>SUM(J$8:J$1000)</f>
        <v>14943</v>
      </c>
      <c r="K7" s="108">
        <f>SUM(L7:M7)</f>
        <v>575031</v>
      </c>
      <c r="L7" s="108">
        <f>SUM(L$8:L$1000)</f>
        <v>88678</v>
      </c>
      <c r="M7" s="108">
        <f>SUM(M$8:M$1000)</f>
        <v>486353</v>
      </c>
      <c r="N7" s="108">
        <f>SUM(O7,+V7,+AC7)</f>
        <v>626347</v>
      </c>
      <c r="O7" s="108">
        <f>SUM(P7:U7)</f>
        <v>120974</v>
      </c>
      <c r="P7" s="108">
        <f t="shared" ref="P7:U7" si="0">SUM(P$8:P$1000)</f>
        <v>117512</v>
      </c>
      <c r="Q7" s="108">
        <f t="shared" si="0"/>
        <v>0</v>
      </c>
      <c r="R7" s="108">
        <f t="shared" si="0"/>
        <v>0</v>
      </c>
      <c r="S7" s="108">
        <f t="shared" si="0"/>
        <v>3462</v>
      </c>
      <c r="T7" s="108">
        <f t="shared" si="0"/>
        <v>0</v>
      </c>
      <c r="U7" s="108">
        <f t="shared" si="0"/>
        <v>0</v>
      </c>
      <c r="V7" s="108">
        <f>SUM(W7:AB7)</f>
        <v>505252</v>
      </c>
      <c r="W7" s="108">
        <f t="shared" ref="W7:AB7" si="1">SUM(W$8:W$1000)</f>
        <v>499205</v>
      </c>
      <c r="X7" s="108">
        <f t="shared" si="1"/>
        <v>272</v>
      </c>
      <c r="Y7" s="108">
        <f t="shared" si="1"/>
        <v>0</v>
      </c>
      <c r="Z7" s="108">
        <f t="shared" si="1"/>
        <v>5775</v>
      </c>
      <c r="AA7" s="108">
        <f t="shared" si="1"/>
        <v>0</v>
      </c>
      <c r="AB7" s="108">
        <f t="shared" si="1"/>
        <v>0</v>
      </c>
      <c r="AC7" s="108">
        <f>SUM(AD7:AE7)</f>
        <v>121</v>
      </c>
      <c r="AD7" s="108">
        <f>SUM(AD$8:AD$1000)</f>
        <v>121</v>
      </c>
      <c r="AE7" s="108">
        <f>SUM(AE$8:AE$1000)</f>
        <v>0</v>
      </c>
      <c r="AF7" s="108">
        <f>SUM(AG7:AI7)</f>
        <v>37584</v>
      </c>
      <c r="AG7" s="108">
        <f>SUM(AG$8:AG$1000)</f>
        <v>37584</v>
      </c>
      <c r="AH7" s="108">
        <f>SUM(AH$8:AH$1000)</f>
        <v>0</v>
      </c>
      <c r="AI7" s="108">
        <f>SUM(AI$8:AI$1000)</f>
        <v>0</v>
      </c>
      <c r="AJ7" s="108">
        <f>SUM(AK7:AS7)</f>
        <v>41058</v>
      </c>
      <c r="AK7" s="108">
        <f t="shared" ref="AK7:AS7" si="2">SUM(AK$8:AK$1000)</f>
        <v>3279</v>
      </c>
      <c r="AL7" s="108">
        <f t="shared" si="2"/>
        <v>614</v>
      </c>
      <c r="AM7" s="108">
        <f t="shared" si="2"/>
        <v>33110</v>
      </c>
      <c r="AN7" s="108">
        <f t="shared" si="2"/>
        <v>764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245</v>
      </c>
      <c r="AS7" s="108">
        <f t="shared" si="2"/>
        <v>3046</v>
      </c>
      <c r="AT7" s="108">
        <f>SUM(AU7:AY7)</f>
        <v>884</v>
      </c>
      <c r="AU7" s="108">
        <f>SUM(AU$8:AU$1000)</f>
        <v>419</v>
      </c>
      <c r="AV7" s="108">
        <f>SUM(AV$8:AV$1000)</f>
        <v>0</v>
      </c>
      <c r="AW7" s="108">
        <f>SUM(AW$8:AW$1000)</f>
        <v>465</v>
      </c>
      <c r="AX7" s="108">
        <f>SUM(AX$8:AX$1000)</f>
        <v>0</v>
      </c>
      <c r="AY7" s="108">
        <f>SUM(AY$8:AY$1000)</f>
        <v>0</v>
      </c>
      <c r="AZ7" s="108">
        <f>SUM(BA7:BC7)</f>
        <v>1057</v>
      </c>
      <c r="BA7" s="108">
        <f>SUM(BA$8:BA$1000)</f>
        <v>921</v>
      </c>
      <c r="BB7" s="108">
        <f>SUM(BB$8:BB$1000)</f>
        <v>136</v>
      </c>
      <c r="BC7" s="108">
        <f>SUM(BC$8:BC$1000)</f>
        <v>0</v>
      </c>
    </row>
    <row r="8" spans="1:55" s="105" customFormat="1" ht="13.5" customHeight="1">
      <c r="A8" s="115" t="s">
        <v>46</v>
      </c>
      <c r="B8" s="113" t="s">
        <v>254</v>
      </c>
      <c r="C8" s="101" t="s">
        <v>255</v>
      </c>
      <c r="D8" s="103">
        <f t="shared" ref="D8:D51" si="3">SUM(E8,+H8,+K8)</f>
        <v>40727</v>
      </c>
      <c r="E8" s="103">
        <f t="shared" ref="E8:E51" si="4">SUM(F8:G8)</f>
        <v>0</v>
      </c>
      <c r="F8" s="103">
        <v>0</v>
      </c>
      <c r="G8" s="103">
        <v>0</v>
      </c>
      <c r="H8" s="103">
        <f t="shared" ref="H8:H51" si="5">SUM(I8:J8)</f>
        <v>6570</v>
      </c>
      <c r="I8" s="103">
        <v>6570</v>
      </c>
      <c r="J8" s="103">
        <v>0</v>
      </c>
      <c r="K8" s="103">
        <f t="shared" ref="K8:K51" si="6">SUM(L8:M8)</f>
        <v>34157</v>
      </c>
      <c r="L8" s="103">
        <v>1473</v>
      </c>
      <c r="M8" s="103">
        <v>32684</v>
      </c>
      <c r="N8" s="103">
        <f t="shared" ref="N8:N51" si="7">SUM(O8,+V8,+AC8)</f>
        <v>40727</v>
      </c>
      <c r="O8" s="103">
        <f t="shared" ref="O8:O51" si="8">SUM(P8:U8)</f>
        <v>8043</v>
      </c>
      <c r="P8" s="103">
        <v>8043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 t="shared" ref="V8:V51" si="9">SUM(W8:AB8)</f>
        <v>32684</v>
      </c>
      <c r="W8" s="103">
        <v>32684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 t="shared" ref="AC8:AC51" si="10">SUM(AD8:AE8)</f>
        <v>0</v>
      </c>
      <c r="AD8" s="103">
        <v>0</v>
      </c>
      <c r="AE8" s="103">
        <v>0</v>
      </c>
      <c r="AF8" s="103">
        <f t="shared" ref="AF8:AF51" si="11">SUM(AG8:AI8)</f>
        <v>1744</v>
      </c>
      <c r="AG8" s="103">
        <v>1744</v>
      </c>
      <c r="AH8" s="103">
        <v>0</v>
      </c>
      <c r="AI8" s="103">
        <v>0</v>
      </c>
      <c r="AJ8" s="103">
        <f t="shared" ref="AJ8:AJ51" si="12">SUM(AK8:AS8)</f>
        <v>1744</v>
      </c>
      <c r="AK8" s="103">
        <v>0</v>
      </c>
      <c r="AL8" s="103">
        <v>0</v>
      </c>
      <c r="AM8" s="103">
        <v>1000</v>
      </c>
      <c r="AN8" s="103">
        <v>744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 t="shared" ref="AT8:AT51" si="13">SUM(AU8:AY8)</f>
        <v>21</v>
      </c>
      <c r="AU8" s="103">
        <v>0</v>
      </c>
      <c r="AV8" s="103">
        <v>0</v>
      </c>
      <c r="AW8" s="103">
        <v>21</v>
      </c>
      <c r="AX8" s="103">
        <v>0</v>
      </c>
      <c r="AY8" s="103">
        <v>0</v>
      </c>
      <c r="AZ8" s="103">
        <f t="shared" ref="AZ8:AZ51" si="14"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46</v>
      </c>
      <c r="B9" s="113" t="s">
        <v>258</v>
      </c>
      <c r="C9" s="101" t="s">
        <v>259</v>
      </c>
      <c r="D9" s="103">
        <f t="shared" si="3"/>
        <v>4410</v>
      </c>
      <c r="E9" s="103">
        <f t="shared" si="4"/>
        <v>0</v>
      </c>
      <c r="F9" s="103">
        <v>0</v>
      </c>
      <c r="G9" s="103">
        <v>0</v>
      </c>
      <c r="H9" s="103">
        <f t="shared" si="5"/>
        <v>0</v>
      </c>
      <c r="I9" s="103">
        <v>0</v>
      </c>
      <c r="J9" s="103">
        <v>0</v>
      </c>
      <c r="K9" s="103">
        <f t="shared" si="6"/>
        <v>4410</v>
      </c>
      <c r="L9" s="103">
        <v>1833</v>
      </c>
      <c r="M9" s="103">
        <v>2577</v>
      </c>
      <c r="N9" s="103">
        <f t="shared" si="7"/>
        <v>4410</v>
      </c>
      <c r="O9" s="103">
        <f t="shared" si="8"/>
        <v>1833</v>
      </c>
      <c r="P9" s="103">
        <v>0</v>
      </c>
      <c r="Q9" s="103">
        <v>0</v>
      </c>
      <c r="R9" s="103">
        <v>0</v>
      </c>
      <c r="S9" s="103">
        <v>1833</v>
      </c>
      <c r="T9" s="103">
        <v>0</v>
      </c>
      <c r="U9" s="103">
        <v>0</v>
      </c>
      <c r="V9" s="103">
        <f t="shared" si="9"/>
        <v>2577</v>
      </c>
      <c r="W9" s="103">
        <v>0</v>
      </c>
      <c r="X9" s="103">
        <v>0</v>
      </c>
      <c r="Y9" s="103">
        <v>0</v>
      </c>
      <c r="Z9" s="103">
        <v>2577</v>
      </c>
      <c r="AA9" s="103">
        <v>0</v>
      </c>
      <c r="AB9" s="103">
        <v>0</v>
      </c>
      <c r="AC9" s="103">
        <f t="shared" si="10"/>
        <v>0</v>
      </c>
      <c r="AD9" s="103">
        <v>0</v>
      </c>
      <c r="AE9" s="103">
        <v>0</v>
      </c>
      <c r="AF9" s="103">
        <f t="shared" si="11"/>
        <v>0</v>
      </c>
      <c r="AG9" s="103">
        <v>0</v>
      </c>
      <c r="AH9" s="103">
        <v>0</v>
      </c>
      <c r="AI9" s="103">
        <v>0</v>
      </c>
      <c r="AJ9" s="103">
        <f t="shared" si="12"/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 t="shared" si="13"/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 t="shared" si="14"/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46</v>
      </c>
      <c r="B10" s="113" t="s">
        <v>261</v>
      </c>
      <c r="C10" s="101" t="s">
        <v>262</v>
      </c>
      <c r="D10" s="103">
        <f t="shared" si="3"/>
        <v>9322</v>
      </c>
      <c r="E10" s="103">
        <f t="shared" si="4"/>
        <v>0</v>
      </c>
      <c r="F10" s="103">
        <v>0</v>
      </c>
      <c r="G10" s="103">
        <v>0</v>
      </c>
      <c r="H10" s="103">
        <f t="shared" si="5"/>
        <v>3031</v>
      </c>
      <c r="I10" s="103">
        <v>3031</v>
      </c>
      <c r="J10" s="103">
        <v>0</v>
      </c>
      <c r="K10" s="103">
        <f t="shared" si="6"/>
        <v>6291</v>
      </c>
      <c r="L10" s="103">
        <v>0</v>
      </c>
      <c r="M10" s="103">
        <v>6291</v>
      </c>
      <c r="N10" s="103">
        <f t="shared" si="7"/>
        <v>9322</v>
      </c>
      <c r="O10" s="103">
        <f t="shared" si="8"/>
        <v>3031</v>
      </c>
      <c r="P10" s="103">
        <v>3031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 t="shared" si="9"/>
        <v>6291</v>
      </c>
      <c r="W10" s="103">
        <v>6291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 t="shared" si="10"/>
        <v>0</v>
      </c>
      <c r="AD10" s="103">
        <v>0</v>
      </c>
      <c r="AE10" s="103">
        <v>0</v>
      </c>
      <c r="AF10" s="103">
        <f t="shared" si="11"/>
        <v>573</v>
      </c>
      <c r="AG10" s="103">
        <v>573</v>
      </c>
      <c r="AH10" s="103">
        <v>0</v>
      </c>
      <c r="AI10" s="103">
        <v>0</v>
      </c>
      <c r="AJ10" s="103">
        <f t="shared" si="12"/>
        <v>573</v>
      </c>
      <c r="AK10" s="103">
        <v>0</v>
      </c>
      <c r="AL10" s="103">
        <v>0</v>
      </c>
      <c r="AM10" s="103">
        <v>0</v>
      </c>
      <c r="AN10" s="103">
        <v>20</v>
      </c>
      <c r="AO10" s="103">
        <v>0</v>
      </c>
      <c r="AP10" s="103">
        <v>0</v>
      </c>
      <c r="AQ10" s="103">
        <v>0</v>
      </c>
      <c r="AR10" s="103">
        <v>0</v>
      </c>
      <c r="AS10" s="103">
        <v>553</v>
      </c>
      <c r="AT10" s="103">
        <f t="shared" si="13"/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 t="shared" si="14"/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46</v>
      </c>
      <c r="B11" s="113" t="s">
        <v>264</v>
      </c>
      <c r="C11" s="101" t="s">
        <v>265</v>
      </c>
      <c r="D11" s="103">
        <f t="shared" si="3"/>
        <v>30045</v>
      </c>
      <c r="E11" s="103">
        <f t="shared" si="4"/>
        <v>0</v>
      </c>
      <c r="F11" s="103">
        <v>0</v>
      </c>
      <c r="G11" s="103">
        <v>0</v>
      </c>
      <c r="H11" s="103">
        <f t="shared" si="5"/>
        <v>0</v>
      </c>
      <c r="I11" s="103">
        <v>0</v>
      </c>
      <c r="J11" s="103">
        <v>0</v>
      </c>
      <c r="K11" s="103">
        <f t="shared" si="6"/>
        <v>30045</v>
      </c>
      <c r="L11" s="103">
        <v>5378</v>
      </c>
      <c r="M11" s="103">
        <v>24667</v>
      </c>
      <c r="N11" s="103">
        <f t="shared" si="7"/>
        <v>30045</v>
      </c>
      <c r="O11" s="103">
        <f t="shared" si="8"/>
        <v>5378</v>
      </c>
      <c r="P11" s="103">
        <v>5378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 t="shared" si="9"/>
        <v>24667</v>
      </c>
      <c r="W11" s="103">
        <v>24667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 t="shared" si="10"/>
        <v>0</v>
      </c>
      <c r="AD11" s="103">
        <v>0</v>
      </c>
      <c r="AE11" s="103">
        <v>0</v>
      </c>
      <c r="AF11" s="103">
        <f t="shared" si="11"/>
        <v>39</v>
      </c>
      <c r="AG11" s="103">
        <v>39</v>
      </c>
      <c r="AH11" s="103">
        <v>0</v>
      </c>
      <c r="AI11" s="103">
        <v>0</v>
      </c>
      <c r="AJ11" s="103">
        <f t="shared" si="12"/>
        <v>303</v>
      </c>
      <c r="AK11" s="103">
        <v>0</v>
      </c>
      <c r="AL11" s="103">
        <v>264</v>
      </c>
      <c r="AM11" s="103">
        <v>39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 t="shared" si="13"/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 t="shared" si="14"/>
        <v>264</v>
      </c>
      <c r="BA11" s="103">
        <v>264</v>
      </c>
      <c r="BB11" s="103">
        <v>0</v>
      </c>
      <c r="BC11" s="103">
        <v>0</v>
      </c>
    </row>
    <row r="12" spans="1:55" s="105" customFormat="1" ht="13.5" customHeight="1">
      <c r="A12" s="115" t="s">
        <v>46</v>
      </c>
      <c r="B12" s="113" t="s">
        <v>267</v>
      </c>
      <c r="C12" s="101" t="s">
        <v>268</v>
      </c>
      <c r="D12" s="103">
        <f t="shared" si="3"/>
        <v>19665</v>
      </c>
      <c r="E12" s="103">
        <f t="shared" si="4"/>
        <v>0</v>
      </c>
      <c r="F12" s="103">
        <v>0</v>
      </c>
      <c r="G12" s="103">
        <v>0</v>
      </c>
      <c r="H12" s="103">
        <f t="shared" si="5"/>
        <v>1819</v>
      </c>
      <c r="I12" s="103">
        <v>1819</v>
      </c>
      <c r="J12" s="103">
        <v>0</v>
      </c>
      <c r="K12" s="103">
        <f t="shared" si="6"/>
        <v>17846</v>
      </c>
      <c r="L12" s="103">
        <v>708</v>
      </c>
      <c r="M12" s="103">
        <v>17138</v>
      </c>
      <c r="N12" s="103">
        <f t="shared" si="7"/>
        <v>19665</v>
      </c>
      <c r="O12" s="103">
        <f t="shared" si="8"/>
        <v>2527</v>
      </c>
      <c r="P12" s="103">
        <v>2527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 t="shared" si="9"/>
        <v>17138</v>
      </c>
      <c r="W12" s="103">
        <v>17138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 t="shared" si="10"/>
        <v>0</v>
      </c>
      <c r="AD12" s="103">
        <v>0</v>
      </c>
      <c r="AE12" s="103">
        <v>0</v>
      </c>
      <c r="AF12" s="103">
        <f t="shared" si="11"/>
        <v>39</v>
      </c>
      <c r="AG12" s="103">
        <v>39</v>
      </c>
      <c r="AH12" s="103">
        <v>0</v>
      </c>
      <c r="AI12" s="103">
        <v>0</v>
      </c>
      <c r="AJ12" s="103">
        <f t="shared" si="12"/>
        <v>1552</v>
      </c>
      <c r="AK12" s="103">
        <v>1444</v>
      </c>
      <c r="AL12" s="103">
        <v>108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 t="shared" si="13"/>
        <v>39</v>
      </c>
      <c r="AU12" s="103">
        <v>39</v>
      </c>
      <c r="AV12" s="103">
        <v>0</v>
      </c>
      <c r="AW12" s="103">
        <v>0</v>
      </c>
      <c r="AX12" s="103">
        <v>0</v>
      </c>
      <c r="AY12" s="103">
        <v>0</v>
      </c>
      <c r="AZ12" s="103">
        <f t="shared" si="14"/>
        <v>91</v>
      </c>
      <c r="BA12" s="103">
        <v>91</v>
      </c>
      <c r="BB12" s="103">
        <v>0</v>
      </c>
      <c r="BC12" s="103">
        <v>0</v>
      </c>
    </row>
    <row r="13" spans="1:55" s="105" customFormat="1" ht="13.5" customHeight="1">
      <c r="A13" s="115" t="s">
        <v>46</v>
      </c>
      <c r="B13" s="113" t="s">
        <v>270</v>
      </c>
      <c r="C13" s="101" t="s">
        <v>271</v>
      </c>
      <c r="D13" s="103">
        <f t="shared" si="3"/>
        <v>10039</v>
      </c>
      <c r="E13" s="103">
        <f t="shared" si="4"/>
        <v>0</v>
      </c>
      <c r="F13" s="103">
        <v>0</v>
      </c>
      <c r="G13" s="103">
        <v>0</v>
      </c>
      <c r="H13" s="103">
        <f t="shared" si="5"/>
        <v>0</v>
      </c>
      <c r="I13" s="103">
        <v>0</v>
      </c>
      <c r="J13" s="103">
        <v>0</v>
      </c>
      <c r="K13" s="103">
        <f t="shared" si="6"/>
        <v>10039</v>
      </c>
      <c r="L13" s="103">
        <v>663</v>
      </c>
      <c r="M13" s="103">
        <v>9376</v>
      </c>
      <c r="N13" s="103">
        <f t="shared" si="7"/>
        <v>10039</v>
      </c>
      <c r="O13" s="103">
        <f t="shared" si="8"/>
        <v>663</v>
      </c>
      <c r="P13" s="103">
        <v>663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 t="shared" si="9"/>
        <v>9376</v>
      </c>
      <c r="W13" s="103">
        <v>9376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 t="shared" si="10"/>
        <v>0</v>
      </c>
      <c r="AD13" s="103">
        <v>0</v>
      </c>
      <c r="AE13" s="103">
        <v>0</v>
      </c>
      <c r="AF13" s="103">
        <f t="shared" si="11"/>
        <v>0</v>
      </c>
      <c r="AG13" s="103">
        <v>0</v>
      </c>
      <c r="AH13" s="103">
        <v>0</v>
      </c>
      <c r="AI13" s="103">
        <v>0</v>
      </c>
      <c r="AJ13" s="103">
        <f t="shared" si="12"/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 t="shared" si="13"/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 t="shared" si="14"/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46</v>
      </c>
      <c r="B14" s="113" t="s">
        <v>273</v>
      </c>
      <c r="C14" s="101" t="s">
        <v>274</v>
      </c>
      <c r="D14" s="103">
        <f t="shared" si="3"/>
        <v>12438</v>
      </c>
      <c r="E14" s="103">
        <f t="shared" si="4"/>
        <v>0</v>
      </c>
      <c r="F14" s="103">
        <v>0</v>
      </c>
      <c r="G14" s="103">
        <v>0</v>
      </c>
      <c r="H14" s="103">
        <f t="shared" si="5"/>
        <v>0</v>
      </c>
      <c r="I14" s="103">
        <v>0</v>
      </c>
      <c r="J14" s="103">
        <v>0</v>
      </c>
      <c r="K14" s="103">
        <f t="shared" si="6"/>
        <v>12438</v>
      </c>
      <c r="L14" s="103">
        <v>969</v>
      </c>
      <c r="M14" s="103">
        <v>11469</v>
      </c>
      <c r="N14" s="103">
        <f t="shared" si="7"/>
        <v>12438</v>
      </c>
      <c r="O14" s="103">
        <f t="shared" si="8"/>
        <v>969</v>
      </c>
      <c r="P14" s="103">
        <v>969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 t="shared" si="9"/>
        <v>11469</v>
      </c>
      <c r="W14" s="103">
        <v>11469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 t="shared" si="10"/>
        <v>0</v>
      </c>
      <c r="AD14" s="103">
        <v>0</v>
      </c>
      <c r="AE14" s="103">
        <v>0</v>
      </c>
      <c r="AF14" s="103">
        <f t="shared" si="11"/>
        <v>367</v>
      </c>
      <c r="AG14" s="103">
        <v>367</v>
      </c>
      <c r="AH14" s="103">
        <v>0</v>
      </c>
      <c r="AI14" s="103">
        <v>0</v>
      </c>
      <c r="AJ14" s="103">
        <f t="shared" si="12"/>
        <v>367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26</v>
      </c>
      <c r="AS14" s="103">
        <v>341</v>
      </c>
      <c r="AT14" s="103">
        <f t="shared" si="13"/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 t="shared" si="14"/>
        <v>9</v>
      </c>
      <c r="BA14" s="103">
        <v>9</v>
      </c>
      <c r="BB14" s="103">
        <v>0</v>
      </c>
      <c r="BC14" s="103">
        <v>0</v>
      </c>
    </row>
    <row r="15" spans="1:55" s="105" customFormat="1" ht="13.5" customHeight="1">
      <c r="A15" s="115" t="s">
        <v>46</v>
      </c>
      <c r="B15" s="113" t="s">
        <v>276</v>
      </c>
      <c r="C15" s="101" t="s">
        <v>277</v>
      </c>
      <c r="D15" s="103">
        <f t="shared" si="3"/>
        <v>14041</v>
      </c>
      <c r="E15" s="103">
        <f t="shared" si="4"/>
        <v>0</v>
      </c>
      <c r="F15" s="103">
        <v>0</v>
      </c>
      <c r="G15" s="103">
        <v>0</v>
      </c>
      <c r="H15" s="103">
        <f t="shared" si="5"/>
        <v>0</v>
      </c>
      <c r="I15" s="103">
        <v>0</v>
      </c>
      <c r="J15" s="103">
        <v>0</v>
      </c>
      <c r="K15" s="103">
        <f t="shared" si="6"/>
        <v>14041</v>
      </c>
      <c r="L15" s="103">
        <v>847</v>
      </c>
      <c r="M15" s="103">
        <v>13194</v>
      </c>
      <c r="N15" s="103">
        <f t="shared" si="7"/>
        <v>14041</v>
      </c>
      <c r="O15" s="103">
        <f t="shared" si="8"/>
        <v>847</v>
      </c>
      <c r="P15" s="103">
        <v>847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 t="shared" si="9"/>
        <v>13194</v>
      </c>
      <c r="W15" s="103">
        <v>13194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 t="shared" si="10"/>
        <v>0</v>
      </c>
      <c r="AD15" s="103">
        <v>0</v>
      </c>
      <c r="AE15" s="103">
        <v>0</v>
      </c>
      <c r="AF15" s="103">
        <f t="shared" si="11"/>
        <v>1078</v>
      </c>
      <c r="AG15" s="103">
        <v>1078</v>
      </c>
      <c r="AH15" s="103">
        <v>0</v>
      </c>
      <c r="AI15" s="103">
        <v>0</v>
      </c>
      <c r="AJ15" s="103">
        <f t="shared" si="12"/>
        <v>1078</v>
      </c>
      <c r="AK15" s="103">
        <v>0</v>
      </c>
      <c r="AL15" s="103">
        <v>0</v>
      </c>
      <c r="AM15" s="103">
        <v>1078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 t="shared" si="13"/>
        <v>151</v>
      </c>
      <c r="AU15" s="103">
        <v>0</v>
      </c>
      <c r="AV15" s="103">
        <v>0</v>
      </c>
      <c r="AW15" s="103">
        <v>151</v>
      </c>
      <c r="AX15" s="103">
        <v>0</v>
      </c>
      <c r="AY15" s="103">
        <v>0</v>
      </c>
      <c r="AZ15" s="103">
        <f t="shared" si="14"/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46</v>
      </c>
      <c r="B16" s="113" t="s">
        <v>279</v>
      </c>
      <c r="C16" s="101" t="s">
        <v>280</v>
      </c>
      <c r="D16" s="103">
        <f t="shared" si="3"/>
        <v>21741</v>
      </c>
      <c r="E16" s="103">
        <f t="shared" si="4"/>
        <v>0</v>
      </c>
      <c r="F16" s="103">
        <v>0</v>
      </c>
      <c r="G16" s="103">
        <v>0</v>
      </c>
      <c r="H16" s="103">
        <f t="shared" si="5"/>
        <v>0</v>
      </c>
      <c r="I16" s="103">
        <v>0</v>
      </c>
      <c r="J16" s="103">
        <v>0</v>
      </c>
      <c r="K16" s="103">
        <f t="shared" si="6"/>
        <v>21741</v>
      </c>
      <c r="L16" s="103">
        <v>1290</v>
      </c>
      <c r="M16" s="103">
        <v>20451</v>
      </c>
      <c r="N16" s="103">
        <f t="shared" si="7"/>
        <v>21741</v>
      </c>
      <c r="O16" s="103">
        <f t="shared" si="8"/>
        <v>1290</v>
      </c>
      <c r="P16" s="103">
        <v>1290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 t="shared" si="9"/>
        <v>20451</v>
      </c>
      <c r="W16" s="103">
        <v>20451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 t="shared" si="10"/>
        <v>0</v>
      </c>
      <c r="AD16" s="103">
        <v>0</v>
      </c>
      <c r="AE16" s="103">
        <v>0</v>
      </c>
      <c r="AF16" s="103">
        <f t="shared" si="11"/>
        <v>646</v>
      </c>
      <c r="AG16" s="103">
        <v>646</v>
      </c>
      <c r="AH16" s="103">
        <v>0</v>
      </c>
      <c r="AI16" s="103">
        <v>0</v>
      </c>
      <c r="AJ16" s="103">
        <f t="shared" si="12"/>
        <v>646</v>
      </c>
      <c r="AK16" s="103">
        <v>30</v>
      </c>
      <c r="AL16" s="103">
        <v>0</v>
      </c>
      <c r="AM16" s="103">
        <v>616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 t="shared" si="13"/>
        <v>116</v>
      </c>
      <c r="AU16" s="103">
        <v>30</v>
      </c>
      <c r="AV16" s="103">
        <v>0</v>
      </c>
      <c r="AW16" s="103">
        <v>86</v>
      </c>
      <c r="AX16" s="103">
        <v>0</v>
      </c>
      <c r="AY16" s="103">
        <v>0</v>
      </c>
      <c r="AZ16" s="103">
        <f t="shared" si="14"/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46</v>
      </c>
      <c r="B17" s="113" t="s">
        <v>282</v>
      </c>
      <c r="C17" s="101" t="s">
        <v>283</v>
      </c>
      <c r="D17" s="103">
        <f t="shared" si="3"/>
        <v>14804</v>
      </c>
      <c r="E17" s="103">
        <f t="shared" si="4"/>
        <v>0</v>
      </c>
      <c r="F17" s="103">
        <v>0</v>
      </c>
      <c r="G17" s="103">
        <v>0</v>
      </c>
      <c r="H17" s="103">
        <f t="shared" si="5"/>
        <v>0</v>
      </c>
      <c r="I17" s="103">
        <v>0</v>
      </c>
      <c r="J17" s="103">
        <v>0</v>
      </c>
      <c r="K17" s="103">
        <f t="shared" si="6"/>
        <v>14804</v>
      </c>
      <c r="L17" s="103">
        <v>2533</v>
      </c>
      <c r="M17" s="103">
        <v>12271</v>
      </c>
      <c r="N17" s="103">
        <f t="shared" si="7"/>
        <v>14804</v>
      </c>
      <c r="O17" s="103">
        <f t="shared" si="8"/>
        <v>2533</v>
      </c>
      <c r="P17" s="103">
        <v>2533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 t="shared" si="9"/>
        <v>12271</v>
      </c>
      <c r="W17" s="103">
        <v>12271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 t="shared" si="10"/>
        <v>0</v>
      </c>
      <c r="AD17" s="103">
        <v>0</v>
      </c>
      <c r="AE17" s="103">
        <v>0</v>
      </c>
      <c r="AF17" s="103">
        <f t="shared" si="11"/>
        <v>89</v>
      </c>
      <c r="AG17" s="103">
        <v>89</v>
      </c>
      <c r="AH17" s="103">
        <v>0</v>
      </c>
      <c r="AI17" s="103">
        <v>0</v>
      </c>
      <c r="AJ17" s="103">
        <f t="shared" si="12"/>
        <v>89</v>
      </c>
      <c r="AK17" s="103">
        <v>0</v>
      </c>
      <c r="AL17" s="103">
        <v>0</v>
      </c>
      <c r="AM17" s="103">
        <v>89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 t="shared" si="13"/>
        <v>9</v>
      </c>
      <c r="AU17" s="103">
        <v>0</v>
      </c>
      <c r="AV17" s="103">
        <v>0</v>
      </c>
      <c r="AW17" s="103">
        <v>9</v>
      </c>
      <c r="AX17" s="103">
        <v>0</v>
      </c>
      <c r="AY17" s="103">
        <v>0</v>
      </c>
      <c r="AZ17" s="103">
        <f t="shared" si="14"/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46</v>
      </c>
      <c r="B18" s="113" t="s">
        <v>285</v>
      </c>
      <c r="C18" s="101" t="s">
        <v>286</v>
      </c>
      <c r="D18" s="103">
        <f t="shared" si="3"/>
        <v>4724</v>
      </c>
      <c r="E18" s="103">
        <f t="shared" si="4"/>
        <v>0</v>
      </c>
      <c r="F18" s="103">
        <v>0</v>
      </c>
      <c r="G18" s="103">
        <v>0</v>
      </c>
      <c r="H18" s="103">
        <f t="shared" si="5"/>
        <v>0</v>
      </c>
      <c r="I18" s="103">
        <v>0</v>
      </c>
      <c r="J18" s="103">
        <v>0</v>
      </c>
      <c r="K18" s="103">
        <f t="shared" si="6"/>
        <v>4724</v>
      </c>
      <c r="L18" s="103">
        <v>1631</v>
      </c>
      <c r="M18" s="103">
        <v>3093</v>
      </c>
      <c r="N18" s="103">
        <f t="shared" si="7"/>
        <v>4724</v>
      </c>
      <c r="O18" s="103">
        <f t="shared" si="8"/>
        <v>1631</v>
      </c>
      <c r="P18" s="103">
        <v>2</v>
      </c>
      <c r="Q18" s="103">
        <v>0</v>
      </c>
      <c r="R18" s="103">
        <v>0</v>
      </c>
      <c r="S18" s="103">
        <v>1629</v>
      </c>
      <c r="T18" s="103">
        <v>0</v>
      </c>
      <c r="U18" s="103">
        <v>0</v>
      </c>
      <c r="V18" s="103">
        <f t="shared" si="9"/>
        <v>3093</v>
      </c>
      <c r="W18" s="103">
        <v>5</v>
      </c>
      <c r="X18" s="103">
        <v>0</v>
      </c>
      <c r="Y18" s="103">
        <v>0</v>
      </c>
      <c r="Z18" s="103">
        <v>3088</v>
      </c>
      <c r="AA18" s="103">
        <v>0</v>
      </c>
      <c r="AB18" s="103">
        <v>0</v>
      </c>
      <c r="AC18" s="103">
        <f t="shared" si="10"/>
        <v>0</v>
      </c>
      <c r="AD18" s="103">
        <v>0</v>
      </c>
      <c r="AE18" s="103">
        <v>0</v>
      </c>
      <c r="AF18" s="103">
        <f t="shared" si="11"/>
        <v>7</v>
      </c>
      <c r="AG18" s="103">
        <v>7</v>
      </c>
      <c r="AH18" s="103">
        <v>0</v>
      </c>
      <c r="AI18" s="103">
        <v>0</v>
      </c>
      <c r="AJ18" s="103">
        <f t="shared" si="12"/>
        <v>7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7</v>
      </c>
      <c r="AS18" s="103">
        <v>0</v>
      </c>
      <c r="AT18" s="103">
        <f t="shared" si="13"/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 t="shared" si="14"/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46</v>
      </c>
      <c r="B19" s="113" t="s">
        <v>288</v>
      </c>
      <c r="C19" s="101" t="s">
        <v>289</v>
      </c>
      <c r="D19" s="103">
        <f t="shared" si="3"/>
        <v>36062</v>
      </c>
      <c r="E19" s="103">
        <f t="shared" si="4"/>
        <v>0</v>
      </c>
      <c r="F19" s="103">
        <v>0</v>
      </c>
      <c r="G19" s="103">
        <v>0</v>
      </c>
      <c r="H19" s="103">
        <f t="shared" si="5"/>
        <v>0</v>
      </c>
      <c r="I19" s="103">
        <v>0</v>
      </c>
      <c r="J19" s="103">
        <v>0</v>
      </c>
      <c r="K19" s="103">
        <f t="shared" si="6"/>
        <v>36062</v>
      </c>
      <c r="L19" s="103">
        <v>14458</v>
      </c>
      <c r="M19" s="103">
        <v>21604</v>
      </c>
      <c r="N19" s="103">
        <f t="shared" si="7"/>
        <v>36062</v>
      </c>
      <c r="O19" s="103">
        <f t="shared" si="8"/>
        <v>14458</v>
      </c>
      <c r="P19" s="103">
        <v>14458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 t="shared" si="9"/>
        <v>21604</v>
      </c>
      <c r="W19" s="103">
        <v>21604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 t="shared" si="10"/>
        <v>0</v>
      </c>
      <c r="AD19" s="103">
        <v>0</v>
      </c>
      <c r="AE19" s="103">
        <v>0</v>
      </c>
      <c r="AF19" s="103">
        <f t="shared" si="11"/>
        <v>62</v>
      </c>
      <c r="AG19" s="103">
        <v>62</v>
      </c>
      <c r="AH19" s="103">
        <v>0</v>
      </c>
      <c r="AI19" s="103">
        <v>0</v>
      </c>
      <c r="AJ19" s="103">
        <f t="shared" si="12"/>
        <v>180</v>
      </c>
      <c r="AK19" s="103">
        <v>180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 t="shared" si="13"/>
        <v>62</v>
      </c>
      <c r="AU19" s="103">
        <v>62</v>
      </c>
      <c r="AV19" s="103">
        <v>0</v>
      </c>
      <c r="AW19" s="103">
        <v>0</v>
      </c>
      <c r="AX19" s="103">
        <v>0</v>
      </c>
      <c r="AY19" s="103">
        <v>0</v>
      </c>
      <c r="AZ19" s="103">
        <f t="shared" si="14"/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46</v>
      </c>
      <c r="B20" s="113" t="s">
        <v>291</v>
      </c>
      <c r="C20" s="101" t="s">
        <v>292</v>
      </c>
      <c r="D20" s="103">
        <f t="shared" si="3"/>
        <v>24291</v>
      </c>
      <c r="E20" s="103">
        <f t="shared" si="4"/>
        <v>0</v>
      </c>
      <c r="F20" s="103">
        <v>0</v>
      </c>
      <c r="G20" s="103">
        <v>0</v>
      </c>
      <c r="H20" s="103">
        <f t="shared" si="5"/>
        <v>0</v>
      </c>
      <c r="I20" s="103">
        <v>0</v>
      </c>
      <c r="J20" s="103">
        <v>0</v>
      </c>
      <c r="K20" s="103">
        <f t="shared" si="6"/>
        <v>24291</v>
      </c>
      <c r="L20" s="103">
        <v>3058</v>
      </c>
      <c r="M20" s="103">
        <v>21233</v>
      </c>
      <c r="N20" s="103">
        <f t="shared" si="7"/>
        <v>24291</v>
      </c>
      <c r="O20" s="103">
        <f t="shared" si="8"/>
        <v>3058</v>
      </c>
      <c r="P20" s="103">
        <v>3058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 t="shared" si="9"/>
        <v>21233</v>
      </c>
      <c r="W20" s="103">
        <v>21233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 t="shared" si="10"/>
        <v>0</v>
      </c>
      <c r="AD20" s="103">
        <v>0</v>
      </c>
      <c r="AE20" s="103">
        <v>0</v>
      </c>
      <c r="AF20" s="103">
        <f t="shared" si="11"/>
        <v>111</v>
      </c>
      <c r="AG20" s="103">
        <v>111</v>
      </c>
      <c r="AH20" s="103">
        <v>0</v>
      </c>
      <c r="AI20" s="103">
        <v>0</v>
      </c>
      <c r="AJ20" s="103">
        <f t="shared" si="12"/>
        <v>111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111</v>
      </c>
      <c r="AT20" s="103">
        <f t="shared" si="13"/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 t="shared" si="14"/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46</v>
      </c>
      <c r="B21" s="113" t="s">
        <v>294</v>
      </c>
      <c r="C21" s="101" t="s">
        <v>295</v>
      </c>
      <c r="D21" s="103">
        <f t="shared" si="3"/>
        <v>21669</v>
      </c>
      <c r="E21" s="103">
        <f t="shared" si="4"/>
        <v>0</v>
      </c>
      <c r="F21" s="103">
        <v>0</v>
      </c>
      <c r="G21" s="103">
        <v>0</v>
      </c>
      <c r="H21" s="103">
        <f t="shared" si="5"/>
        <v>3445</v>
      </c>
      <c r="I21" s="103">
        <v>3445</v>
      </c>
      <c r="J21" s="103">
        <v>0</v>
      </c>
      <c r="K21" s="103">
        <f t="shared" si="6"/>
        <v>18224</v>
      </c>
      <c r="L21" s="103">
        <v>0</v>
      </c>
      <c r="M21" s="103">
        <v>18224</v>
      </c>
      <c r="N21" s="103">
        <f t="shared" si="7"/>
        <v>21669</v>
      </c>
      <c r="O21" s="103">
        <f t="shared" si="8"/>
        <v>3445</v>
      </c>
      <c r="P21" s="103">
        <v>3445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 t="shared" si="9"/>
        <v>18224</v>
      </c>
      <c r="W21" s="103">
        <v>18224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 t="shared" si="10"/>
        <v>0</v>
      </c>
      <c r="AD21" s="103">
        <v>0</v>
      </c>
      <c r="AE21" s="103">
        <v>0</v>
      </c>
      <c r="AF21" s="103">
        <f t="shared" si="11"/>
        <v>640</v>
      </c>
      <c r="AG21" s="103">
        <v>640</v>
      </c>
      <c r="AH21" s="103">
        <v>0</v>
      </c>
      <c r="AI21" s="103">
        <v>0</v>
      </c>
      <c r="AJ21" s="103">
        <f t="shared" si="12"/>
        <v>639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45</v>
      </c>
      <c r="AS21" s="103">
        <v>594</v>
      </c>
      <c r="AT21" s="103">
        <f t="shared" si="13"/>
        <v>1</v>
      </c>
      <c r="AU21" s="103">
        <v>1</v>
      </c>
      <c r="AV21" s="103">
        <v>0</v>
      </c>
      <c r="AW21" s="103">
        <v>0</v>
      </c>
      <c r="AX21" s="103">
        <v>0</v>
      </c>
      <c r="AY21" s="103">
        <v>0</v>
      </c>
      <c r="AZ21" s="103">
        <f t="shared" si="14"/>
        <v>14</v>
      </c>
      <c r="BA21" s="103">
        <v>14</v>
      </c>
      <c r="BB21" s="103">
        <v>0</v>
      </c>
      <c r="BC21" s="103">
        <v>0</v>
      </c>
    </row>
    <row r="22" spans="1:55" s="105" customFormat="1" ht="13.5" customHeight="1">
      <c r="A22" s="115" t="s">
        <v>46</v>
      </c>
      <c r="B22" s="113" t="s">
        <v>297</v>
      </c>
      <c r="C22" s="101" t="s">
        <v>298</v>
      </c>
      <c r="D22" s="103">
        <f t="shared" si="3"/>
        <v>7165</v>
      </c>
      <c r="E22" s="103">
        <f t="shared" si="4"/>
        <v>0</v>
      </c>
      <c r="F22" s="103">
        <v>0</v>
      </c>
      <c r="G22" s="103">
        <v>0</v>
      </c>
      <c r="H22" s="103">
        <f t="shared" si="5"/>
        <v>0</v>
      </c>
      <c r="I22" s="103">
        <v>0</v>
      </c>
      <c r="J22" s="103">
        <v>0</v>
      </c>
      <c r="K22" s="103">
        <f t="shared" si="6"/>
        <v>7165</v>
      </c>
      <c r="L22" s="103">
        <v>2214</v>
      </c>
      <c r="M22" s="103">
        <v>4951</v>
      </c>
      <c r="N22" s="103">
        <f t="shared" si="7"/>
        <v>7165</v>
      </c>
      <c r="O22" s="103">
        <f t="shared" si="8"/>
        <v>2214</v>
      </c>
      <c r="P22" s="103">
        <v>2214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 t="shared" si="9"/>
        <v>4951</v>
      </c>
      <c r="W22" s="103">
        <v>4951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 t="shared" si="10"/>
        <v>0</v>
      </c>
      <c r="AD22" s="103">
        <v>0</v>
      </c>
      <c r="AE22" s="103">
        <v>0</v>
      </c>
      <c r="AF22" s="103">
        <f t="shared" si="11"/>
        <v>211</v>
      </c>
      <c r="AG22" s="103">
        <v>211</v>
      </c>
      <c r="AH22" s="103">
        <v>0</v>
      </c>
      <c r="AI22" s="103">
        <v>0</v>
      </c>
      <c r="AJ22" s="103">
        <f t="shared" si="12"/>
        <v>211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15</v>
      </c>
      <c r="AS22" s="103">
        <v>196</v>
      </c>
      <c r="AT22" s="103">
        <f t="shared" si="13"/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 t="shared" si="14"/>
        <v>5</v>
      </c>
      <c r="BA22" s="103">
        <v>5</v>
      </c>
      <c r="BB22" s="103">
        <v>0</v>
      </c>
      <c r="BC22" s="103">
        <v>0</v>
      </c>
    </row>
    <row r="23" spans="1:55" s="105" customFormat="1" ht="13.5" customHeight="1">
      <c r="A23" s="115" t="s">
        <v>46</v>
      </c>
      <c r="B23" s="113" t="s">
        <v>300</v>
      </c>
      <c r="C23" s="101" t="s">
        <v>301</v>
      </c>
      <c r="D23" s="103">
        <f t="shared" si="3"/>
        <v>20971</v>
      </c>
      <c r="E23" s="103">
        <f t="shared" si="4"/>
        <v>0</v>
      </c>
      <c r="F23" s="103">
        <v>0</v>
      </c>
      <c r="G23" s="103">
        <v>0</v>
      </c>
      <c r="H23" s="103">
        <f t="shared" si="5"/>
        <v>0</v>
      </c>
      <c r="I23" s="103">
        <v>0</v>
      </c>
      <c r="J23" s="103">
        <v>0</v>
      </c>
      <c r="K23" s="103">
        <f t="shared" si="6"/>
        <v>20971</v>
      </c>
      <c r="L23" s="103">
        <v>2240</v>
      </c>
      <c r="M23" s="103">
        <v>18731</v>
      </c>
      <c r="N23" s="103">
        <f t="shared" si="7"/>
        <v>20971</v>
      </c>
      <c r="O23" s="103">
        <f t="shared" si="8"/>
        <v>2240</v>
      </c>
      <c r="P23" s="103">
        <v>2240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 t="shared" si="9"/>
        <v>18731</v>
      </c>
      <c r="W23" s="103">
        <v>18731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 t="shared" si="10"/>
        <v>0</v>
      </c>
      <c r="AD23" s="103">
        <v>0</v>
      </c>
      <c r="AE23" s="103">
        <v>0</v>
      </c>
      <c r="AF23" s="103">
        <f t="shared" si="11"/>
        <v>883</v>
      </c>
      <c r="AG23" s="103">
        <v>883</v>
      </c>
      <c r="AH23" s="103">
        <v>0</v>
      </c>
      <c r="AI23" s="103">
        <v>0</v>
      </c>
      <c r="AJ23" s="103">
        <f t="shared" si="12"/>
        <v>883</v>
      </c>
      <c r="AK23" s="103">
        <v>0</v>
      </c>
      <c r="AL23" s="103">
        <v>0</v>
      </c>
      <c r="AM23" s="103">
        <v>883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 t="shared" si="13"/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 t="shared" si="14"/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46</v>
      </c>
      <c r="B24" s="113" t="s">
        <v>303</v>
      </c>
      <c r="C24" s="101" t="s">
        <v>304</v>
      </c>
      <c r="D24" s="103">
        <f t="shared" si="3"/>
        <v>39326</v>
      </c>
      <c r="E24" s="103">
        <f t="shared" si="4"/>
        <v>0</v>
      </c>
      <c r="F24" s="103">
        <v>0</v>
      </c>
      <c r="G24" s="103">
        <v>0</v>
      </c>
      <c r="H24" s="103">
        <f t="shared" si="5"/>
        <v>12351</v>
      </c>
      <c r="I24" s="103">
        <v>12351</v>
      </c>
      <c r="J24" s="103">
        <v>0</v>
      </c>
      <c r="K24" s="103">
        <f t="shared" si="6"/>
        <v>26975</v>
      </c>
      <c r="L24" s="103">
        <v>0</v>
      </c>
      <c r="M24" s="103">
        <v>26975</v>
      </c>
      <c r="N24" s="103">
        <f t="shared" si="7"/>
        <v>39326</v>
      </c>
      <c r="O24" s="103">
        <f t="shared" si="8"/>
        <v>12351</v>
      </c>
      <c r="P24" s="103">
        <v>12351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 t="shared" si="9"/>
        <v>26975</v>
      </c>
      <c r="W24" s="103">
        <v>26975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 t="shared" si="10"/>
        <v>0</v>
      </c>
      <c r="AD24" s="103">
        <v>0</v>
      </c>
      <c r="AE24" s="103">
        <v>0</v>
      </c>
      <c r="AF24" s="103">
        <f t="shared" si="11"/>
        <v>127</v>
      </c>
      <c r="AG24" s="103">
        <v>127</v>
      </c>
      <c r="AH24" s="103">
        <v>0</v>
      </c>
      <c r="AI24" s="103">
        <v>0</v>
      </c>
      <c r="AJ24" s="103">
        <f t="shared" si="12"/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 t="shared" si="13"/>
        <v>127</v>
      </c>
      <c r="AU24" s="103">
        <v>127</v>
      </c>
      <c r="AV24" s="103">
        <v>0</v>
      </c>
      <c r="AW24" s="103">
        <v>0</v>
      </c>
      <c r="AX24" s="103">
        <v>0</v>
      </c>
      <c r="AY24" s="103">
        <v>0</v>
      </c>
      <c r="AZ24" s="103">
        <f t="shared" si="14"/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46</v>
      </c>
      <c r="B25" s="113" t="s">
        <v>306</v>
      </c>
      <c r="C25" s="101" t="s">
        <v>307</v>
      </c>
      <c r="D25" s="103">
        <f t="shared" si="3"/>
        <v>22223</v>
      </c>
      <c r="E25" s="103">
        <f t="shared" si="4"/>
        <v>0</v>
      </c>
      <c r="F25" s="103">
        <v>0</v>
      </c>
      <c r="G25" s="103">
        <v>0</v>
      </c>
      <c r="H25" s="103">
        <f t="shared" si="5"/>
        <v>0</v>
      </c>
      <c r="I25" s="103">
        <v>0</v>
      </c>
      <c r="J25" s="103">
        <v>0</v>
      </c>
      <c r="K25" s="103">
        <f t="shared" si="6"/>
        <v>22223</v>
      </c>
      <c r="L25" s="103">
        <v>129</v>
      </c>
      <c r="M25" s="103">
        <v>22094</v>
      </c>
      <c r="N25" s="103">
        <f t="shared" si="7"/>
        <v>22223</v>
      </c>
      <c r="O25" s="103">
        <f t="shared" si="8"/>
        <v>129</v>
      </c>
      <c r="P25" s="103">
        <v>129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 t="shared" si="9"/>
        <v>22094</v>
      </c>
      <c r="W25" s="103">
        <v>22094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 t="shared" si="10"/>
        <v>0</v>
      </c>
      <c r="AD25" s="103">
        <v>0</v>
      </c>
      <c r="AE25" s="103">
        <v>0</v>
      </c>
      <c r="AF25" s="103">
        <f t="shared" si="11"/>
        <v>22</v>
      </c>
      <c r="AG25" s="103">
        <v>22</v>
      </c>
      <c r="AH25" s="103">
        <v>0</v>
      </c>
      <c r="AI25" s="103">
        <v>0</v>
      </c>
      <c r="AJ25" s="103">
        <f t="shared" si="12"/>
        <v>22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22</v>
      </c>
      <c r="AT25" s="103">
        <f t="shared" si="13"/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 t="shared" si="14"/>
        <v>172</v>
      </c>
      <c r="BA25" s="103">
        <v>172</v>
      </c>
      <c r="BB25" s="103">
        <v>0</v>
      </c>
      <c r="BC25" s="103">
        <v>0</v>
      </c>
    </row>
    <row r="26" spans="1:55" s="105" customFormat="1" ht="13.5" customHeight="1">
      <c r="A26" s="115" t="s">
        <v>46</v>
      </c>
      <c r="B26" s="113" t="s">
        <v>309</v>
      </c>
      <c r="C26" s="101" t="s">
        <v>310</v>
      </c>
      <c r="D26" s="103">
        <f t="shared" si="3"/>
        <v>4263</v>
      </c>
      <c r="E26" s="103">
        <f t="shared" si="4"/>
        <v>0</v>
      </c>
      <c r="F26" s="103">
        <v>0</v>
      </c>
      <c r="G26" s="103">
        <v>0</v>
      </c>
      <c r="H26" s="103">
        <f t="shared" si="5"/>
        <v>0</v>
      </c>
      <c r="I26" s="103">
        <v>0</v>
      </c>
      <c r="J26" s="103">
        <v>0</v>
      </c>
      <c r="K26" s="103">
        <f t="shared" si="6"/>
        <v>4263</v>
      </c>
      <c r="L26" s="103">
        <v>417</v>
      </c>
      <c r="M26" s="103">
        <v>3846</v>
      </c>
      <c r="N26" s="103">
        <f t="shared" si="7"/>
        <v>4263</v>
      </c>
      <c r="O26" s="103">
        <f t="shared" si="8"/>
        <v>417</v>
      </c>
      <c r="P26" s="103">
        <v>417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 t="shared" si="9"/>
        <v>3846</v>
      </c>
      <c r="W26" s="103">
        <v>3846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 t="shared" si="10"/>
        <v>0</v>
      </c>
      <c r="AD26" s="103">
        <v>0</v>
      </c>
      <c r="AE26" s="103">
        <v>0</v>
      </c>
      <c r="AF26" s="103">
        <f t="shared" si="11"/>
        <v>9</v>
      </c>
      <c r="AG26" s="103">
        <v>9</v>
      </c>
      <c r="AH26" s="103">
        <v>0</v>
      </c>
      <c r="AI26" s="103">
        <v>0</v>
      </c>
      <c r="AJ26" s="103">
        <f t="shared" si="12"/>
        <v>263</v>
      </c>
      <c r="AK26" s="103">
        <v>259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4</v>
      </c>
      <c r="AS26" s="103">
        <v>0</v>
      </c>
      <c r="AT26" s="103">
        <f t="shared" si="13"/>
        <v>5</v>
      </c>
      <c r="AU26" s="103">
        <v>5</v>
      </c>
      <c r="AV26" s="103">
        <v>0</v>
      </c>
      <c r="AW26" s="103">
        <v>0</v>
      </c>
      <c r="AX26" s="103">
        <v>0</v>
      </c>
      <c r="AY26" s="103">
        <v>0</v>
      </c>
      <c r="AZ26" s="103">
        <f t="shared" si="14"/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46</v>
      </c>
      <c r="B27" s="113" t="s">
        <v>312</v>
      </c>
      <c r="C27" s="101" t="s">
        <v>313</v>
      </c>
      <c r="D27" s="103">
        <f t="shared" si="3"/>
        <v>710</v>
      </c>
      <c r="E27" s="103">
        <f t="shared" si="4"/>
        <v>0</v>
      </c>
      <c r="F27" s="103">
        <v>0</v>
      </c>
      <c r="G27" s="103">
        <v>0</v>
      </c>
      <c r="H27" s="103">
        <f t="shared" si="5"/>
        <v>204</v>
      </c>
      <c r="I27" s="103">
        <v>0</v>
      </c>
      <c r="J27" s="103">
        <v>204</v>
      </c>
      <c r="K27" s="103">
        <f t="shared" si="6"/>
        <v>506</v>
      </c>
      <c r="L27" s="103">
        <v>313</v>
      </c>
      <c r="M27" s="103">
        <v>193</v>
      </c>
      <c r="N27" s="103">
        <f t="shared" si="7"/>
        <v>710</v>
      </c>
      <c r="O27" s="103">
        <f t="shared" si="8"/>
        <v>313</v>
      </c>
      <c r="P27" s="103">
        <v>313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 t="shared" si="9"/>
        <v>397</v>
      </c>
      <c r="W27" s="103">
        <v>287</v>
      </c>
      <c r="X27" s="103">
        <v>0</v>
      </c>
      <c r="Y27" s="103">
        <v>0</v>
      </c>
      <c r="Z27" s="103">
        <v>110</v>
      </c>
      <c r="AA27" s="103">
        <v>0</v>
      </c>
      <c r="AB27" s="103">
        <v>0</v>
      </c>
      <c r="AC27" s="103">
        <f t="shared" si="10"/>
        <v>0</v>
      </c>
      <c r="AD27" s="103">
        <v>0</v>
      </c>
      <c r="AE27" s="103">
        <v>0</v>
      </c>
      <c r="AF27" s="103">
        <f t="shared" si="11"/>
        <v>0</v>
      </c>
      <c r="AG27" s="103">
        <v>0</v>
      </c>
      <c r="AH27" s="103">
        <v>0</v>
      </c>
      <c r="AI27" s="103">
        <v>0</v>
      </c>
      <c r="AJ27" s="103">
        <f t="shared" si="12"/>
        <v>1</v>
      </c>
      <c r="AK27" s="103">
        <v>1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 t="shared" si="13"/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 t="shared" si="14"/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46</v>
      </c>
      <c r="B28" s="113" t="s">
        <v>315</v>
      </c>
      <c r="C28" s="101" t="s">
        <v>316</v>
      </c>
      <c r="D28" s="103">
        <f t="shared" si="3"/>
        <v>17521</v>
      </c>
      <c r="E28" s="103">
        <f t="shared" si="4"/>
        <v>0</v>
      </c>
      <c r="F28" s="103">
        <v>0</v>
      </c>
      <c r="G28" s="103">
        <v>0</v>
      </c>
      <c r="H28" s="103">
        <f t="shared" si="5"/>
        <v>0</v>
      </c>
      <c r="I28" s="103">
        <v>0</v>
      </c>
      <c r="J28" s="103">
        <v>0</v>
      </c>
      <c r="K28" s="103">
        <f t="shared" si="6"/>
        <v>17521</v>
      </c>
      <c r="L28" s="103">
        <v>2818</v>
      </c>
      <c r="M28" s="103">
        <v>14703</v>
      </c>
      <c r="N28" s="103">
        <f t="shared" si="7"/>
        <v>17521</v>
      </c>
      <c r="O28" s="103">
        <f t="shared" si="8"/>
        <v>2818</v>
      </c>
      <c r="P28" s="103">
        <v>2818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 t="shared" si="9"/>
        <v>14703</v>
      </c>
      <c r="W28" s="103">
        <v>14703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 t="shared" si="10"/>
        <v>0</v>
      </c>
      <c r="AD28" s="103">
        <v>0</v>
      </c>
      <c r="AE28" s="103">
        <v>0</v>
      </c>
      <c r="AF28" s="103">
        <f t="shared" si="11"/>
        <v>60</v>
      </c>
      <c r="AG28" s="103">
        <v>60</v>
      </c>
      <c r="AH28" s="103">
        <v>0</v>
      </c>
      <c r="AI28" s="103">
        <v>0</v>
      </c>
      <c r="AJ28" s="103">
        <f t="shared" si="12"/>
        <v>60</v>
      </c>
      <c r="AK28" s="103">
        <v>0</v>
      </c>
      <c r="AL28" s="103">
        <v>0</v>
      </c>
      <c r="AM28" s="103">
        <v>31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29</v>
      </c>
      <c r="AT28" s="103">
        <f t="shared" si="13"/>
        <v>6</v>
      </c>
      <c r="AU28" s="103">
        <v>0</v>
      </c>
      <c r="AV28" s="103">
        <v>0</v>
      </c>
      <c r="AW28" s="103">
        <v>6</v>
      </c>
      <c r="AX28" s="103">
        <v>0</v>
      </c>
      <c r="AY28" s="103">
        <v>0</v>
      </c>
      <c r="AZ28" s="103">
        <f t="shared" si="14"/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46</v>
      </c>
      <c r="B29" s="113" t="s">
        <v>318</v>
      </c>
      <c r="C29" s="101" t="s">
        <v>319</v>
      </c>
      <c r="D29" s="103">
        <f t="shared" si="3"/>
        <v>12586</v>
      </c>
      <c r="E29" s="103">
        <f t="shared" si="4"/>
        <v>0</v>
      </c>
      <c r="F29" s="103">
        <v>0</v>
      </c>
      <c r="G29" s="103">
        <v>0</v>
      </c>
      <c r="H29" s="103">
        <f t="shared" si="5"/>
        <v>0</v>
      </c>
      <c r="I29" s="103">
        <v>0</v>
      </c>
      <c r="J29" s="103">
        <v>0</v>
      </c>
      <c r="K29" s="103">
        <f t="shared" si="6"/>
        <v>12586</v>
      </c>
      <c r="L29" s="103">
        <v>2433</v>
      </c>
      <c r="M29" s="103">
        <v>10153</v>
      </c>
      <c r="N29" s="103">
        <f t="shared" si="7"/>
        <v>12586</v>
      </c>
      <c r="O29" s="103">
        <f t="shared" si="8"/>
        <v>2433</v>
      </c>
      <c r="P29" s="103">
        <v>2433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 t="shared" si="9"/>
        <v>10153</v>
      </c>
      <c r="W29" s="103">
        <v>10153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 t="shared" si="10"/>
        <v>0</v>
      </c>
      <c r="AD29" s="103">
        <v>0</v>
      </c>
      <c r="AE29" s="103">
        <v>0</v>
      </c>
      <c r="AF29" s="103">
        <f t="shared" si="11"/>
        <v>44</v>
      </c>
      <c r="AG29" s="103">
        <v>44</v>
      </c>
      <c r="AH29" s="103">
        <v>0</v>
      </c>
      <c r="AI29" s="103">
        <v>0</v>
      </c>
      <c r="AJ29" s="103">
        <f t="shared" si="12"/>
        <v>44</v>
      </c>
      <c r="AK29" s="103">
        <v>0</v>
      </c>
      <c r="AL29" s="103">
        <v>0</v>
      </c>
      <c r="AM29" s="103">
        <v>23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21</v>
      </c>
      <c r="AT29" s="103">
        <f t="shared" si="13"/>
        <v>5</v>
      </c>
      <c r="AU29" s="103">
        <v>0</v>
      </c>
      <c r="AV29" s="103">
        <v>0</v>
      </c>
      <c r="AW29" s="103">
        <v>5</v>
      </c>
      <c r="AX29" s="103">
        <v>0</v>
      </c>
      <c r="AY29" s="103">
        <v>0</v>
      </c>
      <c r="AZ29" s="103">
        <f t="shared" si="14"/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46</v>
      </c>
      <c r="B30" s="113" t="s">
        <v>321</v>
      </c>
      <c r="C30" s="101" t="s">
        <v>322</v>
      </c>
      <c r="D30" s="103">
        <f t="shared" si="3"/>
        <v>26778</v>
      </c>
      <c r="E30" s="103">
        <f t="shared" si="4"/>
        <v>0</v>
      </c>
      <c r="F30" s="103">
        <v>0</v>
      </c>
      <c r="G30" s="103">
        <v>0</v>
      </c>
      <c r="H30" s="103">
        <f t="shared" si="5"/>
        <v>0</v>
      </c>
      <c r="I30" s="103">
        <v>0</v>
      </c>
      <c r="J30" s="103">
        <v>0</v>
      </c>
      <c r="K30" s="103">
        <f t="shared" si="6"/>
        <v>26778</v>
      </c>
      <c r="L30" s="103">
        <v>4123</v>
      </c>
      <c r="M30" s="103">
        <v>22655</v>
      </c>
      <c r="N30" s="103">
        <f t="shared" si="7"/>
        <v>26778</v>
      </c>
      <c r="O30" s="103">
        <f t="shared" si="8"/>
        <v>4123</v>
      </c>
      <c r="P30" s="103">
        <v>4123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 t="shared" si="9"/>
        <v>22655</v>
      </c>
      <c r="W30" s="103">
        <v>22655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 t="shared" si="10"/>
        <v>0</v>
      </c>
      <c r="AD30" s="103">
        <v>0</v>
      </c>
      <c r="AE30" s="103">
        <v>0</v>
      </c>
      <c r="AF30" s="103">
        <f t="shared" si="11"/>
        <v>26778</v>
      </c>
      <c r="AG30" s="103">
        <v>26778</v>
      </c>
      <c r="AH30" s="103">
        <v>0</v>
      </c>
      <c r="AI30" s="103">
        <v>0</v>
      </c>
      <c r="AJ30" s="103">
        <f t="shared" si="12"/>
        <v>26778</v>
      </c>
      <c r="AK30" s="103">
        <v>0</v>
      </c>
      <c r="AL30" s="103">
        <v>0</v>
      </c>
      <c r="AM30" s="103">
        <v>26778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 t="shared" si="13"/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 t="shared" si="14"/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46</v>
      </c>
      <c r="B31" s="113" t="s">
        <v>324</v>
      </c>
      <c r="C31" s="101" t="s">
        <v>325</v>
      </c>
      <c r="D31" s="103">
        <f t="shared" si="3"/>
        <v>17075</v>
      </c>
      <c r="E31" s="103">
        <f t="shared" si="4"/>
        <v>0</v>
      </c>
      <c r="F31" s="103">
        <v>0</v>
      </c>
      <c r="G31" s="103">
        <v>0</v>
      </c>
      <c r="H31" s="103">
        <f t="shared" si="5"/>
        <v>0</v>
      </c>
      <c r="I31" s="103">
        <v>0</v>
      </c>
      <c r="J31" s="103">
        <v>0</v>
      </c>
      <c r="K31" s="103">
        <f t="shared" si="6"/>
        <v>17075</v>
      </c>
      <c r="L31" s="103">
        <v>2289</v>
      </c>
      <c r="M31" s="103">
        <v>14786</v>
      </c>
      <c r="N31" s="103">
        <f t="shared" si="7"/>
        <v>17075</v>
      </c>
      <c r="O31" s="103">
        <f t="shared" si="8"/>
        <v>2289</v>
      </c>
      <c r="P31" s="103">
        <v>2289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 t="shared" si="9"/>
        <v>14786</v>
      </c>
      <c r="W31" s="103">
        <v>14786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 t="shared" si="10"/>
        <v>0</v>
      </c>
      <c r="AD31" s="103">
        <v>0</v>
      </c>
      <c r="AE31" s="103">
        <v>0</v>
      </c>
      <c r="AF31" s="103">
        <f t="shared" si="11"/>
        <v>29</v>
      </c>
      <c r="AG31" s="103">
        <v>29</v>
      </c>
      <c r="AH31" s="103">
        <v>0</v>
      </c>
      <c r="AI31" s="103">
        <v>0</v>
      </c>
      <c r="AJ31" s="103">
        <f t="shared" si="12"/>
        <v>29</v>
      </c>
      <c r="AK31" s="103">
        <v>29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 t="shared" si="13"/>
        <v>29</v>
      </c>
      <c r="AU31" s="103">
        <v>29</v>
      </c>
      <c r="AV31" s="103">
        <v>0</v>
      </c>
      <c r="AW31" s="103">
        <v>0</v>
      </c>
      <c r="AX31" s="103">
        <v>0</v>
      </c>
      <c r="AY31" s="103">
        <v>0</v>
      </c>
      <c r="AZ31" s="103">
        <f t="shared" si="14"/>
        <v>56</v>
      </c>
      <c r="BA31" s="103">
        <v>56</v>
      </c>
      <c r="BB31" s="103">
        <v>0</v>
      </c>
      <c r="BC31" s="103">
        <v>0</v>
      </c>
    </row>
    <row r="32" spans="1:55" s="105" customFormat="1" ht="13.5" customHeight="1">
      <c r="A32" s="115" t="s">
        <v>46</v>
      </c>
      <c r="B32" s="113" t="s">
        <v>327</v>
      </c>
      <c r="C32" s="101" t="s">
        <v>328</v>
      </c>
      <c r="D32" s="103">
        <f t="shared" si="3"/>
        <v>11046</v>
      </c>
      <c r="E32" s="103">
        <f t="shared" si="4"/>
        <v>0</v>
      </c>
      <c r="F32" s="103">
        <v>0</v>
      </c>
      <c r="G32" s="103">
        <v>0</v>
      </c>
      <c r="H32" s="103">
        <f t="shared" si="5"/>
        <v>0</v>
      </c>
      <c r="I32" s="103">
        <v>0</v>
      </c>
      <c r="J32" s="103">
        <v>0</v>
      </c>
      <c r="K32" s="103">
        <f t="shared" si="6"/>
        <v>11046</v>
      </c>
      <c r="L32" s="103">
        <v>1698</v>
      </c>
      <c r="M32" s="103">
        <v>9348</v>
      </c>
      <c r="N32" s="103">
        <f t="shared" si="7"/>
        <v>11046</v>
      </c>
      <c r="O32" s="103">
        <f t="shared" si="8"/>
        <v>1698</v>
      </c>
      <c r="P32" s="103">
        <v>1698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 t="shared" si="9"/>
        <v>9348</v>
      </c>
      <c r="W32" s="103">
        <v>9348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 t="shared" si="10"/>
        <v>0</v>
      </c>
      <c r="AD32" s="103">
        <v>0</v>
      </c>
      <c r="AE32" s="103">
        <v>0</v>
      </c>
      <c r="AF32" s="103">
        <f t="shared" si="11"/>
        <v>326</v>
      </c>
      <c r="AG32" s="103">
        <v>326</v>
      </c>
      <c r="AH32" s="103">
        <v>0</v>
      </c>
      <c r="AI32" s="103">
        <v>0</v>
      </c>
      <c r="AJ32" s="103">
        <f t="shared" si="12"/>
        <v>326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23</v>
      </c>
      <c r="AS32" s="103">
        <v>303</v>
      </c>
      <c r="AT32" s="103">
        <f t="shared" si="13"/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 t="shared" si="14"/>
        <v>8</v>
      </c>
      <c r="BA32" s="103">
        <v>8</v>
      </c>
      <c r="BB32" s="103">
        <v>0</v>
      </c>
      <c r="BC32" s="103">
        <v>0</v>
      </c>
    </row>
    <row r="33" spans="1:55" s="105" customFormat="1" ht="13.5" customHeight="1">
      <c r="A33" s="115" t="s">
        <v>46</v>
      </c>
      <c r="B33" s="113" t="s">
        <v>330</v>
      </c>
      <c r="C33" s="101" t="s">
        <v>331</v>
      </c>
      <c r="D33" s="103">
        <f t="shared" si="3"/>
        <v>6531</v>
      </c>
      <c r="E33" s="103">
        <f t="shared" si="4"/>
        <v>0</v>
      </c>
      <c r="F33" s="103">
        <v>0</v>
      </c>
      <c r="G33" s="103">
        <v>0</v>
      </c>
      <c r="H33" s="103">
        <f t="shared" si="5"/>
        <v>272</v>
      </c>
      <c r="I33" s="103">
        <v>0</v>
      </c>
      <c r="J33" s="103">
        <v>272</v>
      </c>
      <c r="K33" s="103">
        <f t="shared" si="6"/>
        <v>6259</v>
      </c>
      <c r="L33" s="103">
        <v>1263</v>
      </c>
      <c r="M33" s="103">
        <v>4996</v>
      </c>
      <c r="N33" s="103">
        <f t="shared" si="7"/>
        <v>6531</v>
      </c>
      <c r="O33" s="103">
        <f t="shared" si="8"/>
        <v>1263</v>
      </c>
      <c r="P33" s="103">
        <v>1263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 t="shared" si="9"/>
        <v>5268</v>
      </c>
      <c r="W33" s="103">
        <v>4996</v>
      </c>
      <c r="X33" s="103">
        <v>272</v>
      </c>
      <c r="Y33" s="103">
        <v>0</v>
      </c>
      <c r="Z33" s="103">
        <v>0</v>
      </c>
      <c r="AA33" s="103">
        <v>0</v>
      </c>
      <c r="AB33" s="103">
        <v>0</v>
      </c>
      <c r="AC33" s="103">
        <f t="shared" si="10"/>
        <v>0</v>
      </c>
      <c r="AD33" s="103">
        <v>0</v>
      </c>
      <c r="AE33" s="103">
        <v>0</v>
      </c>
      <c r="AF33" s="103">
        <f t="shared" si="11"/>
        <v>12</v>
      </c>
      <c r="AG33" s="103">
        <v>12</v>
      </c>
      <c r="AH33" s="103">
        <v>0</v>
      </c>
      <c r="AI33" s="103">
        <v>0</v>
      </c>
      <c r="AJ33" s="103">
        <f t="shared" si="12"/>
        <v>488</v>
      </c>
      <c r="AK33" s="103">
        <v>459</v>
      </c>
      <c r="AL33" s="103">
        <v>29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 t="shared" si="13"/>
        <v>12</v>
      </c>
      <c r="AU33" s="103">
        <v>12</v>
      </c>
      <c r="AV33" s="103">
        <v>0</v>
      </c>
      <c r="AW33" s="103">
        <v>0</v>
      </c>
      <c r="AX33" s="103">
        <v>0</v>
      </c>
      <c r="AY33" s="103">
        <v>0</v>
      </c>
      <c r="AZ33" s="103">
        <f t="shared" si="14"/>
        <v>165</v>
      </c>
      <c r="BA33" s="103">
        <v>29</v>
      </c>
      <c r="BB33" s="103">
        <v>136</v>
      </c>
      <c r="BC33" s="103">
        <v>0</v>
      </c>
    </row>
    <row r="34" spans="1:55" s="105" customFormat="1" ht="13.5" customHeight="1">
      <c r="A34" s="115" t="s">
        <v>46</v>
      </c>
      <c r="B34" s="113" t="s">
        <v>333</v>
      </c>
      <c r="C34" s="101" t="s">
        <v>334</v>
      </c>
      <c r="D34" s="103">
        <f t="shared" si="3"/>
        <v>14851</v>
      </c>
      <c r="E34" s="103">
        <f t="shared" si="4"/>
        <v>0</v>
      </c>
      <c r="F34" s="103">
        <v>0</v>
      </c>
      <c r="G34" s="103">
        <v>0</v>
      </c>
      <c r="H34" s="103">
        <f t="shared" si="5"/>
        <v>0</v>
      </c>
      <c r="I34" s="103">
        <v>0</v>
      </c>
      <c r="J34" s="103">
        <v>0</v>
      </c>
      <c r="K34" s="103">
        <f t="shared" si="6"/>
        <v>14851</v>
      </c>
      <c r="L34" s="103">
        <v>2138</v>
      </c>
      <c r="M34" s="103">
        <v>12713</v>
      </c>
      <c r="N34" s="103">
        <f t="shared" si="7"/>
        <v>14851</v>
      </c>
      <c r="O34" s="103">
        <f t="shared" si="8"/>
        <v>2138</v>
      </c>
      <c r="P34" s="103">
        <v>2138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 t="shared" si="9"/>
        <v>12713</v>
      </c>
      <c r="W34" s="103">
        <v>12713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 t="shared" si="10"/>
        <v>0</v>
      </c>
      <c r="AD34" s="103">
        <v>0</v>
      </c>
      <c r="AE34" s="103">
        <v>0</v>
      </c>
      <c r="AF34" s="103">
        <f t="shared" si="11"/>
        <v>31</v>
      </c>
      <c r="AG34" s="103">
        <v>31</v>
      </c>
      <c r="AH34" s="103">
        <v>0</v>
      </c>
      <c r="AI34" s="103">
        <v>0</v>
      </c>
      <c r="AJ34" s="103">
        <f t="shared" si="12"/>
        <v>31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31</v>
      </c>
      <c r="AT34" s="103">
        <f t="shared" si="13"/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 t="shared" si="14"/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46</v>
      </c>
      <c r="B35" s="113" t="s">
        <v>336</v>
      </c>
      <c r="C35" s="101" t="s">
        <v>337</v>
      </c>
      <c r="D35" s="103">
        <f t="shared" si="3"/>
        <v>32614</v>
      </c>
      <c r="E35" s="103">
        <f t="shared" si="4"/>
        <v>0</v>
      </c>
      <c r="F35" s="103">
        <v>0</v>
      </c>
      <c r="G35" s="103">
        <v>0</v>
      </c>
      <c r="H35" s="103">
        <f t="shared" si="5"/>
        <v>0</v>
      </c>
      <c r="I35" s="103">
        <v>0</v>
      </c>
      <c r="J35" s="103">
        <v>0</v>
      </c>
      <c r="K35" s="103">
        <f t="shared" si="6"/>
        <v>32614</v>
      </c>
      <c r="L35" s="103">
        <v>16360</v>
      </c>
      <c r="M35" s="103">
        <v>16254</v>
      </c>
      <c r="N35" s="103">
        <f t="shared" si="7"/>
        <v>32614</v>
      </c>
      <c r="O35" s="103">
        <f t="shared" si="8"/>
        <v>16360</v>
      </c>
      <c r="P35" s="103">
        <v>16360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 t="shared" si="9"/>
        <v>16254</v>
      </c>
      <c r="W35" s="103">
        <v>16254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 t="shared" si="10"/>
        <v>0</v>
      </c>
      <c r="AD35" s="103">
        <v>0</v>
      </c>
      <c r="AE35" s="103">
        <v>0</v>
      </c>
      <c r="AF35" s="103">
        <f t="shared" si="11"/>
        <v>1596</v>
      </c>
      <c r="AG35" s="103">
        <v>1596</v>
      </c>
      <c r="AH35" s="103">
        <v>0</v>
      </c>
      <c r="AI35" s="103">
        <v>0</v>
      </c>
      <c r="AJ35" s="103">
        <f t="shared" si="12"/>
        <v>1596</v>
      </c>
      <c r="AK35" s="103">
        <v>0</v>
      </c>
      <c r="AL35" s="103">
        <v>0</v>
      </c>
      <c r="AM35" s="103">
        <v>1505</v>
      </c>
      <c r="AN35" s="103">
        <v>0</v>
      </c>
      <c r="AO35" s="103">
        <v>0</v>
      </c>
      <c r="AP35" s="103">
        <v>0</v>
      </c>
      <c r="AQ35" s="103">
        <v>0</v>
      </c>
      <c r="AR35" s="103">
        <v>6</v>
      </c>
      <c r="AS35" s="103">
        <v>85</v>
      </c>
      <c r="AT35" s="103">
        <f t="shared" si="13"/>
        <v>45</v>
      </c>
      <c r="AU35" s="103">
        <v>0</v>
      </c>
      <c r="AV35" s="103">
        <v>0</v>
      </c>
      <c r="AW35" s="103">
        <v>45</v>
      </c>
      <c r="AX35" s="103">
        <v>0</v>
      </c>
      <c r="AY35" s="103">
        <v>0</v>
      </c>
      <c r="AZ35" s="103">
        <f t="shared" si="14"/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46</v>
      </c>
      <c r="B36" s="113" t="s">
        <v>339</v>
      </c>
      <c r="C36" s="101" t="s">
        <v>340</v>
      </c>
      <c r="D36" s="103">
        <f t="shared" si="3"/>
        <v>10822</v>
      </c>
      <c r="E36" s="103">
        <f t="shared" si="4"/>
        <v>0</v>
      </c>
      <c r="F36" s="103">
        <v>0</v>
      </c>
      <c r="G36" s="103">
        <v>0</v>
      </c>
      <c r="H36" s="103">
        <f t="shared" si="5"/>
        <v>0</v>
      </c>
      <c r="I36" s="103">
        <v>0</v>
      </c>
      <c r="J36" s="103">
        <v>0</v>
      </c>
      <c r="K36" s="103">
        <f t="shared" si="6"/>
        <v>10822</v>
      </c>
      <c r="L36" s="103">
        <v>1405</v>
      </c>
      <c r="M36" s="103">
        <v>9417</v>
      </c>
      <c r="N36" s="103">
        <f t="shared" si="7"/>
        <v>10822</v>
      </c>
      <c r="O36" s="103">
        <f t="shared" si="8"/>
        <v>1405</v>
      </c>
      <c r="P36" s="103">
        <v>1405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 t="shared" si="9"/>
        <v>9417</v>
      </c>
      <c r="W36" s="103">
        <v>9417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 t="shared" si="10"/>
        <v>0</v>
      </c>
      <c r="AD36" s="103">
        <v>0</v>
      </c>
      <c r="AE36" s="103">
        <v>0</v>
      </c>
      <c r="AF36" s="103">
        <f t="shared" si="11"/>
        <v>19</v>
      </c>
      <c r="AG36" s="103">
        <v>19</v>
      </c>
      <c r="AH36" s="103">
        <v>0</v>
      </c>
      <c r="AI36" s="103">
        <v>0</v>
      </c>
      <c r="AJ36" s="103">
        <f t="shared" si="12"/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 t="shared" si="13"/>
        <v>19</v>
      </c>
      <c r="AU36" s="103">
        <v>19</v>
      </c>
      <c r="AV36" s="103">
        <v>0</v>
      </c>
      <c r="AW36" s="103">
        <v>0</v>
      </c>
      <c r="AX36" s="103">
        <v>0</v>
      </c>
      <c r="AY36" s="103">
        <v>0</v>
      </c>
      <c r="AZ36" s="103">
        <f t="shared" si="14"/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46</v>
      </c>
      <c r="B37" s="113" t="s">
        <v>342</v>
      </c>
      <c r="C37" s="101" t="s">
        <v>343</v>
      </c>
      <c r="D37" s="103">
        <f t="shared" si="3"/>
        <v>24487</v>
      </c>
      <c r="E37" s="103">
        <f t="shared" si="4"/>
        <v>0</v>
      </c>
      <c r="F37" s="103">
        <v>0</v>
      </c>
      <c r="G37" s="103">
        <v>0</v>
      </c>
      <c r="H37" s="103">
        <f t="shared" si="5"/>
        <v>0</v>
      </c>
      <c r="I37" s="103">
        <v>0</v>
      </c>
      <c r="J37" s="103">
        <v>0</v>
      </c>
      <c r="K37" s="103">
        <f t="shared" si="6"/>
        <v>24487</v>
      </c>
      <c r="L37" s="103">
        <v>2586</v>
      </c>
      <c r="M37" s="103">
        <v>21901</v>
      </c>
      <c r="N37" s="103">
        <f t="shared" si="7"/>
        <v>24487</v>
      </c>
      <c r="O37" s="103">
        <f t="shared" si="8"/>
        <v>2586</v>
      </c>
      <c r="P37" s="103">
        <v>2586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 t="shared" si="9"/>
        <v>21901</v>
      </c>
      <c r="W37" s="103">
        <v>21901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 t="shared" si="10"/>
        <v>0</v>
      </c>
      <c r="AD37" s="103">
        <v>0</v>
      </c>
      <c r="AE37" s="103">
        <v>0</v>
      </c>
      <c r="AF37" s="103">
        <f t="shared" si="11"/>
        <v>246</v>
      </c>
      <c r="AG37" s="103">
        <v>246</v>
      </c>
      <c r="AH37" s="103">
        <v>0</v>
      </c>
      <c r="AI37" s="103">
        <v>0</v>
      </c>
      <c r="AJ37" s="103">
        <f t="shared" si="12"/>
        <v>253</v>
      </c>
      <c r="AK37" s="103">
        <v>0</v>
      </c>
      <c r="AL37" s="103">
        <v>7</v>
      </c>
      <c r="AM37" s="103">
        <v>203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43</v>
      </c>
      <c r="AT37" s="103">
        <f t="shared" si="13"/>
        <v>25</v>
      </c>
      <c r="AU37" s="103">
        <v>0</v>
      </c>
      <c r="AV37" s="103">
        <v>0</v>
      </c>
      <c r="AW37" s="103">
        <v>25</v>
      </c>
      <c r="AX37" s="103">
        <v>0</v>
      </c>
      <c r="AY37" s="103">
        <v>0</v>
      </c>
      <c r="AZ37" s="103">
        <f t="shared" si="14"/>
        <v>7</v>
      </c>
      <c r="BA37" s="103">
        <v>7</v>
      </c>
      <c r="BB37" s="103">
        <v>0</v>
      </c>
      <c r="BC37" s="103">
        <v>0</v>
      </c>
    </row>
    <row r="38" spans="1:55" s="105" customFormat="1" ht="13.5" customHeight="1">
      <c r="A38" s="115" t="s">
        <v>46</v>
      </c>
      <c r="B38" s="113" t="s">
        <v>345</v>
      </c>
      <c r="C38" s="101" t="s">
        <v>346</v>
      </c>
      <c r="D38" s="103">
        <f t="shared" si="3"/>
        <v>7099</v>
      </c>
      <c r="E38" s="103">
        <f t="shared" si="4"/>
        <v>0</v>
      </c>
      <c r="F38" s="103">
        <v>0</v>
      </c>
      <c r="G38" s="103">
        <v>0</v>
      </c>
      <c r="H38" s="103">
        <f t="shared" si="5"/>
        <v>0</v>
      </c>
      <c r="I38" s="103">
        <v>0</v>
      </c>
      <c r="J38" s="103">
        <v>0</v>
      </c>
      <c r="K38" s="103">
        <f t="shared" si="6"/>
        <v>7099</v>
      </c>
      <c r="L38" s="103">
        <v>1414</v>
      </c>
      <c r="M38" s="103">
        <v>5685</v>
      </c>
      <c r="N38" s="103">
        <f t="shared" si="7"/>
        <v>7099</v>
      </c>
      <c r="O38" s="103">
        <f t="shared" si="8"/>
        <v>1414</v>
      </c>
      <c r="P38" s="103">
        <v>1414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 t="shared" si="9"/>
        <v>5685</v>
      </c>
      <c r="W38" s="103">
        <v>5685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 t="shared" si="10"/>
        <v>0</v>
      </c>
      <c r="AD38" s="103">
        <v>0</v>
      </c>
      <c r="AE38" s="103">
        <v>0</v>
      </c>
      <c r="AF38" s="103">
        <f t="shared" si="11"/>
        <v>16</v>
      </c>
      <c r="AG38" s="103">
        <v>16</v>
      </c>
      <c r="AH38" s="103">
        <v>0</v>
      </c>
      <c r="AI38" s="103">
        <v>0</v>
      </c>
      <c r="AJ38" s="103">
        <f t="shared" si="12"/>
        <v>16</v>
      </c>
      <c r="AK38" s="103">
        <v>16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 t="shared" si="13"/>
        <v>16</v>
      </c>
      <c r="AU38" s="103">
        <v>16</v>
      </c>
      <c r="AV38" s="103">
        <v>0</v>
      </c>
      <c r="AW38" s="103">
        <v>0</v>
      </c>
      <c r="AX38" s="103">
        <v>0</v>
      </c>
      <c r="AY38" s="103">
        <v>0</v>
      </c>
      <c r="AZ38" s="103">
        <f t="shared" si="14"/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46</v>
      </c>
      <c r="B39" s="113" t="s">
        <v>348</v>
      </c>
      <c r="C39" s="101" t="s">
        <v>349</v>
      </c>
      <c r="D39" s="103">
        <f t="shared" si="3"/>
        <v>14497</v>
      </c>
      <c r="E39" s="103">
        <f t="shared" si="4"/>
        <v>0</v>
      </c>
      <c r="F39" s="103">
        <v>0</v>
      </c>
      <c r="G39" s="103">
        <v>0</v>
      </c>
      <c r="H39" s="103">
        <f t="shared" si="5"/>
        <v>0</v>
      </c>
      <c r="I39" s="103">
        <v>0</v>
      </c>
      <c r="J39" s="103">
        <v>0</v>
      </c>
      <c r="K39" s="103">
        <f t="shared" si="6"/>
        <v>14497</v>
      </c>
      <c r="L39" s="103">
        <v>2526</v>
      </c>
      <c r="M39" s="103">
        <v>11971</v>
      </c>
      <c r="N39" s="103">
        <f t="shared" si="7"/>
        <v>14497</v>
      </c>
      <c r="O39" s="103">
        <f t="shared" si="8"/>
        <v>2526</v>
      </c>
      <c r="P39" s="103">
        <v>2526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 t="shared" si="9"/>
        <v>11971</v>
      </c>
      <c r="W39" s="103">
        <v>11971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 t="shared" si="10"/>
        <v>0</v>
      </c>
      <c r="AD39" s="103">
        <v>0</v>
      </c>
      <c r="AE39" s="103">
        <v>0</v>
      </c>
      <c r="AF39" s="103">
        <f t="shared" si="11"/>
        <v>63</v>
      </c>
      <c r="AG39" s="103">
        <v>63</v>
      </c>
      <c r="AH39" s="103">
        <v>0</v>
      </c>
      <c r="AI39" s="103">
        <v>0</v>
      </c>
      <c r="AJ39" s="103">
        <f t="shared" si="12"/>
        <v>677</v>
      </c>
      <c r="AK39" s="103">
        <v>609</v>
      </c>
      <c r="AL39" s="103">
        <v>68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 t="shared" si="13"/>
        <v>63</v>
      </c>
      <c r="AU39" s="103">
        <v>63</v>
      </c>
      <c r="AV39" s="103">
        <v>0</v>
      </c>
      <c r="AW39" s="103">
        <v>0</v>
      </c>
      <c r="AX39" s="103">
        <v>0</v>
      </c>
      <c r="AY39" s="103">
        <v>0</v>
      </c>
      <c r="AZ39" s="103">
        <f t="shared" si="14"/>
        <v>38</v>
      </c>
      <c r="BA39" s="103">
        <v>38</v>
      </c>
      <c r="BB39" s="103">
        <v>0</v>
      </c>
      <c r="BC39" s="103">
        <v>0</v>
      </c>
    </row>
    <row r="40" spans="1:55" s="105" customFormat="1" ht="13.5" customHeight="1">
      <c r="A40" s="115" t="s">
        <v>46</v>
      </c>
      <c r="B40" s="113" t="s">
        <v>351</v>
      </c>
      <c r="C40" s="101" t="s">
        <v>352</v>
      </c>
      <c r="D40" s="103">
        <f t="shared" si="3"/>
        <v>10988</v>
      </c>
      <c r="E40" s="103">
        <f t="shared" si="4"/>
        <v>0</v>
      </c>
      <c r="F40" s="103">
        <v>0</v>
      </c>
      <c r="G40" s="103">
        <v>0</v>
      </c>
      <c r="H40" s="103">
        <f t="shared" si="5"/>
        <v>10988</v>
      </c>
      <c r="I40" s="103">
        <v>2286</v>
      </c>
      <c r="J40" s="103">
        <v>8702</v>
      </c>
      <c r="K40" s="103">
        <f t="shared" si="6"/>
        <v>0</v>
      </c>
      <c r="L40" s="103">
        <v>0</v>
      </c>
      <c r="M40" s="103">
        <v>0</v>
      </c>
      <c r="N40" s="103">
        <f t="shared" si="7"/>
        <v>10988</v>
      </c>
      <c r="O40" s="103">
        <f t="shared" si="8"/>
        <v>2286</v>
      </c>
      <c r="P40" s="103">
        <v>2286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 t="shared" si="9"/>
        <v>8702</v>
      </c>
      <c r="W40" s="103">
        <v>8702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 t="shared" si="10"/>
        <v>0</v>
      </c>
      <c r="AD40" s="103">
        <v>0</v>
      </c>
      <c r="AE40" s="103">
        <v>0</v>
      </c>
      <c r="AF40" s="103">
        <f t="shared" si="11"/>
        <v>81</v>
      </c>
      <c r="AG40" s="103">
        <v>81</v>
      </c>
      <c r="AH40" s="103">
        <v>0</v>
      </c>
      <c r="AI40" s="103">
        <v>0</v>
      </c>
      <c r="AJ40" s="103">
        <f t="shared" si="12"/>
        <v>81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81</v>
      </c>
      <c r="AS40" s="103">
        <v>0</v>
      </c>
      <c r="AT40" s="103">
        <f t="shared" si="13"/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 t="shared" si="14"/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46</v>
      </c>
      <c r="B41" s="113" t="s">
        <v>354</v>
      </c>
      <c r="C41" s="101" t="s">
        <v>355</v>
      </c>
      <c r="D41" s="103">
        <f t="shared" si="3"/>
        <v>6349</v>
      </c>
      <c r="E41" s="103">
        <f t="shared" si="4"/>
        <v>0</v>
      </c>
      <c r="F41" s="103">
        <v>0</v>
      </c>
      <c r="G41" s="103">
        <v>0</v>
      </c>
      <c r="H41" s="103">
        <f t="shared" si="5"/>
        <v>0</v>
      </c>
      <c r="I41" s="103">
        <v>0</v>
      </c>
      <c r="J41" s="103">
        <v>0</v>
      </c>
      <c r="K41" s="103">
        <f t="shared" si="6"/>
        <v>6349</v>
      </c>
      <c r="L41" s="103">
        <v>2870</v>
      </c>
      <c r="M41" s="103">
        <v>3479</v>
      </c>
      <c r="N41" s="103">
        <f t="shared" si="7"/>
        <v>6349</v>
      </c>
      <c r="O41" s="103">
        <f t="shared" si="8"/>
        <v>2870</v>
      </c>
      <c r="P41" s="103">
        <v>2870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 t="shared" si="9"/>
        <v>3479</v>
      </c>
      <c r="W41" s="103">
        <v>3479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 t="shared" si="10"/>
        <v>0</v>
      </c>
      <c r="AD41" s="103">
        <v>0</v>
      </c>
      <c r="AE41" s="103">
        <v>0</v>
      </c>
      <c r="AF41" s="103">
        <f t="shared" si="11"/>
        <v>266</v>
      </c>
      <c r="AG41" s="103">
        <v>266</v>
      </c>
      <c r="AH41" s="103">
        <v>0</v>
      </c>
      <c r="AI41" s="103">
        <v>0</v>
      </c>
      <c r="AJ41" s="103">
        <f t="shared" si="12"/>
        <v>266</v>
      </c>
      <c r="AK41" s="103">
        <v>0</v>
      </c>
      <c r="AL41" s="103">
        <v>0</v>
      </c>
      <c r="AM41" s="103">
        <v>266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 t="shared" si="13"/>
        <v>34</v>
      </c>
      <c r="AU41" s="103">
        <v>0</v>
      </c>
      <c r="AV41" s="103">
        <v>0</v>
      </c>
      <c r="AW41" s="103">
        <v>34</v>
      </c>
      <c r="AX41" s="103">
        <v>0</v>
      </c>
      <c r="AY41" s="103">
        <v>0</v>
      </c>
      <c r="AZ41" s="103">
        <f t="shared" si="14"/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46</v>
      </c>
      <c r="B42" s="113" t="s">
        <v>357</v>
      </c>
      <c r="C42" s="101" t="s">
        <v>358</v>
      </c>
      <c r="D42" s="103">
        <f t="shared" si="3"/>
        <v>4432</v>
      </c>
      <c r="E42" s="103">
        <f t="shared" si="4"/>
        <v>0</v>
      </c>
      <c r="F42" s="103">
        <v>0</v>
      </c>
      <c r="G42" s="103">
        <v>0</v>
      </c>
      <c r="H42" s="103">
        <f t="shared" si="5"/>
        <v>0</v>
      </c>
      <c r="I42" s="103">
        <v>0</v>
      </c>
      <c r="J42" s="103">
        <v>0</v>
      </c>
      <c r="K42" s="103">
        <f t="shared" si="6"/>
        <v>4432</v>
      </c>
      <c r="L42" s="103">
        <v>760</v>
      </c>
      <c r="M42" s="103">
        <v>3672</v>
      </c>
      <c r="N42" s="103">
        <f t="shared" si="7"/>
        <v>4432</v>
      </c>
      <c r="O42" s="103">
        <f t="shared" si="8"/>
        <v>760</v>
      </c>
      <c r="P42" s="103">
        <v>760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 t="shared" si="9"/>
        <v>3672</v>
      </c>
      <c r="W42" s="103">
        <v>3672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 t="shared" si="10"/>
        <v>0</v>
      </c>
      <c r="AD42" s="103">
        <v>0</v>
      </c>
      <c r="AE42" s="103">
        <v>0</v>
      </c>
      <c r="AF42" s="103">
        <f t="shared" si="11"/>
        <v>16</v>
      </c>
      <c r="AG42" s="103">
        <v>16</v>
      </c>
      <c r="AH42" s="103">
        <v>0</v>
      </c>
      <c r="AI42" s="103">
        <v>0</v>
      </c>
      <c r="AJ42" s="103">
        <f t="shared" si="12"/>
        <v>252</v>
      </c>
      <c r="AK42" s="103">
        <v>252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 t="shared" si="13"/>
        <v>16</v>
      </c>
      <c r="AU42" s="103">
        <v>16</v>
      </c>
      <c r="AV42" s="103">
        <v>0</v>
      </c>
      <c r="AW42" s="103">
        <v>0</v>
      </c>
      <c r="AX42" s="103">
        <v>0</v>
      </c>
      <c r="AY42" s="103">
        <v>0</v>
      </c>
      <c r="AZ42" s="103">
        <f t="shared" si="14"/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46</v>
      </c>
      <c r="B43" s="113" t="s">
        <v>360</v>
      </c>
      <c r="C43" s="101" t="s">
        <v>361</v>
      </c>
      <c r="D43" s="103">
        <f t="shared" si="3"/>
        <v>5790</v>
      </c>
      <c r="E43" s="103">
        <f t="shared" si="4"/>
        <v>0</v>
      </c>
      <c r="F43" s="103">
        <v>0</v>
      </c>
      <c r="G43" s="103">
        <v>0</v>
      </c>
      <c r="H43" s="103">
        <f t="shared" si="5"/>
        <v>0</v>
      </c>
      <c r="I43" s="103">
        <v>0</v>
      </c>
      <c r="J43" s="103">
        <v>0</v>
      </c>
      <c r="K43" s="103">
        <f t="shared" si="6"/>
        <v>5790</v>
      </c>
      <c r="L43" s="103">
        <v>1007</v>
      </c>
      <c r="M43" s="103">
        <v>4783</v>
      </c>
      <c r="N43" s="103">
        <f t="shared" si="7"/>
        <v>5790</v>
      </c>
      <c r="O43" s="103">
        <f t="shared" si="8"/>
        <v>1007</v>
      </c>
      <c r="P43" s="103">
        <v>1007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 t="shared" si="9"/>
        <v>4783</v>
      </c>
      <c r="W43" s="103">
        <v>4783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 t="shared" si="10"/>
        <v>0</v>
      </c>
      <c r="AD43" s="103">
        <v>0</v>
      </c>
      <c r="AE43" s="103">
        <v>0</v>
      </c>
      <c r="AF43" s="103">
        <f t="shared" si="11"/>
        <v>218</v>
      </c>
      <c r="AG43" s="103">
        <v>218</v>
      </c>
      <c r="AH43" s="103">
        <v>0</v>
      </c>
      <c r="AI43" s="103">
        <v>0</v>
      </c>
      <c r="AJ43" s="103">
        <f t="shared" si="12"/>
        <v>218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218</v>
      </c>
      <c r="AT43" s="103">
        <f t="shared" si="13"/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 t="shared" si="14"/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46</v>
      </c>
      <c r="B44" s="113" t="s">
        <v>363</v>
      </c>
      <c r="C44" s="101" t="s">
        <v>364</v>
      </c>
      <c r="D44" s="103">
        <f t="shared" si="3"/>
        <v>8552</v>
      </c>
      <c r="E44" s="103">
        <f t="shared" si="4"/>
        <v>2288</v>
      </c>
      <c r="F44" s="103">
        <v>2288</v>
      </c>
      <c r="G44" s="103">
        <v>0</v>
      </c>
      <c r="H44" s="103">
        <f t="shared" si="5"/>
        <v>6264</v>
      </c>
      <c r="I44" s="103">
        <v>499</v>
      </c>
      <c r="J44" s="103">
        <v>5765</v>
      </c>
      <c r="K44" s="103">
        <f t="shared" si="6"/>
        <v>0</v>
      </c>
      <c r="L44" s="103">
        <v>0</v>
      </c>
      <c r="M44" s="103">
        <v>0</v>
      </c>
      <c r="N44" s="103">
        <f t="shared" si="7"/>
        <v>8673</v>
      </c>
      <c r="O44" s="103">
        <f t="shared" si="8"/>
        <v>2787</v>
      </c>
      <c r="P44" s="103">
        <v>2787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 t="shared" si="9"/>
        <v>5765</v>
      </c>
      <c r="W44" s="103">
        <v>5765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 t="shared" si="10"/>
        <v>121</v>
      </c>
      <c r="AD44" s="103">
        <v>121</v>
      </c>
      <c r="AE44" s="103">
        <v>0</v>
      </c>
      <c r="AF44" s="103">
        <f t="shared" si="11"/>
        <v>0</v>
      </c>
      <c r="AG44" s="103">
        <v>0</v>
      </c>
      <c r="AH44" s="103">
        <v>0</v>
      </c>
      <c r="AI44" s="103">
        <v>0</v>
      </c>
      <c r="AJ44" s="103">
        <f t="shared" si="12"/>
        <v>102</v>
      </c>
      <c r="AK44" s="103">
        <v>0</v>
      </c>
      <c r="AL44" s="103">
        <v>102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 t="shared" si="13"/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 t="shared" si="14"/>
        <v>102</v>
      </c>
      <c r="BA44" s="103">
        <v>102</v>
      </c>
      <c r="BB44" s="103">
        <v>0</v>
      </c>
      <c r="BC44" s="103">
        <v>0</v>
      </c>
    </row>
    <row r="45" spans="1:55" s="105" customFormat="1" ht="13.5" customHeight="1">
      <c r="A45" s="115" t="s">
        <v>46</v>
      </c>
      <c r="B45" s="113" t="s">
        <v>366</v>
      </c>
      <c r="C45" s="101" t="s">
        <v>367</v>
      </c>
      <c r="D45" s="103">
        <f t="shared" si="3"/>
        <v>3713</v>
      </c>
      <c r="E45" s="103">
        <f t="shared" si="4"/>
        <v>0</v>
      </c>
      <c r="F45" s="103">
        <v>0</v>
      </c>
      <c r="G45" s="103">
        <v>0</v>
      </c>
      <c r="H45" s="103">
        <f t="shared" si="5"/>
        <v>0</v>
      </c>
      <c r="I45" s="103">
        <v>0</v>
      </c>
      <c r="J45" s="103">
        <v>0</v>
      </c>
      <c r="K45" s="103">
        <f t="shared" si="6"/>
        <v>3713</v>
      </c>
      <c r="L45" s="103">
        <v>372</v>
      </c>
      <c r="M45" s="103">
        <v>3341</v>
      </c>
      <c r="N45" s="103">
        <f t="shared" si="7"/>
        <v>3713</v>
      </c>
      <c r="O45" s="103">
        <f t="shared" si="8"/>
        <v>372</v>
      </c>
      <c r="P45" s="103">
        <v>372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 t="shared" si="9"/>
        <v>3341</v>
      </c>
      <c r="W45" s="103">
        <v>3341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 t="shared" si="10"/>
        <v>0</v>
      </c>
      <c r="AD45" s="103">
        <v>0</v>
      </c>
      <c r="AE45" s="103">
        <v>0</v>
      </c>
      <c r="AF45" s="103">
        <f t="shared" si="11"/>
        <v>110</v>
      </c>
      <c r="AG45" s="103">
        <v>110</v>
      </c>
      <c r="AH45" s="103">
        <v>0</v>
      </c>
      <c r="AI45" s="103">
        <v>0</v>
      </c>
      <c r="AJ45" s="103">
        <f t="shared" si="12"/>
        <v>110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8</v>
      </c>
      <c r="AS45" s="103">
        <v>102</v>
      </c>
      <c r="AT45" s="103">
        <f t="shared" si="13"/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 t="shared" si="14"/>
        <v>3</v>
      </c>
      <c r="BA45" s="103">
        <v>3</v>
      </c>
      <c r="BB45" s="103">
        <v>0</v>
      </c>
      <c r="BC45" s="103">
        <v>0</v>
      </c>
    </row>
    <row r="46" spans="1:55" s="105" customFormat="1" ht="13.5" customHeight="1">
      <c r="A46" s="115" t="s">
        <v>46</v>
      </c>
      <c r="B46" s="113" t="s">
        <v>369</v>
      </c>
      <c r="C46" s="101" t="s">
        <v>370</v>
      </c>
      <c r="D46" s="103">
        <f t="shared" si="3"/>
        <v>8250</v>
      </c>
      <c r="E46" s="103">
        <f t="shared" si="4"/>
        <v>0</v>
      </c>
      <c r="F46" s="103">
        <v>0</v>
      </c>
      <c r="G46" s="103">
        <v>0</v>
      </c>
      <c r="H46" s="103">
        <f t="shared" si="5"/>
        <v>0</v>
      </c>
      <c r="I46" s="103">
        <v>0</v>
      </c>
      <c r="J46" s="103">
        <v>0</v>
      </c>
      <c r="K46" s="103">
        <f t="shared" si="6"/>
        <v>8250</v>
      </c>
      <c r="L46" s="103">
        <v>306</v>
      </c>
      <c r="M46" s="103">
        <v>7944</v>
      </c>
      <c r="N46" s="103">
        <f t="shared" si="7"/>
        <v>8250</v>
      </c>
      <c r="O46" s="103">
        <f t="shared" si="8"/>
        <v>306</v>
      </c>
      <c r="P46" s="103">
        <v>306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 t="shared" si="9"/>
        <v>7944</v>
      </c>
      <c r="W46" s="103">
        <v>7944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 t="shared" si="10"/>
        <v>0</v>
      </c>
      <c r="AD46" s="103">
        <v>0</v>
      </c>
      <c r="AE46" s="103">
        <v>0</v>
      </c>
      <c r="AF46" s="103">
        <f t="shared" si="11"/>
        <v>243</v>
      </c>
      <c r="AG46" s="103">
        <v>243</v>
      </c>
      <c r="AH46" s="103">
        <v>0</v>
      </c>
      <c r="AI46" s="103">
        <v>0</v>
      </c>
      <c r="AJ46" s="103">
        <f t="shared" si="12"/>
        <v>243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17</v>
      </c>
      <c r="AS46" s="103">
        <v>226</v>
      </c>
      <c r="AT46" s="103">
        <f t="shared" si="13"/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 t="shared" si="14"/>
        <v>6</v>
      </c>
      <c r="BA46" s="103">
        <v>6</v>
      </c>
      <c r="BB46" s="103">
        <v>0</v>
      </c>
      <c r="BC46" s="103">
        <v>0</v>
      </c>
    </row>
    <row r="47" spans="1:55" s="105" customFormat="1" ht="13.5" customHeight="1">
      <c r="A47" s="115" t="s">
        <v>46</v>
      </c>
      <c r="B47" s="113" t="s">
        <v>372</v>
      </c>
      <c r="C47" s="101" t="s">
        <v>373</v>
      </c>
      <c r="D47" s="103">
        <f t="shared" si="3"/>
        <v>3963</v>
      </c>
      <c r="E47" s="103">
        <f t="shared" si="4"/>
        <v>3963</v>
      </c>
      <c r="F47" s="103">
        <v>7</v>
      </c>
      <c r="G47" s="103">
        <v>3956</v>
      </c>
      <c r="H47" s="103">
        <f t="shared" si="5"/>
        <v>0</v>
      </c>
      <c r="I47" s="103">
        <v>0</v>
      </c>
      <c r="J47" s="103">
        <v>0</v>
      </c>
      <c r="K47" s="103">
        <f t="shared" si="6"/>
        <v>0</v>
      </c>
      <c r="L47" s="103">
        <v>0</v>
      </c>
      <c r="M47" s="103">
        <v>0</v>
      </c>
      <c r="N47" s="103">
        <f t="shared" si="7"/>
        <v>3963</v>
      </c>
      <c r="O47" s="103">
        <f t="shared" si="8"/>
        <v>7</v>
      </c>
      <c r="P47" s="103">
        <v>7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 t="shared" si="9"/>
        <v>3956</v>
      </c>
      <c r="W47" s="103">
        <v>3956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 t="shared" si="10"/>
        <v>0</v>
      </c>
      <c r="AD47" s="103">
        <v>0</v>
      </c>
      <c r="AE47" s="103">
        <v>0</v>
      </c>
      <c r="AF47" s="103">
        <f t="shared" si="11"/>
        <v>117</v>
      </c>
      <c r="AG47" s="103">
        <v>117</v>
      </c>
      <c r="AH47" s="103">
        <v>0</v>
      </c>
      <c r="AI47" s="103">
        <v>0</v>
      </c>
      <c r="AJ47" s="103">
        <f t="shared" si="12"/>
        <v>117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8</v>
      </c>
      <c r="AS47" s="103">
        <v>109</v>
      </c>
      <c r="AT47" s="103">
        <f t="shared" si="13"/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 t="shared" si="14"/>
        <v>3</v>
      </c>
      <c r="BA47" s="103">
        <v>3</v>
      </c>
      <c r="BB47" s="103">
        <v>0</v>
      </c>
      <c r="BC47" s="103">
        <v>0</v>
      </c>
    </row>
    <row r="48" spans="1:55" s="105" customFormat="1" ht="13.5" customHeight="1">
      <c r="A48" s="115" t="s">
        <v>46</v>
      </c>
      <c r="B48" s="113" t="s">
        <v>375</v>
      </c>
      <c r="C48" s="101" t="s">
        <v>376</v>
      </c>
      <c r="D48" s="103">
        <f t="shared" si="3"/>
        <v>7755</v>
      </c>
      <c r="E48" s="103">
        <f t="shared" si="4"/>
        <v>0</v>
      </c>
      <c r="F48" s="103">
        <v>0</v>
      </c>
      <c r="G48" s="103">
        <v>0</v>
      </c>
      <c r="H48" s="103">
        <f t="shared" si="5"/>
        <v>0</v>
      </c>
      <c r="I48" s="103">
        <v>0</v>
      </c>
      <c r="J48" s="103">
        <v>0</v>
      </c>
      <c r="K48" s="103">
        <f t="shared" si="6"/>
        <v>7755</v>
      </c>
      <c r="L48" s="103">
        <v>963</v>
      </c>
      <c r="M48" s="103">
        <v>6792</v>
      </c>
      <c r="N48" s="103">
        <f t="shared" si="7"/>
        <v>7755</v>
      </c>
      <c r="O48" s="103">
        <f t="shared" si="8"/>
        <v>963</v>
      </c>
      <c r="P48" s="103">
        <v>963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 t="shared" si="9"/>
        <v>6792</v>
      </c>
      <c r="W48" s="103">
        <v>6792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 t="shared" si="10"/>
        <v>0</v>
      </c>
      <c r="AD48" s="103">
        <v>0</v>
      </c>
      <c r="AE48" s="103">
        <v>0</v>
      </c>
      <c r="AF48" s="103">
        <f t="shared" si="11"/>
        <v>595</v>
      </c>
      <c r="AG48" s="103">
        <v>595</v>
      </c>
      <c r="AH48" s="103">
        <v>0</v>
      </c>
      <c r="AI48" s="103">
        <v>0</v>
      </c>
      <c r="AJ48" s="103">
        <f t="shared" si="12"/>
        <v>595</v>
      </c>
      <c r="AK48" s="103">
        <v>0</v>
      </c>
      <c r="AL48" s="103">
        <v>0</v>
      </c>
      <c r="AM48" s="103">
        <v>595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 t="shared" si="13"/>
        <v>83</v>
      </c>
      <c r="AU48" s="103">
        <v>0</v>
      </c>
      <c r="AV48" s="103">
        <v>0</v>
      </c>
      <c r="AW48" s="103">
        <v>83</v>
      </c>
      <c r="AX48" s="103">
        <v>0</v>
      </c>
      <c r="AY48" s="103">
        <v>0</v>
      </c>
      <c r="AZ48" s="103">
        <f t="shared" si="14"/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46</v>
      </c>
      <c r="B49" s="113" t="s">
        <v>378</v>
      </c>
      <c r="C49" s="101" t="s">
        <v>379</v>
      </c>
      <c r="D49" s="103">
        <f t="shared" si="3"/>
        <v>3097</v>
      </c>
      <c r="E49" s="103">
        <f t="shared" si="4"/>
        <v>0</v>
      </c>
      <c r="F49" s="103">
        <v>0</v>
      </c>
      <c r="G49" s="103">
        <v>0</v>
      </c>
      <c r="H49" s="103">
        <f t="shared" si="5"/>
        <v>0</v>
      </c>
      <c r="I49" s="103">
        <v>0</v>
      </c>
      <c r="J49" s="103">
        <v>0</v>
      </c>
      <c r="K49" s="103">
        <f t="shared" si="6"/>
        <v>3097</v>
      </c>
      <c r="L49" s="103">
        <v>118</v>
      </c>
      <c r="M49" s="103">
        <v>2979</v>
      </c>
      <c r="N49" s="103">
        <f t="shared" si="7"/>
        <v>3097</v>
      </c>
      <c r="O49" s="103">
        <f t="shared" si="8"/>
        <v>118</v>
      </c>
      <c r="P49" s="103">
        <v>118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 t="shared" si="9"/>
        <v>2979</v>
      </c>
      <c r="W49" s="103">
        <v>2979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 t="shared" si="10"/>
        <v>0</v>
      </c>
      <c r="AD49" s="103">
        <v>0</v>
      </c>
      <c r="AE49" s="103">
        <v>0</v>
      </c>
      <c r="AF49" s="103">
        <f t="shared" si="11"/>
        <v>1</v>
      </c>
      <c r="AG49" s="103">
        <v>1</v>
      </c>
      <c r="AH49" s="103">
        <v>0</v>
      </c>
      <c r="AI49" s="103">
        <v>0</v>
      </c>
      <c r="AJ49" s="103">
        <f t="shared" si="12"/>
        <v>37</v>
      </c>
      <c r="AK49" s="103">
        <v>0</v>
      </c>
      <c r="AL49" s="103">
        <v>36</v>
      </c>
      <c r="AM49" s="103">
        <v>1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 t="shared" si="13"/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 t="shared" si="14"/>
        <v>36</v>
      </c>
      <c r="BA49" s="103">
        <v>36</v>
      </c>
      <c r="BB49" s="103">
        <v>0</v>
      </c>
      <c r="BC49" s="103">
        <v>0</v>
      </c>
    </row>
    <row r="50" spans="1:55" s="105" customFormat="1" ht="13.5" customHeight="1">
      <c r="A50" s="115" t="s">
        <v>46</v>
      </c>
      <c r="B50" s="113" t="s">
        <v>381</v>
      </c>
      <c r="C50" s="101" t="s">
        <v>382</v>
      </c>
      <c r="D50" s="103">
        <f t="shared" si="3"/>
        <v>6535</v>
      </c>
      <c r="E50" s="103">
        <f t="shared" si="4"/>
        <v>0</v>
      </c>
      <c r="F50" s="103">
        <v>0</v>
      </c>
      <c r="G50" s="103">
        <v>0</v>
      </c>
      <c r="H50" s="103">
        <f t="shared" si="5"/>
        <v>0</v>
      </c>
      <c r="I50" s="103">
        <v>0</v>
      </c>
      <c r="J50" s="103">
        <v>0</v>
      </c>
      <c r="K50" s="103">
        <f t="shared" si="6"/>
        <v>6535</v>
      </c>
      <c r="L50" s="103">
        <v>856</v>
      </c>
      <c r="M50" s="103">
        <v>5679</v>
      </c>
      <c r="N50" s="103">
        <f t="shared" si="7"/>
        <v>6535</v>
      </c>
      <c r="O50" s="103">
        <f t="shared" si="8"/>
        <v>856</v>
      </c>
      <c r="P50" s="103">
        <v>856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 t="shared" si="9"/>
        <v>5679</v>
      </c>
      <c r="W50" s="103">
        <v>5679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 t="shared" si="10"/>
        <v>0</v>
      </c>
      <c r="AD50" s="103">
        <v>0</v>
      </c>
      <c r="AE50" s="103">
        <v>0</v>
      </c>
      <c r="AF50" s="103">
        <f t="shared" si="11"/>
        <v>3</v>
      </c>
      <c r="AG50" s="103">
        <v>3</v>
      </c>
      <c r="AH50" s="103">
        <v>0</v>
      </c>
      <c r="AI50" s="103">
        <v>0</v>
      </c>
      <c r="AJ50" s="103">
        <f t="shared" si="12"/>
        <v>3</v>
      </c>
      <c r="AK50" s="103">
        <v>0</v>
      </c>
      <c r="AL50" s="103">
        <v>0</v>
      </c>
      <c r="AM50" s="103">
        <v>3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 t="shared" si="13"/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 t="shared" si="14"/>
        <v>76</v>
      </c>
      <c r="BA50" s="103">
        <v>76</v>
      </c>
      <c r="BB50" s="103">
        <v>0</v>
      </c>
      <c r="BC50" s="103">
        <v>0</v>
      </c>
    </row>
    <row r="51" spans="1:55" s="105" customFormat="1" ht="13.5" customHeight="1">
      <c r="A51" s="115" t="s">
        <v>46</v>
      </c>
      <c r="B51" s="113" t="s">
        <v>384</v>
      </c>
      <c r="C51" s="101" t="s">
        <v>385</v>
      </c>
      <c r="D51" s="103">
        <f t="shared" si="3"/>
        <v>2259</v>
      </c>
      <c r="E51" s="103">
        <f t="shared" si="4"/>
        <v>0</v>
      </c>
      <c r="F51" s="103">
        <v>0</v>
      </c>
      <c r="G51" s="103">
        <v>0</v>
      </c>
      <c r="H51" s="103">
        <f t="shared" si="5"/>
        <v>0</v>
      </c>
      <c r="I51" s="103">
        <v>0</v>
      </c>
      <c r="J51" s="103">
        <v>0</v>
      </c>
      <c r="K51" s="103">
        <f t="shared" si="6"/>
        <v>2259</v>
      </c>
      <c r="L51" s="103">
        <v>219</v>
      </c>
      <c r="M51" s="103">
        <v>2040</v>
      </c>
      <c r="N51" s="103">
        <f t="shared" si="7"/>
        <v>2259</v>
      </c>
      <c r="O51" s="103">
        <f t="shared" si="8"/>
        <v>219</v>
      </c>
      <c r="P51" s="103">
        <v>219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 t="shared" si="9"/>
        <v>2040</v>
      </c>
      <c r="W51" s="103">
        <v>2040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 t="shared" si="10"/>
        <v>0</v>
      </c>
      <c r="AD51" s="103">
        <v>0</v>
      </c>
      <c r="AE51" s="103">
        <v>0</v>
      </c>
      <c r="AF51" s="103">
        <f t="shared" si="11"/>
        <v>67</v>
      </c>
      <c r="AG51" s="103">
        <v>67</v>
      </c>
      <c r="AH51" s="103">
        <v>0</v>
      </c>
      <c r="AI51" s="103">
        <v>0</v>
      </c>
      <c r="AJ51" s="103">
        <f t="shared" si="12"/>
        <v>67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5</v>
      </c>
      <c r="AS51" s="103">
        <v>62</v>
      </c>
      <c r="AT51" s="103">
        <f t="shared" si="13"/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 t="shared" si="14"/>
        <v>2</v>
      </c>
      <c r="BA51" s="103">
        <v>2</v>
      </c>
      <c r="BB51" s="103">
        <v>0</v>
      </c>
      <c r="BC51" s="103">
        <v>0</v>
      </c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998" man="1"/>
    <brk id="31" min="1" max="998" man="1"/>
    <brk id="45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4" t="s">
        <v>65</v>
      </c>
      <c r="G6" s="15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6" t="s">
        <v>73</v>
      </c>
      <c r="C7" s="5" t="s">
        <v>74</v>
      </c>
      <c r="D7" s="18">
        <f ca="1">AD7</f>
        <v>0</v>
      </c>
      <c r="F7" s="164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08000</v>
      </c>
      <c r="AG7" s="11">
        <v>7</v>
      </c>
      <c r="AI7" s="45" t="s">
        <v>78</v>
      </c>
      <c r="AJ7" s="2" t="s">
        <v>52</v>
      </c>
    </row>
    <row r="8" spans="1:36" ht="16.5" customHeight="1">
      <c r="B8" s="157"/>
      <c r="C8" s="6" t="s">
        <v>56</v>
      </c>
      <c r="D8" s="23">
        <f ca="1">AD8</f>
        <v>0</v>
      </c>
      <c r="F8" s="165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08201</v>
      </c>
      <c r="AG8" s="11">
        <v>8</v>
      </c>
      <c r="AI8" s="45" t="s">
        <v>80</v>
      </c>
      <c r="AJ8" s="2" t="s">
        <v>51</v>
      </c>
    </row>
    <row r="9" spans="1:36" ht="16.5" customHeight="1">
      <c r="B9" s="158"/>
      <c r="C9" s="7" t="s">
        <v>81</v>
      </c>
      <c r="D9" s="24">
        <f ca="1">SUM(D7:D8)</f>
        <v>0</v>
      </c>
      <c r="F9" s="165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08202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9" t="s">
        <v>85</v>
      </c>
      <c r="C10" s="8" t="s">
        <v>82</v>
      </c>
      <c r="D10" s="23">
        <f ca="1">AD9</f>
        <v>0</v>
      </c>
      <c r="F10" s="165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08203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60"/>
      <c r="C11" s="6" t="s">
        <v>87</v>
      </c>
      <c r="D11" s="23">
        <f ca="1">AD10</f>
        <v>0</v>
      </c>
      <c r="F11" s="165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08204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60"/>
      <c r="C12" s="6" t="s">
        <v>90</v>
      </c>
      <c r="D12" s="23">
        <f ca="1">AD11</f>
        <v>0</v>
      </c>
      <c r="F12" s="165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08205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1"/>
      <c r="C13" s="7" t="s">
        <v>81</v>
      </c>
      <c r="D13" s="24">
        <f ca="1">SUM(D10:D12)</f>
        <v>0</v>
      </c>
      <c r="F13" s="166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08207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2" t="s">
        <v>98</v>
      </c>
      <c r="C14" s="163"/>
      <c r="D14" s="27">
        <f ca="1">SUM(D9,D13)</f>
        <v>0</v>
      </c>
      <c r="F14" s="167" t="s">
        <v>99</v>
      </c>
      <c r="G14" s="168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08208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2" t="s">
        <v>55</v>
      </c>
      <c r="C15" s="163"/>
      <c r="D15" s="27">
        <f ca="1">AD13</f>
        <v>0</v>
      </c>
      <c r="F15" s="162" t="s">
        <v>54</v>
      </c>
      <c r="G15" s="163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08210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08211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08212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4" t="s">
        <v>109</v>
      </c>
      <c r="G18" s="15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08214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7" t="s">
        <v>113</v>
      </c>
      <c r="G19" s="168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08215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7" t="s">
        <v>117</v>
      </c>
      <c r="G20" s="168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08216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7" t="s">
        <v>121</v>
      </c>
      <c r="G21" s="168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08217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2" t="s">
        <v>54</v>
      </c>
      <c r="G22" s="163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08219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08220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08221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9" t="s">
        <v>6</v>
      </c>
      <c r="G25" s="180"/>
      <c r="H25" s="180"/>
      <c r="I25" s="169" t="s">
        <v>135</v>
      </c>
      <c r="J25" s="171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08222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1"/>
      <c r="G26" s="182"/>
      <c r="H26" s="182"/>
      <c r="I26" s="170"/>
      <c r="J26" s="172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08223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3" t="s">
        <v>59</v>
      </c>
      <c r="G27" s="174"/>
      <c r="H27" s="175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08224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6" t="s">
        <v>143</v>
      </c>
      <c r="G28" s="177"/>
      <c r="H28" s="178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08225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3" t="s">
        <v>0</v>
      </c>
      <c r="G29" s="174"/>
      <c r="H29" s="175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08226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3" t="s">
        <v>58</v>
      </c>
      <c r="G30" s="174"/>
      <c r="H30" s="175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08227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3" t="s">
        <v>1</v>
      </c>
      <c r="G31" s="174"/>
      <c r="H31" s="175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08228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3" t="s">
        <v>2</v>
      </c>
      <c r="G32" s="174"/>
      <c r="H32" s="175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08229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3" t="s">
        <v>3</v>
      </c>
      <c r="G33" s="174"/>
      <c r="H33" s="175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08230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3" t="s">
        <v>4</v>
      </c>
      <c r="G34" s="174"/>
      <c r="H34" s="175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08231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3" t="s">
        <v>5</v>
      </c>
      <c r="G35" s="174"/>
      <c r="H35" s="175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08232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3" t="s">
        <v>54</v>
      </c>
      <c r="G36" s="184"/>
      <c r="H36" s="18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08233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08234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08235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08236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08302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08309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08310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08341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08364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08442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08443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08447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08521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08542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08546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08564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2018-03-04T23:32:47Z</dcterms:modified>
</cp:coreProperties>
</file>