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390" yWindow="105" windowWidth="2073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ごみ処理概要!$A$6:$AQ$50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ごみ処理概要!$2:$51</definedName>
    <definedName name="_xlnm.Print_Area" localSheetId="3">ごみ処理量内訳!$2:$51</definedName>
    <definedName name="_xlnm.Print_Area" localSheetId="1">ごみ搬入量内訳!$2:$51</definedName>
    <definedName name="_xlnm.Print_Area" localSheetId="6">災害廃棄物搬入量!$2:$51</definedName>
    <definedName name="_xlnm.Print_Area" localSheetId="2">施設区分別搬入量内訳!$2:$51</definedName>
    <definedName name="_xlnm.Print_Area" localSheetId="5">施設資源化量内訳!$2:$51</definedName>
    <definedName name="_xlnm.Print_Area" localSheetId="4">資源化量内訳!$2:$51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45621"/>
  <fileRecoveryPr repairLoad="1"/>
</workbook>
</file>

<file path=xl/calcChain.xml><?xml version="1.0" encoding="utf-8"?>
<calcChain xmlns="http://schemas.openxmlformats.org/spreadsheetml/2006/main">
  <c r="Y143" i="13" l="1"/>
  <c r="Y142" i="13"/>
  <c r="Y141" i="13"/>
  <c r="P21" i="13" s="1"/>
  <c r="Y140" i="13"/>
  <c r="Y139" i="13"/>
  <c r="P19" i="13" s="1"/>
  <c r="Y138" i="13"/>
  <c r="Y137" i="13"/>
  <c r="P17" i="13" s="1"/>
  <c r="Y136" i="13"/>
  <c r="P16" i="13" s="1"/>
  <c r="Y135" i="13"/>
  <c r="P7" i="13" s="1"/>
  <c r="P15" i="13" s="1"/>
  <c r="Y133" i="13"/>
  <c r="Y131" i="13"/>
  <c r="O49" i="13" s="1"/>
  <c r="Y130" i="13"/>
  <c r="O48" i="13" s="1"/>
  <c r="Y122" i="13"/>
  <c r="O39" i="13" s="1"/>
  <c r="Y121" i="13"/>
  <c r="O38" i="13" s="1"/>
  <c r="Y120" i="13"/>
  <c r="O37" i="13" s="1"/>
  <c r="Y119" i="13"/>
  <c r="O36" i="13" s="1"/>
  <c r="Y118" i="13"/>
  <c r="O35" i="13" s="1"/>
  <c r="Y117" i="13"/>
  <c r="Y116" i="13"/>
  <c r="O33" i="13" s="1"/>
  <c r="Y115" i="13"/>
  <c r="Y114" i="13"/>
  <c r="O31" i="13" s="1"/>
  <c r="Y113" i="13"/>
  <c r="Y112" i="13"/>
  <c r="N49" i="13" s="1"/>
  <c r="Y111" i="13"/>
  <c r="Y110" i="13"/>
  <c r="N47" i="13" s="1"/>
  <c r="Y109" i="13"/>
  <c r="Y108" i="13"/>
  <c r="N45" i="13" s="1"/>
  <c r="Y107" i="13"/>
  <c r="N44" i="13" s="1"/>
  <c r="Y106" i="13"/>
  <c r="N43" i="13" s="1"/>
  <c r="Y105" i="13"/>
  <c r="Y104" i="13"/>
  <c r="N41" i="13" s="1"/>
  <c r="Y103" i="13"/>
  <c r="Y102" i="13"/>
  <c r="N39" i="13" s="1"/>
  <c r="Y101" i="13"/>
  <c r="Y100" i="13"/>
  <c r="N37" i="13" s="1"/>
  <c r="Y99" i="13"/>
  <c r="Y98" i="13"/>
  <c r="Y97" i="13"/>
  <c r="N34" i="13" s="1"/>
  <c r="Y96" i="13"/>
  <c r="N33" i="13" s="1"/>
  <c r="Y95" i="13"/>
  <c r="N32" i="13" s="1"/>
  <c r="Y94" i="13"/>
  <c r="Y93" i="13"/>
  <c r="N30" i="13" s="1"/>
  <c r="Y92" i="13"/>
  <c r="M49" i="13" s="1"/>
  <c r="Y91" i="13"/>
  <c r="M48" i="13" s="1"/>
  <c r="Y83" i="13"/>
  <c r="M39" i="13" s="1"/>
  <c r="Y82" i="13"/>
  <c r="M38" i="13" s="1"/>
  <c r="Y81" i="13"/>
  <c r="M37" i="13" s="1"/>
  <c r="Y80" i="13"/>
  <c r="M36" i="13" s="1"/>
  <c r="Y79" i="13"/>
  <c r="M35" i="13" s="1"/>
  <c r="Y78" i="13"/>
  <c r="Y77" i="13"/>
  <c r="M33" i="13" s="1"/>
  <c r="Y76" i="13"/>
  <c r="Y75" i="13"/>
  <c r="M31" i="13" s="1"/>
  <c r="Y74" i="13"/>
  <c r="Y73" i="13"/>
  <c r="O21" i="13" s="1"/>
  <c r="Y72" i="13"/>
  <c r="O20" i="13" s="1"/>
  <c r="Y71" i="13"/>
  <c r="O19" i="13" s="1"/>
  <c r="Y70" i="13"/>
  <c r="O18" i="13" s="1"/>
  <c r="Y69" i="13"/>
  <c r="Y68" i="13"/>
  <c r="Y67" i="13"/>
  <c r="O15" i="13" s="1"/>
  <c r="Y66" i="13"/>
  <c r="N22" i="13" s="1"/>
  <c r="Y65" i="13"/>
  <c r="N21" i="13" s="1"/>
  <c r="Y64" i="13"/>
  <c r="N20" i="13" s="1"/>
  <c r="Y63" i="13"/>
  <c r="N19" i="13" s="1"/>
  <c r="Y62" i="13"/>
  <c r="N18" i="13" s="1"/>
  <c r="Y61" i="13"/>
  <c r="N17" i="13" s="1"/>
  <c r="Y60" i="13"/>
  <c r="N16" i="13" s="1"/>
  <c r="Y59" i="13"/>
  <c r="N15" i="13" s="1"/>
  <c r="Y58" i="13"/>
  <c r="L26" i="13" s="1"/>
  <c r="N26" i="13" s="1"/>
  <c r="Y57" i="13"/>
  <c r="L25" i="13" s="1"/>
  <c r="O25" i="13" s="1"/>
  <c r="Y56" i="13"/>
  <c r="L22" i="13" s="1"/>
  <c r="Y55" i="13"/>
  <c r="L21" i="13" s="1"/>
  <c r="Y54" i="13"/>
  <c r="Y53" i="13"/>
  <c r="Y52" i="13"/>
  <c r="Y51" i="13"/>
  <c r="L17" i="13" s="1"/>
  <c r="Y50" i="13"/>
  <c r="L16" i="13" s="1"/>
  <c r="Y49" i="13"/>
  <c r="L14" i="13" s="1"/>
  <c r="M22" i="13" s="1"/>
  <c r="Y48" i="13"/>
  <c r="L13" i="13" s="1"/>
  <c r="M21" i="13" s="1"/>
  <c r="N48" i="13"/>
  <c r="Y47" i="13"/>
  <c r="L12" i="13" s="1"/>
  <c r="M20" i="13" s="1"/>
  <c r="Y46" i="13"/>
  <c r="L11" i="13" s="1"/>
  <c r="M19" i="13" s="1"/>
  <c r="N46" i="13"/>
  <c r="Y45" i="13"/>
  <c r="L10" i="13" s="1"/>
  <c r="M18" i="13" s="1"/>
  <c r="Y44" i="13"/>
  <c r="L9" i="13" s="1"/>
  <c r="M17" i="13" s="1"/>
  <c r="Y43" i="13"/>
  <c r="L8" i="13" s="1"/>
  <c r="M16" i="13" s="1"/>
  <c r="Y42" i="13"/>
  <c r="L7" i="13" s="1"/>
  <c r="N42" i="13"/>
  <c r="Y40" i="13"/>
  <c r="F24" i="13" s="1"/>
  <c r="N40" i="13"/>
  <c r="Y39" i="13"/>
  <c r="F23" i="13" s="1"/>
  <c r="Y38" i="13"/>
  <c r="F22" i="13" s="1"/>
  <c r="N38" i="13"/>
  <c r="Y37" i="13"/>
  <c r="F21" i="13" s="1"/>
  <c r="Y36" i="13"/>
  <c r="F20" i="13" s="1"/>
  <c r="N36" i="13"/>
  <c r="Y35" i="13"/>
  <c r="F19" i="13" s="1"/>
  <c r="N35" i="13"/>
  <c r="Y34" i="13"/>
  <c r="F17" i="13" s="1"/>
  <c r="O34" i="13"/>
  <c r="M34" i="13"/>
  <c r="Y33" i="13"/>
  <c r="F16" i="13" s="1"/>
  <c r="Y32" i="13"/>
  <c r="F15" i="13" s="1"/>
  <c r="O32" i="13"/>
  <c r="M32" i="13"/>
  <c r="Y31" i="13"/>
  <c r="F14" i="13" s="1"/>
  <c r="N31" i="13"/>
  <c r="Y30" i="13"/>
  <c r="F13" i="13" s="1"/>
  <c r="O30" i="13"/>
  <c r="M30" i="13"/>
  <c r="Y29" i="13"/>
  <c r="F12" i="13" s="1"/>
  <c r="Y28" i="13"/>
  <c r="E24" i="13" s="1"/>
  <c r="Y27" i="13"/>
  <c r="E23" i="13" s="1"/>
  <c r="Y26" i="13"/>
  <c r="Y25" i="13"/>
  <c r="E21" i="13" s="1"/>
  <c r="Y24" i="13"/>
  <c r="E20" i="13" s="1"/>
  <c r="Y23" i="13"/>
  <c r="E19" i="13" s="1"/>
  <c r="Y22" i="13"/>
  <c r="P22" i="13"/>
  <c r="E22" i="13"/>
  <c r="Y21" i="13"/>
  <c r="E16" i="13" s="1"/>
  <c r="Y20" i="13"/>
  <c r="E15" i="13" s="1"/>
  <c r="P20" i="13"/>
  <c r="L20" i="13"/>
  <c r="Y19" i="13"/>
  <c r="E14" i="13" s="1"/>
  <c r="L19" i="13"/>
  <c r="Y18" i="13"/>
  <c r="E13" i="13" s="1"/>
  <c r="P18" i="13"/>
  <c r="L18" i="13"/>
  <c r="Y17" i="13"/>
  <c r="E12" i="13" s="1"/>
  <c r="O17" i="13"/>
  <c r="E17" i="13"/>
  <c r="Y16" i="13"/>
  <c r="O16" i="13"/>
  <c r="Y15" i="13"/>
  <c r="Y14" i="13"/>
  <c r="Y13" i="13"/>
  <c r="Y12" i="13"/>
  <c r="Y11" i="13"/>
  <c r="Y10" i="13"/>
  <c r="Y9" i="13"/>
  <c r="Y8" i="13"/>
  <c r="E9" i="13" s="1"/>
  <c r="Y7" i="13"/>
  <c r="E7" i="13" s="1"/>
  <c r="Y6" i="13"/>
  <c r="E6" i="13" s="1"/>
  <c r="AB2" i="13"/>
  <c r="Y2" i="13"/>
  <c r="W2" i="13"/>
  <c r="V2" i="13"/>
  <c r="O2" i="13"/>
  <c r="N2" i="13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7" i="5"/>
  <c r="A7" i="5"/>
  <c r="EU51" i="9"/>
  <c r="DZ51" i="9"/>
  <c r="DE51" i="9"/>
  <c r="CJ51" i="9"/>
  <c r="BO51" i="9"/>
  <c r="AT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EU50" i="9"/>
  <c r="DZ50" i="9"/>
  <c r="DE50" i="9"/>
  <c r="CJ50" i="9"/>
  <c r="BO50" i="9"/>
  <c r="AT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EU49" i="9"/>
  <c r="DZ49" i="9"/>
  <c r="DE49" i="9"/>
  <c r="CJ49" i="9"/>
  <c r="BO49" i="9"/>
  <c r="AT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EU48" i="9"/>
  <c r="DZ48" i="9"/>
  <c r="DE48" i="9"/>
  <c r="CJ48" i="9"/>
  <c r="BO48" i="9"/>
  <c r="AT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EU47" i="9"/>
  <c r="DZ47" i="9"/>
  <c r="DE47" i="9"/>
  <c r="CJ47" i="9"/>
  <c r="BO47" i="9"/>
  <c r="AT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EU46" i="9"/>
  <c r="DZ46" i="9"/>
  <c r="DE46" i="9"/>
  <c r="CJ46" i="9"/>
  <c r="BO46" i="9"/>
  <c r="AT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EU45" i="9"/>
  <c r="DZ45" i="9"/>
  <c r="DE45" i="9"/>
  <c r="CJ45" i="9"/>
  <c r="BO45" i="9"/>
  <c r="AT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EU44" i="9"/>
  <c r="DZ44" i="9"/>
  <c r="DE44" i="9"/>
  <c r="CJ44" i="9"/>
  <c r="BO44" i="9"/>
  <c r="AT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EU43" i="9"/>
  <c r="DZ43" i="9"/>
  <c r="DE43" i="9"/>
  <c r="CJ43" i="9"/>
  <c r="BO43" i="9"/>
  <c r="AT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EU42" i="9"/>
  <c r="DZ42" i="9"/>
  <c r="DE42" i="9"/>
  <c r="CJ42" i="9"/>
  <c r="BO42" i="9"/>
  <c r="AT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EU41" i="9"/>
  <c r="DZ41" i="9"/>
  <c r="DE41" i="9"/>
  <c r="CJ41" i="9"/>
  <c r="BO41" i="9"/>
  <c r="AT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EU40" i="9"/>
  <c r="DZ40" i="9"/>
  <c r="DE40" i="9"/>
  <c r="CJ40" i="9"/>
  <c r="BO40" i="9"/>
  <c r="AT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EU39" i="9"/>
  <c r="DZ39" i="9"/>
  <c r="DE39" i="9"/>
  <c r="CJ39" i="9"/>
  <c r="BO39" i="9"/>
  <c r="AT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EU38" i="9"/>
  <c r="DZ38" i="9"/>
  <c r="DE38" i="9"/>
  <c r="CJ38" i="9"/>
  <c r="BO38" i="9"/>
  <c r="AT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EU37" i="9"/>
  <c r="DZ37" i="9"/>
  <c r="DE37" i="9"/>
  <c r="CJ37" i="9"/>
  <c r="BO37" i="9"/>
  <c r="AT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EU36" i="9"/>
  <c r="DZ36" i="9"/>
  <c r="DE36" i="9"/>
  <c r="CJ36" i="9"/>
  <c r="BO36" i="9"/>
  <c r="AT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EU35" i="9"/>
  <c r="DZ35" i="9"/>
  <c r="DE35" i="9"/>
  <c r="CJ35" i="9"/>
  <c r="BO35" i="9"/>
  <c r="AT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EU34" i="9"/>
  <c r="DZ34" i="9"/>
  <c r="DE34" i="9"/>
  <c r="CJ34" i="9"/>
  <c r="BO34" i="9"/>
  <c r="AT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EU33" i="9"/>
  <c r="DZ33" i="9"/>
  <c r="DE33" i="9"/>
  <c r="CJ33" i="9"/>
  <c r="BO33" i="9"/>
  <c r="AT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EU32" i="9"/>
  <c r="DZ32" i="9"/>
  <c r="DE32" i="9"/>
  <c r="CJ32" i="9"/>
  <c r="BO32" i="9"/>
  <c r="AT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EU31" i="9"/>
  <c r="DZ31" i="9"/>
  <c r="DE31" i="9"/>
  <c r="CJ31" i="9"/>
  <c r="BO31" i="9"/>
  <c r="AT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EU30" i="9"/>
  <c r="DZ30" i="9"/>
  <c r="DE30" i="9"/>
  <c r="CJ30" i="9"/>
  <c r="BO30" i="9"/>
  <c r="AT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EU29" i="9"/>
  <c r="DZ29" i="9"/>
  <c r="DE29" i="9"/>
  <c r="CJ29" i="9"/>
  <c r="BO29" i="9"/>
  <c r="AT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EU28" i="9"/>
  <c r="DZ28" i="9"/>
  <c r="DE28" i="9"/>
  <c r="CJ28" i="9"/>
  <c r="BO28" i="9"/>
  <c r="AT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EU27" i="9"/>
  <c r="DZ27" i="9"/>
  <c r="DE27" i="9"/>
  <c r="CJ27" i="9"/>
  <c r="BO27" i="9"/>
  <c r="AT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EU26" i="9"/>
  <c r="DZ26" i="9"/>
  <c r="DE26" i="9"/>
  <c r="CJ26" i="9"/>
  <c r="BO26" i="9"/>
  <c r="AT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EU25" i="9"/>
  <c r="DZ25" i="9"/>
  <c r="DE25" i="9"/>
  <c r="CJ25" i="9"/>
  <c r="BO25" i="9"/>
  <c r="AT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EU24" i="9"/>
  <c r="DZ24" i="9"/>
  <c r="DE24" i="9"/>
  <c r="CJ24" i="9"/>
  <c r="BO24" i="9"/>
  <c r="AT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EU23" i="9"/>
  <c r="DZ23" i="9"/>
  <c r="DE23" i="9"/>
  <c r="CJ23" i="9"/>
  <c r="BO23" i="9"/>
  <c r="AT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EU22" i="9"/>
  <c r="DZ22" i="9"/>
  <c r="DE22" i="9"/>
  <c r="CJ22" i="9"/>
  <c r="BO22" i="9"/>
  <c r="AT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EU21" i="9"/>
  <c r="DZ21" i="9"/>
  <c r="DE21" i="9"/>
  <c r="CJ21" i="9"/>
  <c r="BO21" i="9"/>
  <c r="AT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EU20" i="9"/>
  <c r="DZ20" i="9"/>
  <c r="DE20" i="9"/>
  <c r="CJ20" i="9"/>
  <c r="BO20" i="9"/>
  <c r="AT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EU19" i="9"/>
  <c r="DZ19" i="9"/>
  <c r="DE19" i="9"/>
  <c r="CJ19" i="9"/>
  <c r="BO19" i="9"/>
  <c r="AT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EU18" i="9"/>
  <c r="DZ18" i="9"/>
  <c r="DE18" i="9"/>
  <c r="CJ18" i="9"/>
  <c r="BO18" i="9"/>
  <c r="AT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EU17" i="9"/>
  <c r="DZ17" i="9"/>
  <c r="DE17" i="9"/>
  <c r="CJ17" i="9"/>
  <c r="BO17" i="9"/>
  <c r="AT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EU16" i="9"/>
  <c r="DZ16" i="9"/>
  <c r="DE16" i="9"/>
  <c r="CJ16" i="9"/>
  <c r="BO16" i="9"/>
  <c r="AT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EU15" i="9"/>
  <c r="DZ15" i="9"/>
  <c r="DE15" i="9"/>
  <c r="CJ15" i="9"/>
  <c r="BO15" i="9"/>
  <c r="AT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EU14" i="9"/>
  <c r="DZ14" i="9"/>
  <c r="DE14" i="9"/>
  <c r="CJ14" i="9"/>
  <c r="BO14" i="9"/>
  <c r="AT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EU13" i="9"/>
  <c r="DZ13" i="9"/>
  <c r="DE13" i="9"/>
  <c r="CJ13" i="9"/>
  <c r="BO13" i="9"/>
  <c r="AT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EU12" i="9"/>
  <c r="DZ12" i="9"/>
  <c r="DE12" i="9"/>
  <c r="CJ12" i="9"/>
  <c r="BO12" i="9"/>
  <c r="AT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EU11" i="9"/>
  <c r="DZ11" i="9"/>
  <c r="DE11" i="9"/>
  <c r="CJ11" i="9"/>
  <c r="BO11" i="9"/>
  <c r="AT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U10" i="9"/>
  <c r="DZ10" i="9"/>
  <c r="DE10" i="9"/>
  <c r="CJ10" i="9"/>
  <c r="BO10" i="9"/>
  <c r="AT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EU9" i="9"/>
  <c r="DZ9" i="9"/>
  <c r="DE9" i="9"/>
  <c r="CJ9" i="9"/>
  <c r="BO9" i="9"/>
  <c r="AT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EU8" i="9"/>
  <c r="DZ8" i="9"/>
  <c r="DE8" i="9"/>
  <c r="CJ8" i="9"/>
  <c r="BO8" i="9"/>
  <c r="AT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FO7" i="9"/>
  <c r="FN7" i="9"/>
  <c r="FM7" i="9"/>
  <c r="FL7" i="9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U7" i="9"/>
  <c r="ET7" i="9"/>
  <c r="ES7" i="9"/>
  <c r="EO7" i="9"/>
  <c r="EN7" i="9"/>
  <c r="EJ7" i="9"/>
  <c r="EI7" i="9"/>
  <c r="EH7" i="9"/>
  <c r="EG7" i="9"/>
  <c r="EF7" i="9"/>
  <c r="EE7" i="9"/>
  <c r="ED7" i="9"/>
  <c r="EC7" i="9"/>
  <c r="EB7" i="9"/>
  <c r="EA7" i="9"/>
  <c r="DZ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D7" i="9"/>
  <c r="BC7" i="9"/>
  <c r="BB7" i="9"/>
  <c r="BA7" i="9"/>
  <c r="AZ7" i="9"/>
  <c r="AY7" i="9"/>
  <c r="AX7" i="9"/>
  <c r="AW7" i="9"/>
  <c r="AV7" i="9"/>
  <c r="AU7" i="9"/>
  <c r="AT7" i="9"/>
  <c r="AS7" i="9"/>
  <c r="AQ7" i="9"/>
  <c r="AO7" i="9"/>
  <c r="AL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B7" i="9"/>
  <c r="A7" i="9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7" i="4"/>
  <c r="A7" i="4"/>
  <c r="AK51" i="3"/>
  <c r="AC51" i="3"/>
  <c r="Z51" i="3"/>
  <c r="R51" i="3"/>
  <c r="P51" i="3"/>
  <c r="O51" i="3"/>
  <c r="N51" i="3"/>
  <c r="F51" i="3"/>
  <c r="E51" i="3"/>
  <c r="D51" i="3"/>
  <c r="AK50" i="3"/>
  <c r="AC50" i="3"/>
  <c r="Z50" i="3"/>
  <c r="R50" i="3"/>
  <c r="P50" i="3"/>
  <c r="O50" i="3"/>
  <c r="N50" i="3"/>
  <c r="F50" i="3"/>
  <c r="E50" i="3"/>
  <c r="D50" i="3"/>
  <c r="AK49" i="3"/>
  <c r="AC49" i="3"/>
  <c r="Z49" i="3"/>
  <c r="R49" i="3"/>
  <c r="P49" i="3"/>
  <c r="O49" i="3"/>
  <c r="N49" i="3"/>
  <c r="F49" i="3"/>
  <c r="E49" i="3"/>
  <c r="D49" i="3"/>
  <c r="AK48" i="3"/>
  <c r="AC48" i="3"/>
  <c r="Z48" i="3"/>
  <c r="R48" i="3"/>
  <c r="P48" i="3"/>
  <c r="O48" i="3"/>
  <c r="N48" i="3"/>
  <c r="F48" i="3"/>
  <c r="E48" i="3"/>
  <c r="D48" i="3"/>
  <c r="AK47" i="3"/>
  <c r="AC47" i="3"/>
  <c r="Z47" i="3"/>
  <c r="R47" i="3"/>
  <c r="P47" i="3"/>
  <c r="O47" i="3"/>
  <c r="N47" i="3"/>
  <c r="F47" i="3"/>
  <c r="E47" i="3"/>
  <c r="D47" i="3"/>
  <c r="AK46" i="3"/>
  <c r="AC46" i="3"/>
  <c r="Z46" i="3"/>
  <c r="R46" i="3"/>
  <c r="P46" i="3"/>
  <c r="O46" i="3"/>
  <c r="N46" i="3"/>
  <c r="F46" i="3"/>
  <c r="E46" i="3"/>
  <c r="D46" i="3"/>
  <c r="AK45" i="3"/>
  <c r="AC45" i="3"/>
  <c r="Z45" i="3"/>
  <c r="R45" i="3"/>
  <c r="P45" i="3"/>
  <c r="O45" i="3"/>
  <c r="N45" i="3"/>
  <c r="F45" i="3"/>
  <c r="E45" i="3"/>
  <c r="D45" i="3"/>
  <c r="AK44" i="3"/>
  <c r="AC44" i="3"/>
  <c r="Z44" i="3"/>
  <c r="R44" i="3"/>
  <c r="P44" i="3"/>
  <c r="O44" i="3"/>
  <c r="N44" i="3"/>
  <c r="F44" i="3"/>
  <c r="E44" i="3"/>
  <c r="D44" i="3"/>
  <c r="AK43" i="3"/>
  <c r="AC43" i="3"/>
  <c r="Z43" i="3"/>
  <c r="R43" i="3"/>
  <c r="P43" i="3"/>
  <c r="O43" i="3"/>
  <c r="N43" i="3"/>
  <c r="F43" i="3"/>
  <c r="E43" i="3"/>
  <c r="D43" i="3"/>
  <c r="AK42" i="3"/>
  <c r="AC42" i="3"/>
  <c r="Z42" i="3"/>
  <c r="R42" i="3"/>
  <c r="P42" i="3"/>
  <c r="O42" i="3"/>
  <c r="N42" i="3"/>
  <c r="F42" i="3"/>
  <c r="E42" i="3"/>
  <c r="D42" i="3"/>
  <c r="AK41" i="3"/>
  <c r="AC41" i="3"/>
  <c r="Z41" i="3"/>
  <c r="R41" i="3"/>
  <c r="P41" i="3"/>
  <c r="O41" i="3"/>
  <c r="N41" i="3"/>
  <c r="F41" i="3"/>
  <c r="E41" i="3"/>
  <c r="D41" i="3"/>
  <c r="AK40" i="3"/>
  <c r="AC40" i="3"/>
  <c r="Z40" i="3"/>
  <c r="R40" i="3"/>
  <c r="P40" i="3"/>
  <c r="O40" i="3"/>
  <c r="N40" i="3"/>
  <c r="F40" i="3"/>
  <c r="E40" i="3"/>
  <c r="D40" i="3"/>
  <c r="AK39" i="3"/>
  <c r="AC39" i="3"/>
  <c r="Z39" i="3"/>
  <c r="R39" i="3"/>
  <c r="P39" i="3"/>
  <c r="O39" i="3"/>
  <c r="N39" i="3"/>
  <c r="F39" i="3"/>
  <c r="E39" i="3"/>
  <c r="D39" i="3"/>
  <c r="AK38" i="3"/>
  <c r="AC38" i="3"/>
  <c r="Z38" i="3"/>
  <c r="R38" i="3"/>
  <c r="P38" i="3"/>
  <c r="O38" i="3"/>
  <c r="N38" i="3"/>
  <c r="F38" i="3"/>
  <c r="E38" i="3"/>
  <c r="D38" i="3"/>
  <c r="AK37" i="3"/>
  <c r="AC37" i="3"/>
  <c r="Z37" i="3"/>
  <c r="R37" i="3"/>
  <c r="P37" i="3"/>
  <c r="O37" i="3"/>
  <c r="N37" i="3"/>
  <c r="F37" i="3"/>
  <c r="E37" i="3"/>
  <c r="D37" i="3"/>
  <c r="AK36" i="3"/>
  <c r="AC36" i="3"/>
  <c r="Z36" i="3"/>
  <c r="R36" i="3"/>
  <c r="P36" i="3"/>
  <c r="O36" i="3"/>
  <c r="N36" i="3"/>
  <c r="F36" i="3"/>
  <c r="E36" i="3"/>
  <c r="D36" i="3"/>
  <c r="AK35" i="3"/>
  <c r="AC35" i="3"/>
  <c r="Z35" i="3"/>
  <c r="R35" i="3"/>
  <c r="P35" i="3"/>
  <c r="O35" i="3"/>
  <c r="N35" i="3"/>
  <c r="F35" i="3"/>
  <c r="E35" i="3"/>
  <c r="D35" i="3"/>
  <c r="AK34" i="3"/>
  <c r="AC34" i="3"/>
  <c r="Z34" i="3"/>
  <c r="R34" i="3"/>
  <c r="P34" i="3"/>
  <c r="O34" i="3"/>
  <c r="N34" i="3"/>
  <c r="F34" i="3"/>
  <c r="E34" i="3"/>
  <c r="D34" i="3"/>
  <c r="AK33" i="3"/>
  <c r="AC33" i="3"/>
  <c r="Z33" i="3"/>
  <c r="R33" i="3"/>
  <c r="P33" i="3"/>
  <c r="O33" i="3"/>
  <c r="N33" i="3"/>
  <c r="F33" i="3"/>
  <c r="E33" i="3"/>
  <c r="D33" i="3"/>
  <c r="AK32" i="3"/>
  <c r="AC32" i="3"/>
  <c r="Z32" i="3"/>
  <c r="R32" i="3"/>
  <c r="P32" i="3"/>
  <c r="O32" i="3"/>
  <c r="N32" i="3"/>
  <c r="F32" i="3"/>
  <c r="E32" i="3"/>
  <c r="D32" i="3"/>
  <c r="AK31" i="3"/>
  <c r="AC31" i="3"/>
  <c r="Z31" i="3"/>
  <c r="R31" i="3"/>
  <c r="P31" i="3"/>
  <c r="O31" i="3"/>
  <c r="N31" i="3"/>
  <c r="F31" i="3"/>
  <c r="E31" i="3"/>
  <c r="D31" i="3"/>
  <c r="AK30" i="3"/>
  <c r="AC30" i="3"/>
  <c r="Z30" i="3"/>
  <c r="R30" i="3"/>
  <c r="P30" i="3"/>
  <c r="O30" i="3"/>
  <c r="N30" i="3"/>
  <c r="F30" i="3"/>
  <c r="E30" i="3"/>
  <c r="D30" i="3"/>
  <c r="AK29" i="3"/>
  <c r="AC29" i="3"/>
  <c r="Z29" i="3"/>
  <c r="R29" i="3"/>
  <c r="P29" i="3"/>
  <c r="O29" i="3"/>
  <c r="N29" i="3"/>
  <c r="F29" i="3"/>
  <c r="E29" i="3"/>
  <c r="D29" i="3"/>
  <c r="AK28" i="3"/>
  <c r="AC28" i="3"/>
  <c r="Z28" i="3"/>
  <c r="R28" i="3"/>
  <c r="P28" i="3"/>
  <c r="O28" i="3"/>
  <c r="N28" i="3"/>
  <c r="F28" i="3"/>
  <c r="E28" i="3"/>
  <c r="D28" i="3"/>
  <c r="AK27" i="3"/>
  <c r="AC27" i="3"/>
  <c r="Z27" i="3"/>
  <c r="R27" i="3"/>
  <c r="P27" i="3"/>
  <c r="O27" i="3"/>
  <c r="N27" i="3"/>
  <c r="F27" i="3"/>
  <c r="E27" i="3"/>
  <c r="D27" i="3"/>
  <c r="AK26" i="3"/>
  <c r="AC26" i="3"/>
  <c r="Z26" i="3"/>
  <c r="R26" i="3"/>
  <c r="P26" i="3"/>
  <c r="O26" i="3"/>
  <c r="N26" i="3"/>
  <c r="F26" i="3"/>
  <c r="E26" i="3"/>
  <c r="D26" i="3"/>
  <c r="AK25" i="3"/>
  <c r="AC25" i="3"/>
  <c r="Z25" i="3"/>
  <c r="R25" i="3"/>
  <c r="P25" i="3"/>
  <c r="O25" i="3"/>
  <c r="N25" i="3"/>
  <c r="F25" i="3"/>
  <c r="E25" i="3"/>
  <c r="D25" i="3"/>
  <c r="AK24" i="3"/>
  <c r="AC24" i="3"/>
  <c r="Z24" i="3"/>
  <c r="R24" i="3"/>
  <c r="P24" i="3"/>
  <c r="O24" i="3"/>
  <c r="N24" i="3"/>
  <c r="F24" i="3"/>
  <c r="E24" i="3"/>
  <c r="D24" i="3"/>
  <c r="AK23" i="3"/>
  <c r="AC23" i="3"/>
  <c r="Z23" i="3"/>
  <c r="R23" i="3"/>
  <c r="P23" i="3"/>
  <c r="O23" i="3"/>
  <c r="N23" i="3"/>
  <c r="F23" i="3"/>
  <c r="E23" i="3"/>
  <c r="D23" i="3"/>
  <c r="AK22" i="3"/>
  <c r="AC22" i="3"/>
  <c r="Z22" i="3"/>
  <c r="R22" i="3"/>
  <c r="P22" i="3"/>
  <c r="O22" i="3"/>
  <c r="N22" i="3"/>
  <c r="F22" i="3"/>
  <c r="E22" i="3"/>
  <c r="D22" i="3"/>
  <c r="AK21" i="3"/>
  <c r="AC21" i="3"/>
  <c r="Z21" i="3"/>
  <c r="R21" i="3"/>
  <c r="P21" i="3"/>
  <c r="O21" i="3"/>
  <c r="N21" i="3"/>
  <c r="F21" i="3"/>
  <c r="E21" i="3"/>
  <c r="D21" i="3"/>
  <c r="AK20" i="3"/>
  <c r="AC20" i="3"/>
  <c r="Z20" i="3"/>
  <c r="R20" i="3"/>
  <c r="P20" i="3"/>
  <c r="O20" i="3"/>
  <c r="N20" i="3"/>
  <c r="F20" i="3"/>
  <c r="E20" i="3"/>
  <c r="D20" i="3"/>
  <c r="AK19" i="3"/>
  <c r="AC19" i="3"/>
  <c r="Z19" i="3"/>
  <c r="R19" i="3"/>
  <c r="P19" i="3"/>
  <c r="O19" i="3"/>
  <c r="N19" i="3"/>
  <c r="F19" i="3"/>
  <c r="E19" i="3"/>
  <c r="D19" i="3"/>
  <c r="AK18" i="3"/>
  <c r="AC18" i="3"/>
  <c r="Z18" i="3"/>
  <c r="R18" i="3"/>
  <c r="P18" i="3"/>
  <c r="O18" i="3"/>
  <c r="N18" i="3"/>
  <c r="F18" i="3"/>
  <c r="E18" i="3"/>
  <c r="D18" i="3"/>
  <c r="AK17" i="3"/>
  <c r="AC17" i="3"/>
  <c r="Z17" i="3"/>
  <c r="R17" i="3"/>
  <c r="P17" i="3"/>
  <c r="O17" i="3"/>
  <c r="N17" i="3"/>
  <c r="F17" i="3"/>
  <c r="E17" i="3"/>
  <c r="D17" i="3"/>
  <c r="AK16" i="3"/>
  <c r="AC16" i="3"/>
  <c r="Z16" i="3"/>
  <c r="R16" i="3"/>
  <c r="P16" i="3"/>
  <c r="O16" i="3"/>
  <c r="N16" i="3"/>
  <c r="F16" i="3"/>
  <c r="E16" i="3"/>
  <c r="D16" i="3"/>
  <c r="AK15" i="3"/>
  <c r="AC15" i="3"/>
  <c r="Z15" i="3"/>
  <c r="R15" i="3"/>
  <c r="P15" i="3"/>
  <c r="O15" i="3"/>
  <c r="N15" i="3"/>
  <c r="F15" i="3"/>
  <c r="E15" i="3"/>
  <c r="D15" i="3"/>
  <c r="AK14" i="3"/>
  <c r="AC14" i="3"/>
  <c r="Z14" i="3"/>
  <c r="R14" i="3"/>
  <c r="P14" i="3"/>
  <c r="O14" i="3"/>
  <c r="N14" i="3"/>
  <c r="F14" i="3"/>
  <c r="E14" i="3"/>
  <c r="D14" i="3"/>
  <c r="AK13" i="3"/>
  <c r="AC13" i="3"/>
  <c r="Z13" i="3"/>
  <c r="R13" i="3"/>
  <c r="P13" i="3"/>
  <c r="O13" i="3"/>
  <c r="N13" i="3"/>
  <c r="F13" i="3"/>
  <c r="E13" i="3"/>
  <c r="D13" i="3"/>
  <c r="AK12" i="3"/>
  <c r="AC12" i="3"/>
  <c r="Z12" i="3"/>
  <c r="R12" i="3"/>
  <c r="P12" i="3"/>
  <c r="O12" i="3"/>
  <c r="N12" i="3"/>
  <c r="F12" i="3"/>
  <c r="E12" i="3"/>
  <c r="D12" i="3"/>
  <c r="AK11" i="3"/>
  <c r="AC11" i="3"/>
  <c r="Z11" i="3"/>
  <c r="R11" i="3"/>
  <c r="P11" i="3"/>
  <c r="O11" i="3"/>
  <c r="N11" i="3"/>
  <c r="F11" i="3"/>
  <c r="E11" i="3"/>
  <c r="D11" i="3"/>
  <c r="AK10" i="3"/>
  <c r="AC10" i="3"/>
  <c r="Z10" i="3"/>
  <c r="R10" i="3"/>
  <c r="P10" i="3"/>
  <c r="O10" i="3"/>
  <c r="N10" i="3"/>
  <c r="F10" i="3"/>
  <c r="E10" i="3"/>
  <c r="D10" i="3"/>
  <c r="AK9" i="3"/>
  <c r="AC9" i="3"/>
  <c r="Z9" i="3"/>
  <c r="R9" i="3"/>
  <c r="P9" i="3"/>
  <c r="O9" i="3"/>
  <c r="N9" i="3"/>
  <c r="F9" i="3"/>
  <c r="E9" i="3"/>
  <c r="D9" i="3"/>
  <c r="AK8" i="3"/>
  <c r="AC8" i="3"/>
  <c r="Z8" i="3"/>
  <c r="R8" i="3"/>
  <c r="P8" i="3"/>
  <c r="O8" i="3"/>
  <c r="N8" i="3"/>
  <c r="F8" i="3"/>
  <c r="E8" i="3"/>
  <c r="D8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B7" i="3"/>
  <c r="A7" i="3"/>
  <c r="EH51" i="8"/>
  <c r="EA51" i="8"/>
  <c r="DZ51" i="8"/>
  <c r="DU51" i="8"/>
  <c r="DN51" i="8"/>
  <c r="DG51" i="8"/>
  <c r="DF51" i="8"/>
  <c r="CY51" i="8"/>
  <c r="CR51" i="8"/>
  <c r="CQ51" i="8"/>
  <c r="CJ51" i="8"/>
  <c r="CC51" i="8"/>
  <c r="CB51" i="8"/>
  <c r="BU51" i="8"/>
  <c r="BN51" i="8"/>
  <c r="BM51" i="8"/>
  <c r="BF51" i="8"/>
  <c r="AY51" i="8"/>
  <c r="AX51" i="8"/>
  <c r="AQ51" i="8"/>
  <c r="AJ51" i="8"/>
  <c r="AI51" i="8"/>
  <c r="AB51" i="8"/>
  <c r="U51" i="8"/>
  <c r="T51" i="8"/>
  <c r="M51" i="8"/>
  <c r="F51" i="8"/>
  <c r="E51" i="8"/>
  <c r="D51" i="8"/>
  <c r="EH50" i="8"/>
  <c r="EA50" i="8"/>
  <c r="DZ50" i="8"/>
  <c r="DU50" i="8"/>
  <c r="DN50" i="8"/>
  <c r="DG50" i="8"/>
  <c r="DF50" i="8"/>
  <c r="CY50" i="8"/>
  <c r="CR50" i="8"/>
  <c r="CQ50" i="8"/>
  <c r="CJ50" i="8"/>
  <c r="CC50" i="8"/>
  <c r="CB50" i="8"/>
  <c r="BU50" i="8"/>
  <c r="BN50" i="8"/>
  <c r="BM50" i="8"/>
  <c r="BF50" i="8"/>
  <c r="AY50" i="8"/>
  <c r="AX50" i="8"/>
  <c r="AQ50" i="8"/>
  <c r="AJ50" i="8"/>
  <c r="AI50" i="8"/>
  <c r="AB50" i="8"/>
  <c r="U50" i="8"/>
  <c r="T50" i="8"/>
  <c r="M50" i="8"/>
  <c r="F50" i="8"/>
  <c r="E50" i="8"/>
  <c r="D50" i="8"/>
  <c r="EH49" i="8"/>
  <c r="EA49" i="8"/>
  <c r="DZ49" i="8"/>
  <c r="DU49" i="8"/>
  <c r="DN49" i="8"/>
  <c r="DG49" i="8"/>
  <c r="DF49" i="8"/>
  <c r="CY49" i="8"/>
  <c r="CR49" i="8"/>
  <c r="CQ49" i="8"/>
  <c r="CJ49" i="8"/>
  <c r="CC49" i="8"/>
  <c r="CB49" i="8"/>
  <c r="BU49" i="8"/>
  <c r="BN49" i="8"/>
  <c r="BM49" i="8"/>
  <c r="BF49" i="8"/>
  <c r="AY49" i="8"/>
  <c r="AX49" i="8"/>
  <c r="AQ49" i="8"/>
  <c r="AJ49" i="8"/>
  <c r="AI49" i="8"/>
  <c r="AB49" i="8"/>
  <c r="U49" i="8"/>
  <c r="T49" i="8"/>
  <c r="M49" i="8"/>
  <c r="F49" i="8"/>
  <c r="E49" i="8"/>
  <c r="D49" i="8"/>
  <c r="EH48" i="8"/>
  <c r="EA48" i="8"/>
  <c r="DZ48" i="8"/>
  <c r="DU48" i="8"/>
  <c r="DN48" i="8"/>
  <c r="DG48" i="8"/>
  <c r="DF48" i="8"/>
  <c r="CY48" i="8"/>
  <c r="CR48" i="8"/>
  <c r="CQ48" i="8"/>
  <c r="CJ48" i="8"/>
  <c r="CC48" i="8"/>
  <c r="CB48" i="8"/>
  <c r="BU48" i="8"/>
  <c r="BN48" i="8"/>
  <c r="BM48" i="8"/>
  <c r="BF48" i="8"/>
  <c r="AY48" i="8"/>
  <c r="AX48" i="8"/>
  <c r="AQ48" i="8"/>
  <c r="AJ48" i="8"/>
  <c r="AI48" i="8"/>
  <c r="AB48" i="8"/>
  <c r="U48" i="8"/>
  <c r="T48" i="8"/>
  <c r="M48" i="8"/>
  <c r="F48" i="8"/>
  <c r="E48" i="8"/>
  <c r="D48" i="8"/>
  <c r="EH47" i="8"/>
  <c r="EA47" i="8"/>
  <c r="DZ47" i="8"/>
  <c r="DU47" i="8"/>
  <c r="DN47" i="8"/>
  <c r="DG47" i="8"/>
  <c r="DF47" i="8"/>
  <c r="CY47" i="8"/>
  <c r="CR47" i="8"/>
  <c r="CQ47" i="8"/>
  <c r="CJ47" i="8"/>
  <c r="CC47" i="8"/>
  <c r="CB47" i="8"/>
  <c r="BU47" i="8"/>
  <c r="BN47" i="8"/>
  <c r="BM47" i="8"/>
  <c r="BF47" i="8"/>
  <c r="AY47" i="8"/>
  <c r="AX47" i="8"/>
  <c r="AQ47" i="8"/>
  <c r="AJ47" i="8"/>
  <c r="AI47" i="8"/>
  <c r="AB47" i="8"/>
  <c r="U47" i="8"/>
  <c r="T47" i="8"/>
  <c r="M47" i="8"/>
  <c r="F47" i="8"/>
  <c r="E47" i="8"/>
  <c r="D47" i="8"/>
  <c r="EH46" i="8"/>
  <c r="EA46" i="8"/>
  <c r="DZ46" i="8"/>
  <c r="DU46" i="8"/>
  <c r="DN46" i="8"/>
  <c r="DG46" i="8"/>
  <c r="DF46" i="8"/>
  <c r="CY46" i="8"/>
  <c r="CR46" i="8"/>
  <c r="CQ46" i="8"/>
  <c r="CJ46" i="8"/>
  <c r="CC46" i="8"/>
  <c r="CB46" i="8"/>
  <c r="BU46" i="8"/>
  <c r="BN46" i="8"/>
  <c r="BM46" i="8"/>
  <c r="BF46" i="8"/>
  <c r="AY46" i="8"/>
  <c r="AX46" i="8"/>
  <c r="AQ46" i="8"/>
  <c r="AJ46" i="8"/>
  <c r="AI46" i="8"/>
  <c r="AB46" i="8"/>
  <c r="U46" i="8"/>
  <c r="T46" i="8"/>
  <c r="M46" i="8"/>
  <c r="F46" i="8"/>
  <c r="E46" i="8"/>
  <c r="D46" i="8"/>
  <c r="EH45" i="8"/>
  <c r="EA45" i="8"/>
  <c r="DZ45" i="8"/>
  <c r="DU45" i="8"/>
  <c r="DN45" i="8"/>
  <c r="DG45" i="8"/>
  <c r="DF45" i="8"/>
  <c r="CY45" i="8"/>
  <c r="CR45" i="8"/>
  <c r="CQ45" i="8"/>
  <c r="CJ45" i="8"/>
  <c r="CC45" i="8"/>
  <c r="CB45" i="8"/>
  <c r="BU45" i="8"/>
  <c r="BN45" i="8"/>
  <c r="BM45" i="8"/>
  <c r="BF45" i="8"/>
  <c r="AY45" i="8"/>
  <c r="AX45" i="8"/>
  <c r="AQ45" i="8"/>
  <c r="AJ45" i="8"/>
  <c r="AI45" i="8"/>
  <c r="AB45" i="8"/>
  <c r="U45" i="8"/>
  <c r="T45" i="8"/>
  <c r="M45" i="8"/>
  <c r="F45" i="8"/>
  <c r="E45" i="8"/>
  <c r="D45" i="8"/>
  <c r="EH44" i="8"/>
  <c r="EA44" i="8"/>
  <c r="DZ44" i="8"/>
  <c r="DU44" i="8"/>
  <c r="DN44" i="8"/>
  <c r="DG44" i="8"/>
  <c r="DF44" i="8"/>
  <c r="CY44" i="8"/>
  <c r="CR44" i="8"/>
  <c r="CQ44" i="8"/>
  <c r="CJ44" i="8"/>
  <c r="CC44" i="8"/>
  <c r="CB44" i="8"/>
  <c r="BU44" i="8"/>
  <c r="BN44" i="8"/>
  <c r="BM44" i="8"/>
  <c r="BF44" i="8"/>
  <c r="AY44" i="8"/>
  <c r="AX44" i="8"/>
  <c r="AQ44" i="8"/>
  <c r="AJ44" i="8"/>
  <c r="AI44" i="8"/>
  <c r="AB44" i="8"/>
  <c r="U44" i="8"/>
  <c r="T44" i="8"/>
  <c r="M44" i="8"/>
  <c r="F44" i="8"/>
  <c r="E44" i="8"/>
  <c r="D44" i="8"/>
  <c r="EH43" i="8"/>
  <c r="EA43" i="8"/>
  <c r="DZ43" i="8"/>
  <c r="DU43" i="8"/>
  <c r="DN43" i="8"/>
  <c r="DG43" i="8"/>
  <c r="DF43" i="8"/>
  <c r="CY43" i="8"/>
  <c r="CR43" i="8"/>
  <c r="CQ43" i="8"/>
  <c r="CJ43" i="8"/>
  <c r="CC43" i="8"/>
  <c r="CB43" i="8"/>
  <c r="BU43" i="8"/>
  <c r="BN43" i="8"/>
  <c r="BM43" i="8"/>
  <c r="BF43" i="8"/>
  <c r="AY43" i="8"/>
  <c r="AX43" i="8"/>
  <c r="AQ43" i="8"/>
  <c r="AJ43" i="8"/>
  <c r="AI43" i="8"/>
  <c r="AB43" i="8"/>
  <c r="U43" i="8"/>
  <c r="T43" i="8"/>
  <c r="M43" i="8"/>
  <c r="F43" i="8"/>
  <c r="E43" i="8"/>
  <c r="D43" i="8"/>
  <c r="EH42" i="8"/>
  <c r="EA42" i="8"/>
  <c r="DZ42" i="8"/>
  <c r="DU42" i="8"/>
  <c r="DN42" i="8"/>
  <c r="DG42" i="8"/>
  <c r="DF42" i="8"/>
  <c r="CY42" i="8"/>
  <c r="CR42" i="8"/>
  <c r="CQ42" i="8"/>
  <c r="CJ42" i="8"/>
  <c r="CC42" i="8"/>
  <c r="CB42" i="8"/>
  <c r="BU42" i="8"/>
  <c r="BN42" i="8"/>
  <c r="BM42" i="8"/>
  <c r="BF42" i="8"/>
  <c r="AY42" i="8"/>
  <c r="AX42" i="8"/>
  <c r="AQ42" i="8"/>
  <c r="AJ42" i="8"/>
  <c r="AI42" i="8"/>
  <c r="AB42" i="8"/>
  <c r="U42" i="8"/>
  <c r="T42" i="8"/>
  <c r="M42" i="8"/>
  <c r="F42" i="8"/>
  <c r="E42" i="8"/>
  <c r="D42" i="8"/>
  <c r="EH41" i="8"/>
  <c r="EA41" i="8"/>
  <c r="DZ41" i="8"/>
  <c r="DU41" i="8"/>
  <c r="DN41" i="8"/>
  <c r="DG41" i="8"/>
  <c r="DF41" i="8"/>
  <c r="CY41" i="8"/>
  <c r="CR41" i="8"/>
  <c r="CQ41" i="8"/>
  <c r="CJ41" i="8"/>
  <c r="CC41" i="8"/>
  <c r="CB41" i="8"/>
  <c r="BU41" i="8"/>
  <c r="BN41" i="8"/>
  <c r="BM41" i="8"/>
  <c r="BF41" i="8"/>
  <c r="AY41" i="8"/>
  <c r="AX41" i="8"/>
  <c r="AQ41" i="8"/>
  <c r="AJ41" i="8"/>
  <c r="AI41" i="8"/>
  <c r="AB41" i="8"/>
  <c r="U41" i="8"/>
  <c r="T41" i="8"/>
  <c r="M41" i="8"/>
  <c r="F41" i="8"/>
  <c r="E41" i="8"/>
  <c r="D41" i="8"/>
  <c r="EH40" i="8"/>
  <c r="EA40" i="8"/>
  <c r="DZ40" i="8"/>
  <c r="DU40" i="8"/>
  <c r="DN40" i="8"/>
  <c r="DG40" i="8"/>
  <c r="DF40" i="8"/>
  <c r="CY40" i="8"/>
  <c r="CR40" i="8"/>
  <c r="CQ40" i="8"/>
  <c r="CJ40" i="8"/>
  <c r="CC40" i="8"/>
  <c r="CB40" i="8"/>
  <c r="BU40" i="8"/>
  <c r="BN40" i="8"/>
  <c r="BM40" i="8"/>
  <c r="BF40" i="8"/>
  <c r="AY40" i="8"/>
  <c r="AX40" i="8"/>
  <c r="AQ40" i="8"/>
  <c r="AJ40" i="8"/>
  <c r="AI40" i="8"/>
  <c r="AB40" i="8"/>
  <c r="U40" i="8"/>
  <c r="T40" i="8"/>
  <c r="M40" i="8"/>
  <c r="F40" i="8"/>
  <c r="E40" i="8"/>
  <c r="D40" i="8"/>
  <c r="EH39" i="8"/>
  <c r="EA39" i="8"/>
  <c r="DZ39" i="8"/>
  <c r="DU39" i="8"/>
  <c r="DN39" i="8"/>
  <c r="DG39" i="8"/>
  <c r="DF39" i="8"/>
  <c r="CY39" i="8"/>
  <c r="CR39" i="8"/>
  <c r="CQ39" i="8"/>
  <c r="CJ39" i="8"/>
  <c r="CC39" i="8"/>
  <c r="CB39" i="8"/>
  <c r="BU39" i="8"/>
  <c r="BN39" i="8"/>
  <c r="BM39" i="8"/>
  <c r="BF39" i="8"/>
  <c r="AY39" i="8"/>
  <c r="AX39" i="8"/>
  <c r="AQ39" i="8"/>
  <c r="AJ39" i="8"/>
  <c r="AI39" i="8"/>
  <c r="AB39" i="8"/>
  <c r="U39" i="8"/>
  <c r="T39" i="8"/>
  <c r="M39" i="8"/>
  <c r="F39" i="8"/>
  <c r="E39" i="8"/>
  <c r="D39" i="8"/>
  <c r="EH38" i="8"/>
  <c r="EA38" i="8"/>
  <c r="DZ38" i="8"/>
  <c r="DU38" i="8"/>
  <c r="DN38" i="8"/>
  <c r="DG38" i="8"/>
  <c r="DF38" i="8"/>
  <c r="CY38" i="8"/>
  <c r="CR38" i="8"/>
  <c r="CQ38" i="8"/>
  <c r="CJ38" i="8"/>
  <c r="CC38" i="8"/>
  <c r="CB38" i="8"/>
  <c r="BU38" i="8"/>
  <c r="BN38" i="8"/>
  <c r="BM38" i="8"/>
  <c r="BF38" i="8"/>
  <c r="AY38" i="8"/>
  <c r="AX38" i="8"/>
  <c r="AQ38" i="8"/>
  <c r="AJ38" i="8"/>
  <c r="AI38" i="8"/>
  <c r="AB38" i="8"/>
  <c r="U38" i="8"/>
  <c r="T38" i="8"/>
  <c r="M38" i="8"/>
  <c r="F38" i="8"/>
  <c r="E38" i="8"/>
  <c r="D38" i="8"/>
  <c r="EH37" i="8"/>
  <c r="EA37" i="8"/>
  <c r="DZ37" i="8"/>
  <c r="DU37" i="8"/>
  <c r="DN37" i="8"/>
  <c r="DG37" i="8"/>
  <c r="DF37" i="8"/>
  <c r="CY37" i="8"/>
  <c r="CR37" i="8"/>
  <c r="CQ37" i="8"/>
  <c r="CJ37" i="8"/>
  <c r="CC37" i="8"/>
  <c r="CB37" i="8"/>
  <c r="BU37" i="8"/>
  <c r="BN37" i="8"/>
  <c r="BM37" i="8"/>
  <c r="BF37" i="8"/>
  <c r="AY37" i="8"/>
  <c r="AX37" i="8"/>
  <c r="AQ37" i="8"/>
  <c r="AJ37" i="8"/>
  <c r="AI37" i="8"/>
  <c r="AB37" i="8"/>
  <c r="U37" i="8"/>
  <c r="T37" i="8"/>
  <c r="M37" i="8"/>
  <c r="F37" i="8"/>
  <c r="E37" i="8"/>
  <c r="D37" i="8"/>
  <c r="EH36" i="8"/>
  <c r="EA36" i="8"/>
  <c r="DZ36" i="8"/>
  <c r="DU36" i="8"/>
  <c r="DN36" i="8"/>
  <c r="DG36" i="8"/>
  <c r="DF36" i="8"/>
  <c r="CY36" i="8"/>
  <c r="CR36" i="8"/>
  <c r="CQ36" i="8"/>
  <c r="CJ36" i="8"/>
  <c r="CC36" i="8"/>
  <c r="CB36" i="8"/>
  <c r="BU36" i="8"/>
  <c r="BN36" i="8"/>
  <c r="BM36" i="8"/>
  <c r="BF36" i="8"/>
  <c r="AY36" i="8"/>
  <c r="AX36" i="8"/>
  <c r="AQ36" i="8"/>
  <c r="AJ36" i="8"/>
  <c r="AI36" i="8"/>
  <c r="AB36" i="8"/>
  <c r="U36" i="8"/>
  <c r="T36" i="8"/>
  <c r="M36" i="8"/>
  <c r="F36" i="8"/>
  <c r="E36" i="8"/>
  <c r="D36" i="8"/>
  <c r="EH35" i="8"/>
  <c r="EA35" i="8"/>
  <c r="DZ35" i="8"/>
  <c r="DU35" i="8"/>
  <c r="DN35" i="8"/>
  <c r="DG35" i="8"/>
  <c r="DF35" i="8"/>
  <c r="CY35" i="8"/>
  <c r="CR35" i="8"/>
  <c r="CQ35" i="8"/>
  <c r="CJ35" i="8"/>
  <c r="CC35" i="8"/>
  <c r="CB35" i="8"/>
  <c r="BU35" i="8"/>
  <c r="BN35" i="8"/>
  <c r="BM35" i="8"/>
  <c r="BF35" i="8"/>
  <c r="AY35" i="8"/>
  <c r="AX35" i="8"/>
  <c r="AQ35" i="8"/>
  <c r="AJ35" i="8"/>
  <c r="AI35" i="8"/>
  <c r="AB35" i="8"/>
  <c r="U35" i="8"/>
  <c r="T35" i="8"/>
  <c r="M35" i="8"/>
  <c r="F35" i="8"/>
  <c r="E35" i="8"/>
  <c r="D35" i="8"/>
  <c r="EH34" i="8"/>
  <c r="EA34" i="8"/>
  <c r="DZ34" i="8"/>
  <c r="DU34" i="8"/>
  <c r="DN34" i="8"/>
  <c r="DG34" i="8"/>
  <c r="DF34" i="8"/>
  <c r="CY34" i="8"/>
  <c r="CR34" i="8"/>
  <c r="CQ34" i="8"/>
  <c r="CJ34" i="8"/>
  <c r="CC34" i="8"/>
  <c r="CB34" i="8"/>
  <c r="BU34" i="8"/>
  <c r="BN34" i="8"/>
  <c r="BM34" i="8"/>
  <c r="BF34" i="8"/>
  <c r="AY34" i="8"/>
  <c r="AX34" i="8"/>
  <c r="AQ34" i="8"/>
  <c r="AJ34" i="8"/>
  <c r="AI34" i="8"/>
  <c r="AB34" i="8"/>
  <c r="U34" i="8"/>
  <c r="T34" i="8"/>
  <c r="M34" i="8"/>
  <c r="F34" i="8"/>
  <c r="E34" i="8"/>
  <c r="D34" i="8"/>
  <c r="EH33" i="8"/>
  <c r="EA33" i="8"/>
  <c r="DZ33" i="8"/>
  <c r="DU33" i="8"/>
  <c r="DN33" i="8"/>
  <c r="DG33" i="8"/>
  <c r="DF33" i="8"/>
  <c r="CY33" i="8"/>
  <c r="CR33" i="8"/>
  <c r="CQ33" i="8"/>
  <c r="CJ33" i="8"/>
  <c r="CC33" i="8"/>
  <c r="CB33" i="8"/>
  <c r="BU33" i="8"/>
  <c r="BN33" i="8"/>
  <c r="BM33" i="8"/>
  <c r="BF33" i="8"/>
  <c r="AY33" i="8"/>
  <c r="AX33" i="8"/>
  <c r="AQ33" i="8"/>
  <c r="AJ33" i="8"/>
  <c r="AI33" i="8"/>
  <c r="AB33" i="8"/>
  <c r="U33" i="8"/>
  <c r="T33" i="8"/>
  <c r="M33" i="8"/>
  <c r="F33" i="8"/>
  <c r="E33" i="8"/>
  <c r="D33" i="8"/>
  <c r="EH32" i="8"/>
  <c r="EA32" i="8"/>
  <c r="DZ32" i="8"/>
  <c r="DU32" i="8"/>
  <c r="DN32" i="8"/>
  <c r="DG32" i="8"/>
  <c r="DF32" i="8"/>
  <c r="CY32" i="8"/>
  <c r="CR32" i="8"/>
  <c r="CQ32" i="8"/>
  <c r="CJ32" i="8"/>
  <c r="CC32" i="8"/>
  <c r="CB32" i="8"/>
  <c r="BU32" i="8"/>
  <c r="BN32" i="8"/>
  <c r="BM32" i="8"/>
  <c r="BF32" i="8"/>
  <c r="AY32" i="8"/>
  <c r="AX32" i="8"/>
  <c r="AQ32" i="8"/>
  <c r="AJ32" i="8"/>
  <c r="AI32" i="8"/>
  <c r="AB32" i="8"/>
  <c r="U32" i="8"/>
  <c r="T32" i="8"/>
  <c r="M32" i="8"/>
  <c r="F32" i="8"/>
  <c r="E32" i="8"/>
  <c r="D32" i="8"/>
  <c r="EH31" i="8"/>
  <c r="EA31" i="8"/>
  <c r="DZ31" i="8"/>
  <c r="DU31" i="8"/>
  <c r="DN31" i="8"/>
  <c r="DG31" i="8"/>
  <c r="DF31" i="8"/>
  <c r="CY31" i="8"/>
  <c r="CR31" i="8"/>
  <c r="CQ31" i="8"/>
  <c r="CJ31" i="8"/>
  <c r="CC31" i="8"/>
  <c r="CB31" i="8"/>
  <c r="BU31" i="8"/>
  <c r="BN31" i="8"/>
  <c r="BM31" i="8"/>
  <c r="BF31" i="8"/>
  <c r="AY31" i="8"/>
  <c r="AX31" i="8"/>
  <c r="AQ31" i="8"/>
  <c r="AJ31" i="8"/>
  <c r="AI31" i="8"/>
  <c r="AB31" i="8"/>
  <c r="U31" i="8"/>
  <c r="T31" i="8"/>
  <c r="M31" i="8"/>
  <c r="F31" i="8"/>
  <c r="E31" i="8"/>
  <c r="D31" i="8"/>
  <c r="EH30" i="8"/>
  <c r="EA30" i="8"/>
  <c r="DZ30" i="8"/>
  <c r="DU30" i="8"/>
  <c r="DN30" i="8"/>
  <c r="DG30" i="8"/>
  <c r="DF30" i="8"/>
  <c r="CY30" i="8"/>
  <c r="CR30" i="8"/>
  <c r="CQ30" i="8"/>
  <c r="CJ30" i="8"/>
  <c r="CC30" i="8"/>
  <c r="CB30" i="8"/>
  <c r="BU30" i="8"/>
  <c r="BN30" i="8"/>
  <c r="BM30" i="8"/>
  <c r="BF30" i="8"/>
  <c r="AY30" i="8"/>
  <c r="AX30" i="8"/>
  <c r="AQ30" i="8"/>
  <c r="AJ30" i="8"/>
  <c r="AI30" i="8"/>
  <c r="AB30" i="8"/>
  <c r="U30" i="8"/>
  <c r="T30" i="8"/>
  <c r="M30" i="8"/>
  <c r="F30" i="8"/>
  <c r="E30" i="8"/>
  <c r="D30" i="8"/>
  <c r="EH29" i="8"/>
  <c r="EA29" i="8"/>
  <c r="DZ29" i="8"/>
  <c r="DU29" i="8"/>
  <c r="DN29" i="8"/>
  <c r="DG29" i="8"/>
  <c r="DF29" i="8"/>
  <c r="CY29" i="8"/>
  <c r="CR29" i="8"/>
  <c r="CQ29" i="8"/>
  <c r="CJ29" i="8"/>
  <c r="CC29" i="8"/>
  <c r="CB29" i="8"/>
  <c r="BU29" i="8"/>
  <c r="BN29" i="8"/>
  <c r="BM29" i="8"/>
  <c r="BF29" i="8"/>
  <c r="AY29" i="8"/>
  <c r="AX29" i="8"/>
  <c r="AQ29" i="8"/>
  <c r="AJ29" i="8"/>
  <c r="AI29" i="8"/>
  <c r="AB29" i="8"/>
  <c r="U29" i="8"/>
  <c r="T29" i="8"/>
  <c r="M29" i="8"/>
  <c r="F29" i="8"/>
  <c r="E29" i="8"/>
  <c r="D29" i="8"/>
  <c r="EH28" i="8"/>
  <c r="EA28" i="8"/>
  <c r="DZ28" i="8"/>
  <c r="DU28" i="8"/>
  <c r="DN28" i="8"/>
  <c r="DG28" i="8"/>
  <c r="DF28" i="8"/>
  <c r="CY28" i="8"/>
  <c r="CR28" i="8"/>
  <c r="CQ28" i="8"/>
  <c r="CJ28" i="8"/>
  <c r="CC28" i="8"/>
  <c r="CB28" i="8"/>
  <c r="BU28" i="8"/>
  <c r="BN28" i="8"/>
  <c r="BM28" i="8"/>
  <c r="BF28" i="8"/>
  <c r="AY28" i="8"/>
  <c r="AX28" i="8"/>
  <c r="AQ28" i="8"/>
  <c r="AJ28" i="8"/>
  <c r="AI28" i="8"/>
  <c r="AB28" i="8"/>
  <c r="U28" i="8"/>
  <c r="T28" i="8"/>
  <c r="M28" i="8"/>
  <c r="F28" i="8"/>
  <c r="E28" i="8"/>
  <c r="D28" i="8"/>
  <c r="EH27" i="8"/>
  <c r="EA27" i="8"/>
  <c r="DZ27" i="8"/>
  <c r="DU27" i="8"/>
  <c r="DN27" i="8"/>
  <c r="DG27" i="8"/>
  <c r="DF27" i="8"/>
  <c r="CY27" i="8"/>
  <c r="CR27" i="8"/>
  <c r="CQ27" i="8"/>
  <c r="CJ27" i="8"/>
  <c r="CC27" i="8"/>
  <c r="CB27" i="8"/>
  <c r="BU27" i="8"/>
  <c r="BN27" i="8"/>
  <c r="BM27" i="8"/>
  <c r="BF27" i="8"/>
  <c r="AY27" i="8"/>
  <c r="AX27" i="8"/>
  <c r="AQ27" i="8"/>
  <c r="AJ27" i="8"/>
  <c r="AI27" i="8"/>
  <c r="AB27" i="8"/>
  <c r="U27" i="8"/>
  <c r="T27" i="8"/>
  <c r="M27" i="8"/>
  <c r="F27" i="8"/>
  <c r="E27" i="8"/>
  <c r="D27" i="8"/>
  <c r="EH26" i="8"/>
  <c r="EA26" i="8"/>
  <c r="DZ26" i="8"/>
  <c r="DU26" i="8"/>
  <c r="DN26" i="8"/>
  <c r="DG26" i="8"/>
  <c r="DF26" i="8"/>
  <c r="CY26" i="8"/>
  <c r="CR26" i="8"/>
  <c r="CQ26" i="8"/>
  <c r="CJ26" i="8"/>
  <c r="CC26" i="8"/>
  <c r="CB26" i="8"/>
  <c r="BU26" i="8"/>
  <c r="BN26" i="8"/>
  <c r="BM26" i="8"/>
  <c r="BF26" i="8"/>
  <c r="AY26" i="8"/>
  <c r="AX26" i="8"/>
  <c r="AQ26" i="8"/>
  <c r="AJ26" i="8"/>
  <c r="AI26" i="8"/>
  <c r="AB26" i="8"/>
  <c r="U26" i="8"/>
  <c r="T26" i="8"/>
  <c r="M26" i="8"/>
  <c r="F26" i="8"/>
  <c r="E26" i="8"/>
  <c r="D26" i="8"/>
  <c r="EH25" i="8"/>
  <c r="EA25" i="8"/>
  <c r="DZ25" i="8"/>
  <c r="DU25" i="8"/>
  <c r="DN25" i="8"/>
  <c r="DG25" i="8"/>
  <c r="DF25" i="8"/>
  <c r="CY25" i="8"/>
  <c r="CR25" i="8"/>
  <c r="CQ25" i="8"/>
  <c r="CJ25" i="8"/>
  <c r="CC25" i="8"/>
  <c r="CB25" i="8"/>
  <c r="BU25" i="8"/>
  <c r="BN25" i="8"/>
  <c r="BM25" i="8"/>
  <c r="BF25" i="8"/>
  <c r="AY25" i="8"/>
  <c r="AX25" i="8"/>
  <c r="AQ25" i="8"/>
  <c r="AJ25" i="8"/>
  <c r="AI25" i="8"/>
  <c r="AB25" i="8"/>
  <c r="U25" i="8"/>
  <c r="T25" i="8"/>
  <c r="M25" i="8"/>
  <c r="F25" i="8"/>
  <c r="E25" i="8"/>
  <c r="D25" i="8"/>
  <c r="EH24" i="8"/>
  <c r="EA24" i="8"/>
  <c r="DZ24" i="8"/>
  <c r="DU24" i="8"/>
  <c r="DN24" i="8"/>
  <c r="DG24" i="8"/>
  <c r="DF24" i="8"/>
  <c r="CY24" i="8"/>
  <c r="CR24" i="8"/>
  <c r="CQ24" i="8"/>
  <c r="CJ24" i="8"/>
  <c r="CC24" i="8"/>
  <c r="CB24" i="8"/>
  <c r="BU24" i="8"/>
  <c r="BN24" i="8"/>
  <c r="BM24" i="8"/>
  <c r="BF24" i="8"/>
  <c r="AY24" i="8"/>
  <c r="AX24" i="8"/>
  <c r="AQ24" i="8"/>
  <c r="AJ24" i="8"/>
  <c r="AI24" i="8"/>
  <c r="AB24" i="8"/>
  <c r="U24" i="8"/>
  <c r="T24" i="8"/>
  <c r="M24" i="8"/>
  <c r="F24" i="8"/>
  <c r="E24" i="8"/>
  <c r="D24" i="8"/>
  <c r="EH23" i="8"/>
  <c r="EA23" i="8"/>
  <c r="DZ23" i="8"/>
  <c r="DU23" i="8"/>
  <c r="DN23" i="8"/>
  <c r="DG23" i="8"/>
  <c r="DF23" i="8"/>
  <c r="CY23" i="8"/>
  <c r="CR23" i="8"/>
  <c r="CQ23" i="8"/>
  <c r="CJ23" i="8"/>
  <c r="CC23" i="8"/>
  <c r="CB23" i="8"/>
  <c r="BU23" i="8"/>
  <c r="BN23" i="8"/>
  <c r="BM23" i="8"/>
  <c r="BF23" i="8"/>
  <c r="AY23" i="8"/>
  <c r="AX23" i="8"/>
  <c r="AQ23" i="8"/>
  <c r="AJ23" i="8"/>
  <c r="AI23" i="8"/>
  <c r="AB23" i="8"/>
  <c r="U23" i="8"/>
  <c r="T23" i="8"/>
  <c r="M23" i="8"/>
  <c r="F23" i="8"/>
  <c r="E23" i="8"/>
  <c r="D23" i="8"/>
  <c r="EH22" i="8"/>
  <c r="EA22" i="8"/>
  <c r="DZ22" i="8"/>
  <c r="DU22" i="8"/>
  <c r="DN22" i="8"/>
  <c r="DG22" i="8"/>
  <c r="DF22" i="8"/>
  <c r="CY22" i="8"/>
  <c r="CR22" i="8"/>
  <c r="CQ22" i="8"/>
  <c r="CJ22" i="8"/>
  <c r="CC22" i="8"/>
  <c r="CB22" i="8"/>
  <c r="BU22" i="8"/>
  <c r="BN22" i="8"/>
  <c r="BM22" i="8"/>
  <c r="BF22" i="8"/>
  <c r="AY22" i="8"/>
  <c r="AX22" i="8"/>
  <c r="AQ22" i="8"/>
  <c r="AJ22" i="8"/>
  <c r="AI22" i="8"/>
  <c r="AB22" i="8"/>
  <c r="U22" i="8"/>
  <c r="T22" i="8"/>
  <c r="M22" i="8"/>
  <c r="F22" i="8"/>
  <c r="E22" i="8"/>
  <c r="D22" i="8"/>
  <c r="EH21" i="8"/>
  <c r="EA21" i="8"/>
  <c r="DZ21" i="8"/>
  <c r="DU21" i="8"/>
  <c r="DN21" i="8"/>
  <c r="DG21" i="8"/>
  <c r="DF21" i="8"/>
  <c r="CY21" i="8"/>
  <c r="CR21" i="8"/>
  <c r="CQ21" i="8"/>
  <c r="CJ21" i="8"/>
  <c r="CC21" i="8"/>
  <c r="CB21" i="8"/>
  <c r="BU21" i="8"/>
  <c r="BN21" i="8"/>
  <c r="BM21" i="8"/>
  <c r="BF21" i="8"/>
  <c r="AY21" i="8"/>
  <c r="AX21" i="8"/>
  <c r="AQ21" i="8"/>
  <c r="AJ21" i="8"/>
  <c r="AI21" i="8"/>
  <c r="AB21" i="8"/>
  <c r="U21" i="8"/>
  <c r="T21" i="8"/>
  <c r="M21" i="8"/>
  <c r="F21" i="8"/>
  <c r="E21" i="8"/>
  <c r="D21" i="8"/>
  <c r="EH20" i="8"/>
  <c r="EA20" i="8"/>
  <c r="DZ20" i="8"/>
  <c r="DU20" i="8"/>
  <c r="DN20" i="8"/>
  <c r="DG20" i="8"/>
  <c r="DF20" i="8"/>
  <c r="CY20" i="8"/>
  <c r="CR20" i="8"/>
  <c r="CQ20" i="8"/>
  <c r="CJ20" i="8"/>
  <c r="CC20" i="8"/>
  <c r="CB20" i="8"/>
  <c r="BU20" i="8"/>
  <c r="BN20" i="8"/>
  <c r="BM20" i="8"/>
  <c r="BF20" i="8"/>
  <c r="AY20" i="8"/>
  <c r="AX20" i="8"/>
  <c r="AQ20" i="8"/>
  <c r="AJ20" i="8"/>
  <c r="AI20" i="8"/>
  <c r="AB20" i="8"/>
  <c r="U20" i="8"/>
  <c r="T20" i="8"/>
  <c r="M20" i="8"/>
  <c r="F20" i="8"/>
  <c r="E20" i="8"/>
  <c r="D20" i="8"/>
  <c r="EH19" i="8"/>
  <c r="EA19" i="8"/>
  <c r="DZ19" i="8"/>
  <c r="DU19" i="8"/>
  <c r="DN19" i="8"/>
  <c r="DG19" i="8"/>
  <c r="DF19" i="8"/>
  <c r="CY19" i="8"/>
  <c r="CR19" i="8"/>
  <c r="CQ19" i="8"/>
  <c r="CJ19" i="8"/>
  <c r="CC19" i="8"/>
  <c r="CB19" i="8"/>
  <c r="BU19" i="8"/>
  <c r="BN19" i="8"/>
  <c r="BM19" i="8"/>
  <c r="BF19" i="8"/>
  <c r="AY19" i="8"/>
  <c r="AX19" i="8"/>
  <c r="AQ19" i="8"/>
  <c r="AJ19" i="8"/>
  <c r="AI19" i="8"/>
  <c r="AB19" i="8"/>
  <c r="U19" i="8"/>
  <c r="T19" i="8"/>
  <c r="M19" i="8"/>
  <c r="F19" i="8"/>
  <c r="E19" i="8"/>
  <c r="D19" i="8"/>
  <c r="EH18" i="8"/>
  <c r="EA18" i="8"/>
  <c r="DZ18" i="8"/>
  <c r="DU18" i="8"/>
  <c r="DN18" i="8"/>
  <c r="DG18" i="8"/>
  <c r="DF18" i="8"/>
  <c r="CY18" i="8"/>
  <c r="CR18" i="8"/>
  <c r="CQ18" i="8"/>
  <c r="CJ18" i="8"/>
  <c r="CC18" i="8"/>
  <c r="CB18" i="8"/>
  <c r="BU18" i="8"/>
  <c r="BN18" i="8"/>
  <c r="BM18" i="8"/>
  <c r="BF18" i="8"/>
  <c r="AY18" i="8"/>
  <c r="AX18" i="8"/>
  <c r="AQ18" i="8"/>
  <c r="AJ18" i="8"/>
  <c r="AI18" i="8"/>
  <c r="AB18" i="8"/>
  <c r="U18" i="8"/>
  <c r="T18" i="8"/>
  <c r="M18" i="8"/>
  <c r="F18" i="8"/>
  <c r="E18" i="8"/>
  <c r="D18" i="8"/>
  <c r="EH17" i="8"/>
  <c r="EA17" i="8"/>
  <c r="DZ17" i="8"/>
  <c r="DU17" i="8"/>
  <c r="DN17" i="8"/>
  <c r="DG17" i="8"/>
  <c r="DF17" i="8"/>
  <c r="CY17" i="8"/>
  <c r="CR17" i="8"/>
  <c r="CQ17" i="8"/>
  <c r="CJ17" i="8"/>
  <c r="CC17" i="8"/>
  <c r="CB17" i="8"/>
  <c r="BU17" i="8"/>
  <c r="BN17" i="8"/>
  <c r="BM17" i="8"/>
  <c r="BF17" i="8"/>
  <c r="AY17" i="8"/>
  <c r="AX17" i="8"/>
  <c r="AQ17" i="8"/>
  <c r="AJ17" i="8"/>
  <c r="AI17" i="8"/>
  <c r="AB17" i="8"/>
  <c r="U17" i="8"/>
  <c r="T17" i="8"/>
  <c r="M17" i="8"/>
  <c r="F17" i="8"/>
  <c r="E17" i="8"/>
  <c r="D17" i="8"/>
  <c r="EH16" i="8"/>
  <c r="EA16" i="8"/>
  <c r="DZ16" i="8"/>
  <c r="DU16" i="8"/>
  <c r="DN16" i="8"/>
  <c r="DG16" i="8"/>
  <c r="DF16" i="8"/>
  <c r="CY16" i="8"/>
  <c r="CR16" i="8"/>
  <c r="CQ16" i="8"/>
  <c r="CJ16" i="8"/>
  <c r="CC16" i="8"/>
  <c r="CB16" i="8"/>
  <c r="BU16" i="8"/>
  <c r="BN16" i="8"/>
  <c r="BM16" i="8"/>
  <c r="BF16" i="8"/>
  <c r="AY16" i="8"/>
  <c r="AX16" i="8"/>
  <c r="AQ16" i="8"/>
  <c r="AJ16" i="8"/>
  <c r="AI16" i="8"/>
  <c r="AB16" i="8"/>
  <c r="U16" i="8"/>
  <c r="T16" i="8"/>
  <c r="M16" i="8"/>
  <c r="F16" i="8"/>
  <c r="E16" i="8"/>
  <c r="D16" i="8"/>
  <c r="EH15" i="8"/>
  <c r="EA15" i="8"/>
  <c r="DZ15" i="8"/>
  <c r="DU15" i="8"/>
  <c r="DN15" i="8"/>
  <c r="DG15" i="8"/>
  <c r="DF15" i="8"/>
  <c r="CY15" i="8"/>
  <c r="CR15" i="8"/>
  <c r="CQ15" i="8"/>
  <c r="CJ15" i="8"/>
  <c r="CC15" i="8"/>
  <c r="CB15" i="8"/>
  <c r="BU15" i="8"/>
  <c r="BN15" i="8"/>
  <c r="BM15" i="8"/>
  <c r="BF15" i="8"/>
  <c r="AY15" i="8"/>
  <c r="AX15" i="8"/>
  <c r="AQ15" i="8"/>
  <c r="AJ15" i="8"/>
  <c r="AI15" i="8"/>
  <c r="AB15" i="8"/>
  <c r="U15" i="8"/>
  <c r="T15" i="8"/>
  <c r="M15" i="8"/>
  <c r="F15" i="8"/>
  <c r="E15" i="8"/>
  <c r="D15" i="8"/>
  <c r="EH14" i="8"/>
  <c r="EA14" i="8"/>
  <c r="DZ14" i="8"/>
  <c r="DU14" i="8"/>
  <c r="DN14" i="8"/>
  <c r="DG14" i="8"/>
  <c r="DF14" i="8"/>
  <c r="CY14" i="8"/>
  <c r="CR14" i="8"/>
  <c r="CQ14" i="8"/>
  <c r="CJ14" i="8"/>
  <c r="CC14" i="8"/>
  <c r="CB14" i="8"/>
  <c r="BU14" i="8"/>
  <c r="BN14" i="8"/>
  <c r="BM14" i="8"/>
  <c r="BF14" i="8"/>
  <c r="AY14" i="8"/>
  <c r="AX14" i="8"/>
  <c r="AQ14" i="8"/>
  <c r="AJ14" i="8"/>
  <c r="AI14" i="8"/>
  <c r="AB14" i="8"/>
  <c r="U14" i="8"/>
  <c r="T14" i="8"/>
  <c r="M14" i="8"/>
  <c r="F14" i="8"/>
  <c r="E14" i="8"/>
  <c r="D14" i="8"/>
  <c r="EH13" i="8"/>
  <c r="EA13" i="8"/>
  <c r="DZ13" i="8"/>
  <c r="DU13" i="8"/>
  <c r="DN13" i="8"/>
  <c r="DG13" i="8"/>
  <c r="DF13" i="8"/>
  <c r="CY13" i="8"/>
  <c r="CR13" i="8"/>
  <c r="CQ13" i="8"/>
  <c r="CJ13" i="8"/>
  <c r="CC13" i="8"/>
  <c r="CB13" i="8"/>
  <c r="BU13" i="8"/>
  <c r="BN13" i="8"/>
  <c r="BM13" i="8"/>
  <c r="BF13" i="8"/>
  <c r="AY13" i="8"/>
  <c r="AX13" i="8"/>
  <c r="AQ13" i="8"/>
  <c r="AJ13" i="8"/>
  <c r="AI13" i="8"/>
  <c r="AB13" i="8"/>
  <c r="U13" i="8"/>
  <c r="T13" i="8"/>
  <c r="M13" i="8"/>
  <c r="F13" i="8"/>
  <c r="E13" i="8"/>
  <c r="D13" i="8"/>
  <c r="EH12" i="8"/>
  <c r="EA12" i="8"/>
  <c r="DZ12" i="8"/>
  <c r="DU12" i="8"/>
  <c r="DN12" i="8"/>
  <c r="DG12" i="8"/>
  <c r="DF12" i="8"/>
  <c r="CY12" i="8"/>
  <c r="CR12" i="8"/>
  <c r="CQ12" i="8"/>
  <c r="CJ12" i="8"/>
  <c r="CC12" i="8"/>
  <c r="CB12" i="8"/>
  <c r="BU12" i="8"/>
  <c r="BN12" i="8"/>
  <c r="BM12" i="8"/>
  <c r="BF12" i="8"/>
  <c r="AY12" i="8"/>
  <c r="AX12" i="8"/>
  <c r="AQ12" i="8"/>
  <c r="AJ12" i="8"/>
  <c r="AI12" i="8"/>
  <c r="AB12" i="8"/>
  <c r="U12" i="8"/>
  <c r="T12" i="8"/>
  <c r="M12" i="8"/>
  <c r="F12" i="8"/>
  <c r="E12" i="8"/>
  <c r="D12" i="8"/>
  <c r="EH11" i="8"/>
  <c r="EA11" i="8"/>
  <c r="DZ11" i="8"/>
  <c r="DU11" i="8"/>
  <c r="DN11" i="8"/>
  <c r="DG11" i="8"/>
  <c r="DF11" i="8"/>
  <c r="CY11" i="8"/>
  <c r="CR11" i="8"/>
  <c r="CQ11" i="8"/>
  <c r="CJ11" i="8"/>
  <c r="CC11" i="8"/>
  <c r="CB11" i="8"/>
  <c r="BU11" i="8"/>
  <c r="BN11" i="8"/>
  <c r="BM11" i="8"/>
  <c r="BF11" i="8"/>
  <c r="AY11" i="8"/>
  <c r="AX11" i="8"/>
  <c r="AQ11" i="8"/>
  <c r="AJ11" i="8"/>
  <c r="AI11" i="8"/>
  <c r="AB11" i="8"/>
  <c r="U11" i="8"/>
  <c r="T11" i="8"/>
  <c r="M11" i="8"/>
  <c r="F11" i="8"/>
  <c r="E11" i="8"/>
  <c r="D11" i="8"/>
  <c r="EH10" i="8"/>
  <c r="EA10" i="8"/>
  <c r="DZ10" i="8"/>
  <c r="DU10" i="8"/>
  <c r="DN10" i="8"/>
  <c r="DG10" i="8"/>
  <c r="DF10" i="8"/>
  <c r="CY10" i="8"/>
  <c r="CR10" i="8"/>
  <c r="CQ10" i="8"/>
  <c r="CJ10" i="8"/>
  <c r="CC10" i="8"/>
  <c r="CB10" i="8"/>
  <c r="BU10" i="8"/>
  <c r="BN10" i="8"/>
  <c r="BM10" i="8"/>
  <c r="BF10" i="8"/>
  <c r="AY10" i="8"/>
  <c r="AX10" i="8"/>
  <c r="AQ10" i="8"/>
  <c r="AJ10" i="8"/>
  <c r="AI10" i="8"/>
  <c r="AB10" i="8"/>
  <c r="U10" i="8"/>
  <c r="T10" i="8"/>
  <c r="M10" i="8"/>
  <c r="F10" i="8"/>
  <c r="E10" i="8"/>
  <c r="D10" i="8"/>
  <c r="EH9" i="8"/>
  <c r="EA9" i="8"/>
  <c r="DZ9" i="8"/>
  <c r="DU9" i="8"/>
  <c r="DN9" i="8"/>
  <c r="DG9" i="8"/>
  <c r="DF9" i="8"/>
  <c r="CY9" i="8"/>
  <c r="CR9" i="8"/>
  <c r="CQ9" i="8"/>
  <c r="CJ9" i="8"/>
  <c r="CC9" i="8"/>
  <c r="CB9" i="8"/>
  <c r="BU9" i="8"/>
  <c r="BN9" i="8"/>
  <c r="BM9" i="8"/>
  <c r="BF9" i="8"/>
  <c r="AY9" i="8"/>
  <c r="AX9" i="8"/>
  <c r="AQ9" i="8"/>
  <c r="AJ9" i="8"/>
  <c r="AI9" i="8"/>
  <c r="AB9" i="8"/>
  <c r="U9" i="8"/>
  <c r="T9" i="8"/>
  <c r="M9" i="8"/>
  <c r="F9" i="8"/>
  <c r="E9" i="8"/>
  <c r="D9" i="8"/>
  <c r="EH8" i="8"/>
  <c r="EA8" i="8"/>
  <c r="DZ8" i="8"/>
  <c r="DU8" i="8"/>
  <c r="DN8" i="8"/>
  <c r="DG8" i="8"/>
  <c r="DF8" i="8"/>
  <c r="CY8" i="8"/>
  <c r="CR8" i="8"/>
  <c r="CQ8" i="8"/>
  <c r="CJ8" i="8"/>
  <c r="CC8" i="8"/>
  <c r="CB8" i="8"/>
  <c r="BU8" i="8"/>
  <c r="BN8" i="8"/>
  <c r="BM8" i="8"/>
  <c r="BF8" i="8"/>
  <c r="AY8" i="8"/>
  <c r="AX8" i="8"/>
  <c r="AQ8" i="8"/>
  <c r="AJ8" i="8"/>
  <c r="AI8" i="8"/>
  <c r="AB8" i="8"/>
  <c r="U8" i="8"/>
  <c r="T8" i="8"/>
  <c r="M8" i="8"/>
  <c r="F8" i="8"/>
  <c r="E8" i="8"/>
  <c r="D8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7" i="8"/>
  <c r="A7" i="8"/>
  <c r="DI51" i="10"/>
  <c r="DG51" i="10"/>
  <c r="DF51" i="10"/>
  <c r="DE51" i="10"/>
  <c r="DD51" i="10"/>
  <c r="DC51" i="10"/>
  <c r="DB51" i="10"/>
  <c r="DA51" i="10"/>
  <c r="CZ51" i="10"/>
  <c r="CY51" i="10"/>
  <c r="CX51" i="10"/>
  <c r="CW51" i="10"/>
  <c r="CV51" i="10"/>
  <c r="CU51" i="10"/>
  <c r="CT51" i="10"/>
  <c r="CS51" i="10"/>
  <c r="CR51" i="10"/>
  <c r="CQ51" i="10"/>
  <c r="CP51" i="10"/>
  <c r="CO51" i="10"/>
  <c r="CN51" i="10"/>
  <c r="CM51" i="10"/>
  <c r="CL51" i="10"/>
  <c r="CK51" i="10"/>
  <c r="CJ51" i="10"/>
  <c r="CI51" i="10"/>
  <c r="CH51" i="10"/>
  <c r="CG51" i="10"/>
  <c r="CF51" i="10"/>
  <c r="CE51" i="10"/>
  <c r="CD51" i="10"/>
  <c r="CC51" i="10"/>
  <c r="CB51" i="10"/>
  <c r="CA51" i="10"/>
  <c r="BZ51" i="10"/>
  <c r="BY51" i="10"/>
  <c r="BX51" i="10"/>
  <c r="BW51" i="10"/>
  <c r="BV51" i="10"/>
  <c r="BU51" i="10"/>
  <c r="BT51" i="10"/>
  <c r="BS51" i="10"/>
  <c r="BR51" i="10"/>
  <c r="BK51" i="10"/>
  <c r="BD51" i="10"/>
  <c r="BC51" i="10"/>
  <c r="AY51" i="10"/>
  <c r="AU51" i="10"/>
  <c r="AQ51" i="10"/>
  <c r="AM51" i="10"/>
  <c r="AI51" i="10"/>
  <c r="AE51" i="10"/>
  <c r="AD51" i="10"/>
  <c r="Z51" i="10"/>
  <c r="V51" i="10"/>
  <c r="R51" i="10"/>
  <c r="N51" i="10"/>
  <c r="J51" i="10"/>
  <c r="F51" i="10"/>
  <c r="E51" i="10"/>
  <c r="D51" i="10"/>
  <c r="DI50" i="10"/>
  <c r="DG50" i="10"/>
  <c r="DF50" i="10"/>
  <c r="DE50" i="10"/>
  <c r="DD50" i="10"/>
  <c r="DC50" i="10"/>
  <c r="DB50" i="10"/>
  <c r="DA50" i="10"/>
  <c r="CZ50" i="10"/>
  <c r="CY50" i="10"/>
  <c r="CX50" i="10"/>
  <c r="CW50" i="10"/>
  <c r="CV50" i="10"/>
  <c r="CU50" i="10"/>
  <c r="CT50" i="10"/>
  <c r="CS50" i="10"/>
  <c r="CR50" i="10"/>
  <c r="CQ50" i="10"/>
  <c r="CP50" i="10"/>
  <c r="CO50" i="10"/>
  <c r="CN50" i="10"/>
  <c r="CM50" i="10"/>
  <c r="CL50" i="10"/>
  <c r="CK50" i="10"/>
  <c r="CJ50" i="10"/>
  <c r="CI50" i="10"/>
  <c r="CH50" i="10"/>
  <c r="CG50" i="10"/>
  <c r="CF50" i="10"/>
  <c r="CE50" i="10"/>
  <c r="CD50" i="10"/>
  <c r="CC50" i="10"/>
  <c r="CB50" i="10"/>
  <c r="CA50" i="10"/>
  <c r="BZ50" i="10"/>
  <c r="BY50" i="10"/>
  <c r="BX50" i="10"/>
  <c r="BW50" i="10"/>
  <c r="BV50" i="10"/>
  <c r="BU50" i="10"/>
  <c r="BT50" i="10"/>
  <c r="BS50" i="10"/>
  <c r="BR50" i="10"/>
  <c r="BK50" i="10"/>
  <c r="BD50" i="10"/>
  <c r="BC50" i="10"/>
  <c r="AY50" i="10"/>
  <c r="AU50" i="10"/>
  <c r="AQ50" i="10"/>
  <c r="AM50" i="10"/>
  <c r="AI50" i="10"/>
  <c r="AE50" i="10"/>
  <c r="AD50" i="10"/>
  <c r="Z50" i="10"/>
  <c r="V50" i="10"/>
  <c r="R50" i="10"/>
  <c r="N50" i="10"/>
  <c r="J50" i="10"/>
  <c r="F50" i="10"/>
  <c r="E50" i="10"/>
  <c r="D50" i="10"/>
  <c r="DI49" i="10"/>
  <c r="DG49" i="10"/>
  <c r="DF49" i="10"/>
  <c r="DE49" i="10"/>
  <c r="DD49" i="10"/>
  <c r="DC49" i="10"/>
  <c r="DB49" i="10"/>
  <c r="DA49" i="10"/>
  <c r="CZ49" i="10"/>
  <c r="CY49" i="10"/>
  <c r="CX49" i="10"/>
  <c r="CW49" i="10"/>
  <c r="CV49" i="10"/>
  <c r="CU49" i="10"/>
  <c r="CT49" i="10"/>
  <c r="CS49" i="10"/>
  <c r="CR49" i="10"/>
  <c r="CQ49" i="10"/>
  <c r="CP49" i="10"/>
  <c r="CO49" i="10"/>
  <c r="CN49" i="10"/>
  <c r="CM49" i="10"/>
  <c r="CL49" i="10"/>
  <c r="CK49" i="10"/>
  <c r="CJ49" i="10"/>
  <c r="CI49" i="10"/>
  <c r="CH49" i="10"/>
  <c r="CG49" i="10"/>
  <c r="CF49" i="10"/>
  <c r="CE49" i="10"/>
  <c r="CD49" i="10"/>
  <c r="CC49" i="10"/>
  <c r="CB49" i="10"/>
  <c r="CA49" i="10"/>
  <c r="BZ49" i="10"/>
  <c r="BY49" i="10"/>
  <c r="BX49" i="10"/>
  <c r="BW49" i="10"/>
  <c r="BV49" i="10"/>
  <c r="BU49" i="10"/>
  <c r="BT49" i="10"/>
  <c r="BS49" i="10"/>
  <c r="BR49" i="10"/>
  <c r="BK49" i="10"/>
  <c r="BD49" i="10"/>
  <c r="BC49" i="10"/>
  <c r="AY49" i="10"/>
  <c r="AU49" i="10"/>
  <c r="AQ49" i="10"/>
  <c r="AM49" i="10"/>
  <c r="AI49" i="10"/>
  <c r="AE49" i="10"/>
  <c r="AD49" i="10"/>
  <c r="Z49" i="10"/>
  <c r="V49" i="10"/>
  <c r="R49" i="10"/>
  <c r="N49" i="10"/>
  <c r="J49" i="10"/>
  <c r="F49" i="10"/>
  <c r="E49" i="10"/>
  <c r="D49" i="10"/>
  <c r="DI48" i="10"/>
  <c r="DG48" i="10"/>
  <c r="DF48" i="10"/>
  <c r="DE48" i="10"/>
  <c r="DD48" i="10"/>
  <c r="DC48" i="10"/>
  <c r="DB48" i="10"/>
  <c r="DA48" i="10"/>
  <c r="CZ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CE48" i="10"/>
  <c r="CD48" i="10"/>
  <c r="CC48" i="10"/>
  <c r="CB48" i="10"/>
  <c r="CA48" i="10"/>
  <c r="BZ48" i="10"/>
  <c r="BY48" i="10"/>
  <c r="BX48" i="10"/>
  <c r="BW48" i="10"/>
  <c r="BV48" i="10"/>
  <c r="BU48" i="10"/>
  <c r="BT48" i="10"/>
  <c r="BS48" i="10"/>
  <c r="BR48" i="10"/>
  <c r="BK48" i="10"/>
  <c r="BD48" i="10"/>
  <c r="BC48" i="10"/>
  <c r="AY48" i="10"/>
  <c r="AU48" i="10"/>
  <c r="AQ48" i="10"/>
  <c r="AM48" i="10"/>
  <c r="AI48" i="10"/>
  <c r="AE48" i="10"/>
  <c r="AD48" i="10"/>
  <c r="Z48" i="10"/>
  <c r="V48" i="10"/>
  <c r="R48" i="10"/>
  <c r="N48" i="10"/>
  <c r="J48" i="10"/>
  <c r="F48" i="10"/>
  <c r="E48" i="10"/>
  <c r="D48" i="10"/>
  <c r="DI47" i="10"/>
  <c r="DG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K47" i="10"/>
  <c r="BD47" i="10"/>
  <c r="BC47" i="10"/>
  <c r="AY47" i="10"/>
  <c r="AU47" i="10"/>
  <c r="AQ47" i="10"/>
  <c r="AM47" i="10"/>
  <c r="AI47" i="10"/>
  <c r="AE47" i="10"/>
  <c r="AD47" i="10"/>
  <c r="Z47" i="10"/>
  <c r="V47" i="10"/>
  <c r="R47" i="10"/>
  <c r="N47" i="10"/>
  <c r="J47" i="10"/>
  <c r="F47" i="10"/>
  <c r="E47" i="10"/>
  <c r="D47" i="10"/>
  <c r="DI46" i="10"/>
  <c r="DG46" i="10"/>
  <c r="DF46" i="10"/>
  <c r="DE46" i="10"/>
  <c r="DD46" i="10"/>
  <c r="DC46" i="10"/>
  <c r="DB46" i="10"/>
  <c r="DA46" i="10"/>
  <c r="CZ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J46" i="10"/>
  <c r="CI46" i="10"/>
  <c r="CH46" i="10"/>
  <c r="CG46" i="10"/>
  <c r="CF46" i="10"/>
  <c r="CE46" i="10"/>
  <c r="CD46" i="10"/>
  <c r="CC46" i="10"/>
  <c r="CB46" i="10"/>
  <c r="CA46" i="10"/>
  <c r="BZ46" i="10"/>
  <c r="BY46" i="10"/>
  <c r="BX46" i="10"/>
  <c r="BW46" i="10"/>
  <c r="BV46" i="10"/>
  <c r="BU46" i="10"/>
  <c r="BT46" i="10"/>
  <c r="BS46" i="10"/>
  <c r="BR46" i="10"/>
  <c r="BK46" i="10"/>
  <c r="BD46" i="10"/>
  <c r="BC46" i="10"/>
  <c r="AY46" i="10"/>
  <c r="AU46" i="10"/>
  <c r="AQ46" i="10"/>
  <c r="AM46" i="10"/>
  <c r="AI46" i="10"/>
  <c r="AE46" i="10"/>
  <c r="AD46" i="10"/>
  <c r="Z46" i="10"/>
  <c r="V46" i="10"/>
  <c r="R46" i="10"/>
  <c r="N46" i="10"/>
  <c r="J46" i="10"/>
  <c r="F46" i="10"/>
  <c r="E46" i="10"/>
  <c r="D46" i="10"/>
  <c r="DI45" i="10"/>
  <c r="DG45" i="10"/>
  <c r="DF45" i="10"/>
  <c r="DE45" i="10"/>
  <c r="DD45" i="10"/>
  <c r="DC45" i="10"/>
  <c r="DB45" i="10"/>
  <c r="DA45" i="10"/>
  <c r="CZ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E45" i="10"/>
  <c r="CD45" i="10"/>
  <c r="CC45" i="10"/>
  <c r="CB45" i="10"/>
  <c r="CA45" i="10"/>
  <c r="BZ45" i="10"/>
  <c r="BY45" i="10"/>
  <c r="BX45" i="10"/>
  <c r="BW45" i="10"/>
  <c r="BV45" i="10"/>
  <c r="BU45" i="10"/>
  <c r="BT45" i="10"/>
  <c r="BS45" i="10"/>
  <c r="BR45" i="10"/>
  <c r="BK45" i="10"/>
  <c r="BD45" i="10"/>
  <c r="BC45" i="10"/>
  <c r="AY45" i="10"/>
  <c r="AU45" i="10"/>
  <c r="AQ45" i="10"/>
  <c r="AM45" i="10"/>
  <c r="AI45" i="10"/>
  <c r="AE45" i="10"/>
  <c r="AD45" i="10"/>
  <c r="Z45" i="10"/>
  <c r="V45" i="10"/>
  <c r="R45" i="10"/>
  <c r="N45" i="10"/>
  <c r="J45" i="10"/>
  <c r="F45" i="10"/>
  <c r="E45" i="10"/>
  <c r="D45" i="10"/>
  <c r="DI44" i="10"/>
  <c r="DG44" i="10"/>
  <c r="DF44" i="10"/>
  <c r="DE44" i="10"/>
  <c r="DD44" i="10"/>
  <c r="DC44" i="10"/>
  <c r="DB44" i="10"/>
  <c r="DA44" i="10"/>
  <c r="CZ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CE44" i="10"/>
  <c r="CD44" i="10"/>
  <c r="CC44" i="10"/>
  <c r="CB44" i="10"/>
  <c r="CA44" i="10"/>
  <c r="BZ44" i="10"/>
  <c r="BY44" i="10"/>
  <c r="BX44" i="10"/>
  <c r="BW44" i="10"/>
  <c r="BV44" i="10"/>
  <c r="BU44" i="10"/>
  <c r="BT44" i="10"/>
  <c r="BS44" i="10"/>
  <c r="BR44" i="10"/>
  <c r="BK44" i="10"/>
  <c r="BD44" i="10"/>
  <c r="BC44" i="10"/>
  <c r="AY44" i="10"/>
  <c r="AU44" i="10"/>
  <c r="AQ44" i="10"/>
  <c r="AM44" i="10"/>
  <c r="AI44" i="10"/>
  <c r="AE44" i="10"/>
  <c r="AD44" i="10"/>
  <c r="Z44" i="10"/>
  <c r="V44" i="10"/>
  <c r="R44" i="10"/>
  <c r="N44" i="10"/>
  <c r="J44" i="10"/>
  <c r="F44" i="10"/>
  <c r="E44" i="10"/>
  <c r="D44" i="10"/>
  <c r="DI43" i="10"/>
  <c r="DG43" i="10"/>
  <c r="DF43" i="10"/>
  <c r="DE43" i="10"/>
  <c r="DD43" i="10"/>
  <c r="DC43" i="10"/>
  <c r="DB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B43" i="10"/>
  <c r="CA43" i="10"/>
  <c r="BZ43" i="10"/>
  <c r="BY43" i="10"/>
  <c r="BX43" i="10"/>
  <c r="BW43" i="10"/>
  <c r="BV43" i="10"/>
  <c r="BU43" i="10"/>
  <c r="BT43" i="10"/>
  <c r="BS43" i="10"/>
  <c r="BR43" i="10"/>
  <c r="BK43" i="10"/>
  <c r="BD43" i="10"/>
  <c r="BC43" i="10"/>
  <c r="AY43" i="10"/>
  <c r="AU43" i="10"/>
  <c r="AQ43" i="10"/>
  <c r="AM43" i="10"/>
  <c r="AI43" i="10"/>
  <c r="AE43" i="10"/>
  <c r="AD43" i="10"/>
  <c r="Z43" i="10"/>
  <c r="V43" i="10"/>
  <c r="R43" i="10"/>
  <c r="N43" i="10"/>
  <c r="J43" i="10"/>
  <c r="F43" i="10"/>
  <c r="E43" i="10"/>
  <c r="D43" i="10"/>
  <c r="DI42" i="10"/>
  <c r="DG42" i="10"/>
  <c r="DF42" i="10"/>
  <c r="DE42" i="10"/>
  <c r="DD42" i="10"/>
  <c r="DC42" i="10"/>
  <c r="DB42" i="10"/>
  <c r="DA42" i="10"/>
  <c r="CZ42" i="10"/>
  <c r="CY42" i="10"/>
  <c r="CX42" i="10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CE42" i="10"/>
  <c r="CD42" i="10"/>
  <c r="CC42" i="10"/>
  <c r="CB42" i="10"/>
  <c r="CA42" i="10"/>
  <c r="BZ42" i="10"/>
  <c r="BY42" i="10"/>
  <c r="BX42" i="10"/>
  <c r="BW42" i="10"/>
  <c r="BV42" i="10"/>
  <c r="BU42" i="10"/>
  <c r="BT42" i="10"/>
  <c r="BS42" i="10"/>
  <c r="BR42" i="10"/>
  <c r="BK42" i="10"/>
  <c r="BD42" i="10"/>
  <c r="BC42" i="10"/>
  <c r="AY42" i="10"/>
  <c r="AU42" i="10"/>
  <c r="AQ42" i="10"/>
  <c r="AM42" i="10"/>
  <c r="AI42" i="10"/>
  <c r="AE42" i="10"/>
  <c r="AD42" i="10"/>
  <c r="Z42" i="10"/>
  <c r="V42" i="10"/>
  <c r="R42" i="10"/>
  <c r="N42" i="10"/>
  <c r="J42" i="10"/>
  <c r="F42" i="10"/>
  <c r="E42" i="10"/>
  <c r="D42" i="10"/>
  <c r="DI41" i="10"/>
  <c r="DG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K41" i="10"/>
  <c r="BD41" i="10"/>
  <c r="BC41" i="10"/>
  <c r="AY41" i="10"/>
  <c r="AU41" i="10"/>
  <c r="AQ41" i="10"/>
  <c r="AM41" i="10"/>
  <c r="AI41" i="10"/>
  <c r="AE41" i="10"/>
  <c r="AD41" i="10"/>
  <c r="Z41" i="10"/>
  <c r="V41" i="10"/>
  <c r="R41" i="10"/>
  <c r="N41" i="10"/>
  <c r="J41" i="10"/>
  <c r="F41" i="10"/>
  <c r="E41" i="10"/>
  <c r="D41" i="10"/>
  <c r="DI40" i="10"/>
  <c r="DG40" i="10"/>
  <c r="DF40" i="10"/>
  <c r="DE40" i="10"/>
  <c r="DD40" i="10"/>
  <c r="DC40" i="10"/>
  <c r="DB40" i="10"/>
  <c r="DA40" i="10"/>
  <c r="CZ40" i="10"/>
  <c r="CY40" i="10"/>
  <c r="CX40" i="10"/>
  <c r="CW40" i="10"/>
  <c r="CV40" i="10"/>
  <c r="CU40" i="10"/>
  <c r="CT40" i="10"/>
  <c r="CS40" i="10"/>
  <c r="CR40" i="10"/>
  <c r="CQ40" i="10"/>
  <c r="CP40" i="10"/>
  <c r="CO40" i="10"/>
  <c r="CN40" i="10"/>
  <c r="CM40" i="10"/>
  <c r="CL40" i="10"/>
  <c r="CK40" i="10"/>
  <c r="CJ40" i="10"/>
  <c r="CI40" i="10"/>
  <c r="CH40" i="10"/>
  <c r="CG40" i="10"/>
  <c r="CF40" i="10"/>
  <c r="CE40" i="10"/>
  <c r="CD40" i="10"/>
  <c r="CC40" i="10"/>
  <c r="CB40" i="10"/>
  <c r="CA40" i="10"/>
  <c r="BZ40" i="10"/>
  <c r="BY40" i="10"/>
  <c r="BX40" i="10"/>
  <c r="BW40" i="10"/>
  <c r="BV40" i="10"/>
  <c r="BU40" i="10"/>
  <c r="BT40" i="10"/>
  <c r="BS40" i="10"/>
  <c r="BR40" i="10"/>
  <c r="BK40" i="10"/>
  <c r="BD40" i="10"/>
  <c r="BC40" i="10"/>
  <c r="AY40" i="10"/>
  <c r="AU40" i="10"/>
  <c r="AQ40" i="10"/>
  <c r="AM40" i="10"/>
  <c r="AI40" i="10"/>
  <c r="AE40" i="10"/>
  <c r="AD40" i="10"/>
  <c r="Z40" i="10"/>
  <c r="V40" i="10"/>
  <c r="R40" i="10"/>
  <c r="N40" i="10"/>
  <c r="J40" i="10"/>
  <c r="F40" i="10"/>
  <c r="E40" i="10"/>
  <c r="D40" i="10"/>
  <c r="DI39" i="10"/>
  <c r="DG39" i="10"/>
  <c r="DF39" i="10"/>
  <c r="DE39" i="10"/>
  <c r="DD39" i="10"/>
  <c r="DC39" i="10"/>
  <c r="DB39" i="10"/>
  <c r="DA39" i="10"/>
  <c r="CZ39" i="10"/>
  <c r="CY39" i="10"/>
  <c r="CX39" i="10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J39" i="10"/>
  <c r="CI39" i="10"/>
  <c r="CH39" i="10"/>
  <c r="CG39" i="10"/>
  <c r="CF39" i="10"/>
  <c r="CE39" i="10"/>
  <c r="CD39" i="10"/>
  <c r="CC39" i="10"/>
  <c r="CB39" i="10"/>
  <c r="CA39" i="10"/>
  <c r="BZ39" i="10"/>
  <c r="BY39" i="10"/>
  <c r="BX39" i="10"/>
  <c r="BW39" i="10"/>
  <c r="BV39" i="10"/>
  <c r="BU39" i="10"/>
  <c r="BT39" i="10"/>
  <c r="BS39" i="10"/>
  <c r="BR39" i="10"/>
  <c r="BK39" i="10"/>
  <c r="BD39" i="10"/>
  <c r="BC39" i="10"/>
  <c r="AY39" i="10"/>
  <c r="AU39" i="10"/>
  <c r="AQ39" i="10"/>
  <c r="AM39" i="10"/>
  <c r="AI39" i="10"/>
  <c r="AE39" i="10"/>
  <c r="AD39" i="10"/>
  <c r="Z39" i="10"/>
  <c r="V39" i="10"/>
  <c r="R39" i="10"/>
  <c r="N39" i="10"/>
  <c r="J39" i="10"/>
  <c r="F39" i="10"/>
  <c r="E39" i="10"/>
  <c r="D39" i="10"/>
  <c r="DI38" i="10"/>
  <c r="DG38" i="10"/>
  <c r="DF38" i="10"/>
  <c r="DE38" i="10"/>
  <c r="DD38" i="10"/>
  <c r="DC38" i="10"/>
  <c r="DB38" i="10"/>
  <c r="DA38" i="10"/>
  <c r="CZ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CE38" i="10"/>
  <c r="CD38" i="10"/>
  <c r="CC38" i="10"/>
  <c r="CB38" i="10"/>
  <c r="CA38" i="10"/>
  <c r="BZ38" i="10"/>
  <c r="BY38" i="10"/>
  <c r="BX38" i="10"/>
  <c r="BW38" i="10"/>
  <c r="BV38" i="10"/>
  <c r="BU38" i="10"/>
  <c r="BT38" i="10"/>
  <c r="BS38" i="10"/>
  <c r="BR38" i="10"/>
  <c r="BK38" i="10"/>
  <c r="BD38" i="10"/>
  <c r="BC38" i="10"/>
  <c r="AY38" i="10"/>
  <c r="AU38" i="10"/>
  <c r="AQ38" i="10"/>
  <c r="AM38" i="10"/>
  <c r="AI38" i="10"/>
  <c r="AE38" i="10"/>
  <c r="AD38" i="10"/>
  <c r="Z38" i="10"/>
  <c r="V38" i="10"/>
  <c r="R38" i="10"/>
  <c r="N38" i="10"/>
  <c r="J38" i="10"/>
  <c r="F38" i="10"/>
  <c r="E38" i="10"/>
  <c r="D38" i="10"/>
  <c r="DI37" i="10"/>
  <c r="DG37" i="10"/>
  <c r="DF37" i="10"/>
  <c r="DE37" i="10"/>
  <c r="DD37" i="10"/>
  <c r="DC37" i="10"/>
  <c r="DB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J37" i="10"/>
  <c r="CI37" i="10"/>
  <c r="CH37" i="10"/>
  <c r="CG37" i="10"/>
  <c r="CF37" i="10"/>
  <c r="CE37" i="10"/>
  <c r="CD37" i="10"/>
  <c r="CC37" i="10"/>
  <c r="CB37" i="10"/>
  <c r="CA37" i="10"/>
  <c r="BZ37" i="10"/>
  <c r="BY37" i="10"/>
  <c r="BX37" i="10"/>
  <c r="BW37" i="10"/>
  <c r="BV37" i="10"/>
  <c r="BU37" i="10"/>
  <c r="BT37" i="10"/>
  <c r="BS37" i="10"/>
  <c r="BR37" i="10"/>
  <c r="BK37" i="10"/>
  <c r="BD37" i="10"/>
  <c r="BC37" i="10"/>
  <c r="AY37" i="10"/>
  <c r="AU37" i="10"/>
  <c r="AQ37" i="10"/>
  <c r="AM37" i="10"/>
  <c r="AI37" i="10"/>
  <c r="AE37" i="10"/>
  <c r="AD37" i="10"/>
  <c r="Z37" i="10"/>
  <c r="V37" i="10"/>
  <c r="R37" i="10"/>
  <c r="N37" i="10"/>
  <c r="J37" i="10"/>
  <c r="F37" i="10"/>
  <c r="E37" i="10"/>
  <c r="D37" i="10"/>
  <c r="DI36" i="10"/>
  <c r="DG36" i="10"/>
  <c r="DF36" i="10"/>
  <c r="DE36" i="10"/>
  <c r="DD36" i="10"/>
  <c r="DC36" i="10"/>
  <c r="DB36" i="10"/>
  <c r="DA36" i="10"/>
  <c r="CZ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E36" i="10"/>
  <c r="CD36" i="10"/>
  <c r="CC36" i="10"/>
  <c r="CB36" i="10"/>
  <c r="CA36" i="10"/>
  <c r="BZ36" i="10"/>
  <c r="BY36" i="10"/>
  <c r="BX36" i="10"/>
  <c r="BW36" i="10"/>
  <c r="BV36" i="10"/>
  <c r="BU36" i="10"/>
  <c r="BT36" i="10"/>
  <c r="BS36" i="10"/>
  <c r="BR36" i="10"/>
  <c r="BK36" i="10"/>
  <c r="BD36" i="10"/>
  <c r="BC36" i="10"/>
  <c r="AY36" i="10"/>
  <c r="AU36" i="10"/>
  <c r="AQ36" i="10"/>
  <c r="AM36" i="10"/>
  <c r="AI36" i="10"/>
  <c r="AE36" i="10"/>
  <c r="AD36" i="10"/>
  <c r="Z36" i="10"/>
  <c r="V36" i="10"/>
  <c r="R36" i="10"/>
  <c r="N36" i="10"/>
  <c r="J36" i="10"/>
  <c r="F36" i="10"/>
  <c r="E36" i="10"/>
  <c r="D36" i="10"/>
  <c r="DI35" i="10"/>
  <c r="DG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K35" i="10"/>
  <c r="BD35" i="10"/>
  <c r="BC35" i="10"/>
  <c r="AY35" i="10"/>
  <c r="AU35" i="10"/>
  <c r="AQ35" i="10"/>
  <c r="AM35" i="10"/>
  <c r="AI35" i="10"/>
  <c r="AE35" i="10"/>
  <c r="AD35" i="10"/>
  <c r="Z35" i="10"/>
  <c r="V35" i="10"/>
  <c r="R35" i="10"/>
  <c r="N35" i="10"/>
  <c r="J35" i="10"/>
  <c r="F35" i="10"/>
  <c r="E35" i="10"/>
  <c r="D35" i="10"/>
  <c r="DI34" i="10"/>
  <c r="DG34" i="10"/>
  <c r="DF34" i="10"/>
  <c r="DE34" i="10"/>
  <c r="DD34" i="10"/>
  <c r="DC34" i="10"/>
  <c r="DB34" i="10"/>
  <c r="DA34" i="10"/>
  <c r="CZ34" i="10"/>
  <c r="CY34" i="10"/>
  <c r="CX34" i="10"/>
  <c r="CW34" i="10"/>
  <c r="CV34" i="10"/>
  <c r="CU34" i="10"/>
  <c r="CT34" i="10"/>
  <c r="CS34" i="10"/>
  <c r="CR34" i="10"/>
  <c r="CQ34" i="10"/>
  <c r="CP34" i="10"/>
  <c r="CO34" i="10"/>
  <c r="CN34" i="10"/>
  <c r="CM34" i="10"/>
  <c r="CL34" i="10"/>
  <c r="CK34" i="10"/>
  <c r="CJ34" i="10"/>
  <c r="CI34" i="10"/>
  <c r="CH34" i="10"/>
  <c r="CG34" i="10"/>
  <c r="CF34" i="10"/>
  <c r="CE34" i="10"/>
  <c r="CD34" i="10"/>
  <c r="CC34" i="10"/>
  <c r="CB34" i="10"/>
  <c r="CA34" i="10"/>
  <c r="BZ34" i="10"/>
  <c r="BY34" i="10"/>
  <c r="BX34" i="10"/>
  <c r="BW34" i="10"/>
  <c r="BV34" i="10"/>
  <c r="BU34" i="10"/>
  <c r="BT34" i="10"/>
  <c r="BS34" i="10"/>
  <c r="BR34" i="10"/>
  <c r="BK34" i="10"/>
  <c r="BD34" i="10"/>
  <c r="BC34" i="10"/>
  <c r="AY34" i="10"/>
  <c r="AU34" i="10"/>
  <c r="AQ34" i="10"/>
  <c r="AM34" i="10"/>
  <c r="AI34" i="10"/>
  <c r="AE34" i="10"/>
  <c r="AD34" i="10"/>
  <c r="Z34" i="10"/>
  <c r="V34" i="10"/>
  <c r="R34" i="10"/>
  <c r="N34" i="10"/>
  <c r="J34" i="10"/>
  <c r="F34" i="10"/>
  <c r="E34" i="10"/>
  <c r="D34" i="10"/>
  <c r="DI33" i="10"/>
  <c r="DG33" i="10"/>
  <c r="DF33" i="10"/>
  <c r="DE33" i="10"/>
  <c r="DD33" i="10"/>
  <c r="DC33" i="10"/>
  <c r="DB33" i="10"/>
  <c r="DA33" i="10"/>
  <c r="CZ33" i="10"/>
  <c r="CY33" i="10"/>
  <c r="CX33" i="10"/>
  <c r="CW33" i="10"/>
  <c r="CV33" i="10"/>
  <c r="CU33" i="10"/>
  <c r="CT33" i="10"/>
  <c r="CS33" i="10"/>
  <c r="CR33" i="10"/>
  <c r="CQ33" i="10"/>
  <c r="CP33" i="10"/>
  <c r="CO33" i="10"/>
  <c r="CN33" i="10"/>
  <c r="CM33" i="10"/>
  <c r="CL33" i="10"/>
  <c r="CK33" i="10"/>
  <c r="CJ33" i="10"/>
  <c r="CI33" i="10"/>
  <c r="CH33" i="10"/>
  <c r="CG33" i="10"/>
  <c r="CF33" i="10"/>
  <c r="CE33" i="10"/>
  <c r="CD33" i="10"/>
  <c r="CC33" i="10"/>
  <c r="CB33" i="10"/>
  <c r="CA33" i="10"/>
  <c r="BZ33" i="10"/>
  <c r="BY33" i="10"/>
  <c r="BX33" i="10"/>
  <c r="BW33" i="10"/>
  <c r="BV33" i="10"/>
  <c r="BU33" i="10"/>
  <c r="BT33" i="10"/>
  <c r="BS33" i="10"/>
  <c r="BR33" i="10"/>
  <c r="BK33" i="10"/>
  <c r="BD33" i="10"/>
  <c r="BC33" i="10"/>
  <c r="AY33" i="10"/>
  <c r="AU33" i="10"/>
  <c r="AQ33" i="10"/>
  <c r="AM33" i="10"/>
  <c r="AI33" i="10"/>
  <c r="AE33" i="10"/>
  <c r="AD33" i="10"/>
  <c r="Z33" i="10"/>
  <c r="V33" i="10"/>
  <c r="R33" i="10"/>
  <c r="N33" i="10"/>
  <c r="J33" i="10"/>
  <c r="F33" i="10"/>
  <c r="E33" i="10"/>
  <c r="D33" i="10"/>
  <c r="DI32" i="10"/>
  <c r="DG32" i="10"/>
  <c r="DF32" i="10"/>
  <c r="DE32" i="10"/>
  <c r="DD32" i="10"/>
  <c r="DC32" i="10"/>
  <c r="DB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O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B32" i="10"/>
  <c r="CA32" i="10"/>
  <c r="BZ32" i="10"/>
  <c r="BY32" i="10"/>
  <c r="BX32" i="10"/>
  <c r="BW32" i="10"/>
  <c r="BV32" i="10"/>
  <c r="BU32" i="10"/>
  <c r="BT32" i="10"/>
  <c r="BS32" i="10"/>
  <c r="BR32" i="10"/>
  <c r="BK32" i="10"/>
  <c r="BD32" i="10"/>
  <c r="BC32" i="10"/>
  <c r="AY32" i="10"/>
  <c r="AU32" i="10"/>
  <c r="AQ32" i="10"/>
  <c r="AM32" i="10"/>
  <c r="AI32" i="10"/>
  <c r="AE32" i="10"/>
  <c r="AD32" i="10"/>
  <c r="Z32" i="10"/>
  <c r="V32" i="10"/>
  <c r="R32" i="10"/>
  <c r="N32" i="10"/>
  <c r="J32" i="10"/>
  <c r="F32" i="10"/>
  <c r="E32" i="10"/>
  <c r="D32" i="10"/>
  <c r="DI31" i="10"/>
  <c r="DG31" i="10"/>
  <c r="DF31" i="10"/>
  <c r="DE31" i="10"/>
  <c r="DD31" i="10"/>
  <c r="DC31" i="10"/>
  <c r="DB31" i="10"/>
  <c r="DA31" i="10"/>
  <c r="CZ31" i="10"/>
  <c r="CY31" i="10"/>
  <c r="CX31" i="10"/>
  <c r="CW31" i="10"/>
  <c r="CV31" i="10"/>
  <c r="CU31" i="10"/>
  <c r="CT31" i="10"/>
  <c r="CS31" i="10"/>
  <c r="CR31" i="10"/>
  <c r="CQ31" i="10"/>
  <c r="CP31" i="10"/>
  <c r="CO31" i="10"/>
  <c r="CN31" i="10"/>
  <c r="CM31" i="10"/>
  <c r="CL31" i="10"/>
  <c r="CK31" i="10"/>
  <c r="CJ31" i="10"/>
  <c r="CI31" i="10"/>
  <c r="CH31" i="10"/>
  <c r="CG31" i="10"/>
  <c r="CF31" i="10"/>
  <c r="CE31" i="10"/>
  <c r="CD31" i="10"/>
  <c r="CC31" i="10"/>
  <c r="CB31" i="10"/>
  <c r="CA31" i="10"/>
  <c r="BZ31" i="10"/>
  <c r="BY31" i="10"/>
  <c r="BX31" i="10"/>
  <c r="BW31" i="10"/>
  <c r="BV31" i="10"/>
  <c r="BU31" i="10"/>
  <c r="BT31" i="10"/>
  <c r="BS31" i="10"/>
  <c r="BR31" i="10"/>
  <c r="BK31" i="10"/>
  <c r="BD31" i="10"/>
  <c r="BC31" i="10"/>
  <c r="AY31" i="10"/>
  <c r="AU31" i="10"/>
  <c r="AQ31" i="10"/>
  <c r="AM31" i="10"/>
  <c r="AI31" i="10"/>
  <c r="AE31" i="10"/>
  <c r="AD31" i="10"/>
  <c r="Z31" i="10"/>
  <c r="V31" i="10"/>
  <c r="R31" i="10"/>
  <c r="N31" i="10"/>
  <c r="J31" i="10"/>
  <c r="F31" i="10"/>
  <c r="E31" i="10"/>
  <c r="D31" i="10"/>
  <c r="DI30" i="10"/>
  <c r="DG30" i="10"/>
  <c r="DF30" i="10"/>
  <c r="DE30" i="10"/>
  <c r="DD30" i="10"/>
  <c r="DC30" i="10"/>
  <c r="DB30" i="10"/>
  <c r="DA30" i="10"/>
  <c r="CZ30" i="10"/>
  <c r="CY30" i="10"/>
  <c r="CX30" i="10"/>
  <c r="CW30" i="10"/>
  <c r="CV30" i="10"/>
  <c r="CU30" i="10"/>
  <c r="CT30" i="10"/>
  <c r="CS30" i="10"/>
  <c r="CR30" i="10"/>
  <c r="CQ30" i="10"/>
  <c r="CP30" i="10"/>
  <c r="CO30" i="10"/>
  <c r="CN30" i="10"/>
  <c r="CM30" i="10"/>
  <c r="CL30" i="10"/>
  <c r="CK30" i="10"/>
  <c r="CJ30" i="10"/>
  <c r="CI30" i="10"/>
  <c r="CH30" i="10"/>
  <c r="CG30" i="10"/>
  <c r="CF30" i="10"/>
  <c r="CE30" i="10"/>
  <c r="CD30" i="10"/>
  <c r="CC30" i="10"/>
  <c r="CB30" i="10"/>
  <c r="CA30" i="10"/>
  <c r="BZ30" i="10"/>
  <c r="BY30" i="10"/>
  <c r="BX30" i="10"/>
  <c r="BW30" i="10"/>
  <c r="BV30" i="10"/>
  <c r="BU30" i="10"/>
  <c r="BT30" i="10"/>
  <c r="BS30" i="10"/>
  <c r="BR30" i="10"/>
  <c r="BK30" i="10"/>
  <c r="BD30" i="10"/>
  <c r="BC30" i="10"/>
  <c r="AY30" i="10"/>
  <c r="AU30" i="10"/>
  <c r="AQ30" i="10"/>
  <c r="AM30" i="10"/>
  <c r="AI30" i="10"/>
  <c r="AE30" i="10"/>
  <c r="AD30" i="10"/>
  <c r="Z30" i="10"/>
  <c r="V30" i="10"/>
  <c r="R30" i="10"/>
  <c r="N30" i="10"/>
  <c r="J30" i="10"/>
  <c r="F30" i="10"/>
  <c r="E30" i="10"/>
  <c r="D30" i="10"/>
  <c r="DI29" i="10"/>
  <c r="DG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K29" i="10"/>
  <c r="BD29" i="10"/>
  <c r="BC29" i="10"/>
  <c r="AY29" i="10"/>
  <c r="AU29" i="10"/>
  <c r="AQ29" i="10"/>
  <c r="AM29" i="10"/>
  <c r="AI29" i="10"/>
  <c r="AE29" i="10"/>
  <c r="AD29" i="10"/>
  <c r="Z29" i="10"/>
  <c r="V29" i="10"/>
  <c r="R29" i="10"/>
  <c r="N29" i="10"/>
  <c r="J29" i="10"/>
  <c r="F29" i="10"/>
  <c r="E29" i="10"/>
  <c r="D29" i="10"/>
  <c r="DI28" i="10"/>
  <c r="DG28" i="10"/>
  <c r="DF28" i="10"/>
  <c r="DE28" i="10"/>
  <c r="DD28" i="10"/>
  <c r="DC28" i="10"/>
  <c r="DB28" i="10"/>
  <c r="DA28" i="10"/>
  <c r="CZ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E28" i="10"/>
  <c r="CD28" i="10"/>
  <c r="CC28" i="10"/>
  <c r="CB28" i="10"/>
  <c r="CA28" i="10"/>
  <c r="BZ28" i="10"/>
  <c r="BY28" i="10"/>
  <c r="BX28" i="10"/>
  <c r="BW28" i="10"/>
  <c r="BV28" i="10"/>
  <c r="BU28" i="10"/>
  <c r="BT28" i="10"/>
  <c r="BS28" i="10"/>
  <c r="BR28" i="10"/>
  <c r="BK28" i="10"/>
  <c r="BD28" i="10"/>
  <c r="BC28" i="10"/>
  <c r="AY28" i="10"/>
  <c r="AU28" i="10"/>
  <c r="AQ28" i="10"/>
  <c r="AM28" i="10"/>
  <c r="AI28" i="10"/>
  <c r="AE28" i="10"/>
  <c r="AD28" i="10"/>
  <c r="Z28" i="10"/>
  <c r="V28" i="10"/>
  <c r="R28" i="10"/>
  <c r="N28" i="10"/>
  <c r="J28" i="10"/>
  <c r="F28" i="10"/>
  <c r="E28" i="10"/>
  <c r="D28" i="10"/>
  <c r="DI27" i="10"/>
  <c r="DG27" i="10"/>
  <c r="DF27" i="10"/>
  <c r="DE27" i="10"/>
  <c r="DD27" i="10"/>
  <c r="DC27" i="10"/>
  <c r="DB27" i="10"/>
  <c r="DA27" i="10"/>
  <c r="CZ27" i="10"/>
  <c r="CY27" i="10"/>
  <c r="CX27" i="10"/>
  <c r="CW27" i="10"/>
  <c r="CV27" i="10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CE27" i="10"/>
  <c r="CD27" i="10"/>
  <c r="CC27" i="10"/>
  <c r="CB27" i="10"/>
  <c r="CA27" i="10"/>
  <c r="BZ27" i="10"/>
  <c r="BY27" i="10"/>
  <c r="BX27" i="10"/>
  <c r="BW27" i="10"/>
  <c r="BV27" i="10"/>
  <c r="BU27" i="10"/>
  <c r="BT27" i="10"/>
  <c r="BS27" i="10"/>
  <c r="BR27" i="10"/>
  <c r="BK27" i="10"/>
  <c r="BD27" i="10"/>
  <c r="BC27" i="10"/>
  <c r="AY27" i="10"/>
  <c r="AU27" i="10"/>
  <c r="AQ27" i="10"/>
  <c r="AM27" i="10"/>
  <c r="AI27" i="10"/>
  <c r="AE27" i="10"/>
  <c r="AD27" i="10"/>
  <c r="Z27" i="10"/>
  <c r="V27" i="10"/>
  <c r="R27" i="10"/>
  <c r="N27" i="10"/>
  <c r="J27" i="10"/>
  <c r="F27" i="10"/>
  <c r="E27" i="10"/>
  <c r="D27" i="10"/>
  <c r="DI26" i="10"/>
  <c r="DG26" i="10"/>
  <c r="DF26" i="10"/>
  <c r="DE26" i="10"/>
  <c r="DD26" i="10"/>
  <c r="DC26" i="10"/>
  <c r="DB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B26" i="10"/>
  <c r="CA26" i="10"/>
  <c r="BZ26" i="10"/>
  <c r="BY26" i="10"/>
  <c r="BX26" i="10"/>
  <c r="BW26" i="10"/>
  <c r="BV26" i="10"/>
  <c r="BU26" i="10"/>
  <c r="BT26" i="10"/>
  <c r="BS26" i="10"/>
  <c r="BR26" i="10"/>
  <c r="BK26" i="10"/>
  <c r="BD26" i="10"/>
  <c r="BC26" i="10"/>
  <c r="AY26" i="10"/>
  <c r="AU26" i="10"/>
  <c r="AQ26" i="10"/>
  <c r="AM26" i="10"/>
  <c r="AI26" i="10"/>
  <c r="AE26" i="10"/>
  <c r="AD26" i="10"/>
  <c r="Z26" i="10"/>
  <c r="V26" i="10"/>
  <c r="R26" i="10"/>
  <c r="N26" i="10"/>
  <c r="J26" i="10"/>
  <c r="F26" i="10"/>
  <c r="E26" i="10"/>
  <c r="D26" i="10"/>
  <c r="DI25" i="10"/>
  <c r="DG25" i="10"/>
  <c r="DF25" i="10"/>
  <c r="DE25" i="10"/>
  <c r="DD25" i="10"/>
  <c r="DC25" i="10"/>
  <c r="DB25" i="10"/>
  <c r="DA25" i="10"/>
  <c r="CZ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K25" i="10"/>
  <c r="CJ25" i="10"/>
  <c r="CI25" i="10"/>
  <c r="CH25" i="10"/>
  <c r="CG25" i="10"/>
  <c r="CF25" i="10"/>
  <c r="CE25" i="10"/>
  <c r="CD25" i="10"/>
  <c r="CC25" i="10"/>
  <c r="CB25" i="10"/>
  <c r="CA25" i="10"/>
  <c r="BZ25" i="10"/>
  <c r="BY25" i="10"/>
  <c r="BX25" i="10"/>
  <c r="BW25" i="10"/>
  <c r="BV25" i="10"/>
  <c r="BU25" i="10"/>
  <c r="BT25" i="10"/>
  <c r="BS25" i="10"/>
  <c r="BR25" i="10"/>
  <c r="BK25" i="10"/>
  <c r="BD25" i="10"/>
  <c r="BC25" i="10"/>
  <c r="AY25" i="10"/>
  <c r="AU25" i="10"/>
  <c r="AQ25" i="10"/>
  <c r="AM25" i="10"/>
  <c r="AI25" i="10"/>
  <c r="AE25" i="10"/>
  <c r="AD25" i="10"/>
  <c r="Z25" i="10"/>
  <c r="V25" i="10"/>
  <c r="R25" i="10"/>
  <c r="N25" i="10"/>
  <c r="J25" i="10"/>
  <c r="F25" i="10"/>
  <c r="E25" i="10"/>
  <c r="D25" i="10"/>
  <c r="DI24" i="10"/>
  <c r="DG24" i="10"/>
  <c r="DF24" i="10"/>
  <c r="DE24" i="10"/>
  <c r="DD24" i="10"/>
  <c r="DC24" i="10"/>
  <c r="DB24" i="10"/>
  <c r="DA24" i="10"/>
  <c r="CZ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E24" i="10"/>
  <c r="CD24" i="10"/>
  <c r="CC24" i="10"/>
  <c r="CB24" i="10"/>
  <c r="CA24" i="10"/>
  <c r="BZ24" i="10"/>
  <c r="BY24" i="10"/>
  <c r="BX24" i="10"/>
  <c r="BW24" i="10"/>
  <c r="BV24" i="10"/>
  <c r="BU24" i="10"/>
  <c r="BT24" i="10"/>
  <c r="BS24" i="10"/>
  <c r="BR24" i="10"/>
  <c r="BK24" i="10"/>
  <c r="BD24" i="10"/>
  <c r="BC24" i="10"/>
  <c r="AY24" i="10"/>
  <c r="AU24" i="10"/>
  <c r="AQ24" i="10"/>
  <c r="AM24" i="10"/>
  <c r="AI24" i="10"/>
  <c r="AE24" i="10"/>
  <c r="AD24" i="10"/>
  <c r="Z24" i="10"/>
  <c r="V24" i="10"/>
  <c r="R24" i="10"/>
  <c r="N24" i="10"/>
  <c r="J24" i="10"/>
  <c r="F24" i="10"/>
  <c r="E24" i="10"/>
  <c r="D24" i="10"/>
  <c r="DI23" i="10"/>
  <c r="DG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CI23" i="10"/>
  <c r="CH23" i="10"/>
  <c r="CG23" i="10"/>
  <c r="CF23" i="10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K23" i="10"/>
  <c r="BD23" i="10"/>
  <c r="BC23" i="10"/>
  <c r="AY23" i="10"/>
  <c r="AU23" i="10"/>
  <c r="AQ23" i="10"/>
  <c r="AM23" i="10"/>
  <c r="AI23" i="10"/>
  <c r="AE23" i="10"/>
  <c r="AD23" i="10"/>
  <c r="Z23" i="10"/>
  <c r="V23" i="10"/>
  <c r="R23" i="10"/>
  <c r="N23" i="10"/>
  <c r="J23" i="10"/>
  <c r="F23" i="10"/>
  <c r="E23" i="10"/>
  <c r="D23" i="10"/>
  <c r="DI22" i="10"/>
  <c r="DG22" i="10"/>
  <c r="DF22" i="10"/>
  <c r="DE22" i="10"/>
  <c r="DD22" i="10"/>
  <c r="DC22" i="10"/>
  <c r="DB22" i="10"/>
  <c r="DA22" i="10"/>
  <c r="CZ22" i="10"/>
  <c r="CY22" i="10"/>
  <c r="CX22" i="10"/>
  <c r="CW22" i="10"/>
  <c r="CV22" i="10"/>
  <c r="CU22" i="10"/>
  <c r="CT22" i="10"/>
  <c r="CS22" i="10"/>
  <c r="CR22" i="10"/>
  <c r="CQ22" i="10"/>
  <c r="CP22" i="10"/>
  <c r="CO22" i="10"/>
  <c r="CN22" i="10"/>
  <c r="CM22" i="10"/>
  <c r="CL22" i="10"/>
  <c r="CK22" i="10"/>
  <c r="CJ22" i="10"/>
  <c r="CI22" i="10"/>
  <c r="CH22" i="10"/>
  <c r="CG22" i="10"/>
  <c r="CF22" i="10"/>
  <c r="CE22" i="10"/>
  <c r="CD22" i="10"/>
  <c r="CC22" i="10"/>
  <c r="CB22" i="10"/>
  <c r="CA22" i="10"/>
  <c r="BZ22" i="10"/>
  <c r="BY22" i="10"/>
  <c r="BX22" i="10"/>
  <c r="BW22" i="10"/>
  <c r="BV22" i="10"/>
  <c r="BU22" i="10"/>
  <c r="BT22" i="10"/>
  <c r="BS22" i="10"/>
  <c r="BR22" i="10"/>
  <c r="BK22" i="10"/>
  <c r="BD22" i="10"/>
  <c r="BC22" i="10"/>
  <c r="AY22" i="10"/>
  <c r="AU22" i="10"/>
  <c r="AQ22" i="10"/>
  <c r="AM22" i="10"/>
  <c r="AI22" i="10"/>
  <c r="AE22" i="10"/>
  <c r="AD22" i="10"/>
  <c r="Z22" i="10"/>
  <c r="V22" i="10"/>
  <c r="R22" i="10"/>
  <c r="N22" i="10"/>
  <c r="J22" i="10"/>
  <c r="F22" i="10"/>
  <c r="E22" i="10"/>
  <c r="D22" i="10"/>
  <c r="DI21" i="10"/>
  <c r="DG21" i="10"/>
  <c r="DF21" i="10"/>
  <c r="DE21" i="10"/>
  <c r="DD21" i="10"/>
  <c r="DC21" i="10"/>
  <c r="DB21" i="10"/>
  <c r="DA21" i="10"/>
  <c r="CZ21" i="10"/>
  <c r="CY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CL21" i="10"/>
  <c r="CK21" i="10"/>
  <c r="CJ21" i="10"/>
  <c r="CI21" i="10"/>
  <c r="CH21" i="10"/>
  <c r="CG21" i="10"/>
  <c r="CF21" i="10"/>
  <c r="CE21" i="10"/>
  <c r="CD21" i="10"/>
  <c r="CC21" i="10"/>
  <c r="CB21" i="10"/>
  <c r="CA21" i="10"/>
  <c r="BZ21" i="10"/>
  <c r="BY21" i="10"/>
  <c r="BX21" i="10"/>
  <c r="BW21" i="10"/>
  <c r="BV21" i="10"/>
  <c r="BU21" i="10"/>
  <c r="BT21" i="10"/>
  <c r="BS21" i="10"/>
  <c r="BR21" i="10"/>
  <c r="BK21" i="10"/>
  <c r="BD21" i="10"/>
  <c r="BC21" i="10"/>
  <c r="AY21" i="10"/>
  <c r="AU21" i="10"/>
  <c r="AQ21" i="10"/>
  <c r="AM21" i="10"/>
  <c r="AI21" i="10"/>
  <c r="AE21" i="10"/>
  <c r="AD21" i="10"/>
  <c r="Z21" i="10"/>
  <c r="V21" i="10"/>
  <c r="R21" i="10"/>
  <c r="N21" i="10"/>
  <c r="J21" i="10"/>
  <c r="F21" i="10"/>
  <c r="E21" i="10"/>
  <c r="D21" i="10"/>
  <c r="DI20" i="10"/>
  <c r="DG20" i="10"/>
  <c r="DF20" i="10"/>
  <c r="DE20" i="10"/>
  <c r="DD20" i="10"/>
  <c r="DC20" i="10"/>
  <c r="DB20" i="10"/>
  <c r="DA20" i="10"/>
  <c r="CZ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CE20" i="10"/>
  <c r="CD20" i="10"/>
  <c r="CC20" i="10"/>
  <c r="CB20" i="10"/>
  <c r="CA20" i="10"/>
  <c r="BZ20" i="10"/>
  <c r="BY20" i="10"/>
  <c r="BX20" i="10"/>
  <c r="BW20" i="10"/>
  <c r="BV20" i="10"/>
  <c r="BU20" i="10"/>
  <c r="BT20" i="10"/>
  <c r="BS20" i="10"/>
  <c r="BR20" i="10"/>
  <c r="BK20" i="10"/>
  <c r="BD20" i="10"/>
  <c r="BC20" i="10"/>
  <c r="AY20" i="10"/>
  <c r="AU20" i="10"/>
  <c r="AQ20" i="10"/>
  <c r="AM20" i="10"/>
  <c r="AI20" i="10"/>
  <c r="AE20" i="10"/>
  <c r="AD20" i="10"/>
  <c r="Z20" i="10"/>
  <c r="V20" i="10"/>
  <c r="R20" i="10"/>
  <c r="N20" i="10"/>
  <c r="J20" i="10"/>
  <c r="F20" i="10"/>
  <c r="E20" i="10"/>
  <c r="D20" i="10"/>
  <c r="DI19" i="10"/>
  <c r="DG19" i="10"/>
  <c r="DF19" i="10"/>
  <c r="DE19" i="10"/>
  <c r="DD19" i="10"/>
  <c r="DC19" i="10"/>
  <c r="DB19" i="10"/>
  <c r="DA19" i="10"/>
  <c r="CZ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B19" i="10"/>
  <c r="CA19" i="10"/>
  <c r="BZ19" i="10"/>
  <c r="BY19" i="10"/>
  <c r="BX19" i="10"/>
  <c r="BW19" i="10"/>
  <c r="BV19" i="10"/>
  <c r="BU19" i="10"/>
  <c r="BT19" i="10"/>
  <c r="BS19" i="10"/>
  <c r="BR19" i="10"/>
  <c r="BK19" i="10"/>
  <c r="BD19" i="10"/>
  <c r="BC19" i="10"/>
  <c r="AY19" i="10"/>
  <c r="AU19" i="10"/>
  <c r="AQ19" i="10"/>
  <c r="AM19" i="10"/>
  <c r="AI19" i="10"/>
  <c r="AE19" i="10"/>
  <c r="AD19" i="10"/>
  <c r="Z19" i="10"/>
  <c r="V19" i="10"/>
  <c r="R19" i="10"/>
  <c r="N19" i="10"/>
  <c r="J19" i="10"/>
  <c r="F19" i="10"/>
  <c r="E19" i="10"/>
  <c r="D19" i="10"/>
  <c r="DI18" i="10"/>
  <c r="DG18" i="10"/>
  <c r="DF18" i="10"/>
  <c r="DE18" i="10"/>
  <c r="DD18" i="10"/>
  <c r="DC18" i="10"/>
  <c r="DB18" i="10"/>
  <c r="DA18" i="10"/>
  <c r="CZ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CE18" i="10"/>
  <c r="CD18" i="10"/>
  <c r="CC18" i="10"/>
  <c r="CB18" i="10"/>
  <c r="CA18" i="10"/>
  <c r="BZ18" i="10"/>
  <c r="BY18" i="10"/>
  <c r="BX18" i="10"/>
  <c r="BW18" i="10"/>
  <c r="BV18" i="10"/>
  <c r="BU18" i="10"/>
  <c r="BT18" i="10"/>
  <c r="BS18" i="10"/>
  <c r="BR18" i="10"/>
  <c r="BK18" i="10"/>
  <c r="BD18" i="10"/>
  <c r="BC18" i="10"/>
  <c r="AY18" i="10"/>
  <c r="AU18" i="10"/>
  <c r="AQ18" i="10"/>
  <c r="AM18" i="10"/>
  <c r="AI18" i="10"/>
  <c r="AE18" i="10"/>
  <c r="AD18" i="10"/>
  <c r="Z18" i="10"/>
  <c r="V18" i="10"/>
  <c r="R18" i="10"/>
  <c r="N18" i="10"/>
  <c r="J18" i="10"/>
  <c r="F18" i="10"/>
  <c r="E18" i="10"/>
  <c r="D18" i="10"/>
  <c r="DI17" i="10"/>
  <c r="DG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K17" i="10"/>
  <c r="BD17" i="10"/>
  <c r="BC17" i="10"/>
  <c r="AY17" i="10"/>
  <c r="AU17" i="10"/>
  <c r="AQ17" i="10"/>
  <c r="AM17" i="10"/>
  <c r="AI17" i="10"/>
  <c r="AE17" i="10"/>
  <c r="AD17" i="10"/>
  <c r="Z17" i="10"/>
  <c r="V17" i="10"/>
  <c r="R17" i="10"/>
  <c r="N17" i="10"/>
  <c r="J17" i="10"/>
  <c r="F17" i="10"/>
  <c r="E17" i="10"/>
  <c r="D17" i="10"/>
  <c r="DI16" i="10"/>
  <c r="DG16" i="10"/>
  <c r="DF16" i="10"/>
  <c r="DE16" i="10"/>
  <c r="DD16" i="10"/>
  <c r="DC16" i="10"/>
  <c r="DB16" i="10"/>
  <c r="DA16" i="10"/>
  <c r="CZ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K16" i="10"/>
  <c r="BD16" i="10"/>
  <c r="BC16" i="10"/>
  <c r="AY16" i="10"/>
  <c r="AU16" i="10"/>
  <c r="AQ16" i="10"/>
  <c r="AM16" i="10"/>
  <c r="AI16" i="10"/>
  <c r="AE16" i="10"/>
  <c r="AD16" i="10"/>
  <c r="Z16" i="10"/>
  <c r="V16" i="10"/>
  <c r="R16" i="10"/>
  <c r="N16" i="10"/>
  <c r="J16" i="10"/>
  <c r="F16" i="10"/>
  <c r="E16" i="10"/>
  <c r="D16" i="10"/>
  <c r="DI15" i="10"/>
  <c r="DG15" i="10"/>
  <c r="DF15" i="10"/>
  <c r="DE15" i="10"/>
  <c r="DD15" i="10"/>
  <c r="DC15" i="10"/>
  <c r="DB15" i="10"/>
  <c r="DA15" i="10"/>
  <c r="CZ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CF15" i="10"/>
  <c r="CE15" i="10"/>
  <c r="CD15" i="10"/>
  <c r="CC15" i="10"/>
  <c r="CB15" i="10"/>
  <c r="CA15" i="10"/>
  <c r="BZ15" i="10"/>
  <c r="BY15" i="10"/>
  <c r="BX15" i="10"/>
  <c r="BW15" i="10"/>
  <c r="BV15" i="10"/>
  <c r="BU15" i="10"/>
  <c r="BT15" i="10"/>
  <c r="BS15" i="10"/>
  <c r="BR15" i="10"/>
  <c r="BK15" i="10"/>
  <c r="BD15" i="10"/>
  <c r="BC15" i="10"/>
  <c r="AY15" i="10"/>
  <c r="AU15" i="10"/>
  <c r="AQ15" i="10"/>
  <c r="AM15" i="10"/>
  <c r="AI15" i="10"/>
  <c r="AE15" i="10"/>
  <c r="AD15" i="10"/>
  <c r="Z15" i="10"/>
  <c r="V15" i="10"/>
  <c r="R15" i="10"/>
  <c r="N15" i="10"/>
  <c r="J15" i="10"/>
  <c r="F15" i="10"/>
  <c r="E15" i="10"/>
  <c r="D15" i="10"/>
  <c r="DI14" i="10"/>
  <c r="DG14" i="10"/>
  <c r="DF14" i="10"/>
  <c r="DE14" i="10"/>
  <c r="DD14" i="10"/>
  <c r="DC14" i="10"/>
  <c r="DB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B14" i="10"/>
  <c r="CA14" i="10"/>
  <c r="BZ14" i="10"/>
  <c r="BY14" i="10"/>
  <c r="BX14" i="10"/>
  <c r="BW14" i="10"/>
  <c r="BV14" i="10"/>
  <c r="BU14" i="10"/>
  <c r="BT14" i="10"/>
  <c r="BS14" i="10"/>
  <c r="BR14" i="10"/>
  <c r="BK14" i="10"/>
  <c r="BD14" i="10"/>
  <c r="BC14" i="10"/>
  <c r="AY14" i="10"/>
  <c r="AU14" i="10"/>
  <c r="AQ14" i="10"/>
  <c r="AM14" i="10"/>
  <c r="AI14" i="10"/>
  <c r="AE14" i="10"/>
  <c r="AD14" i="10"/>
  <c r="Z14" i="10"/>
  <c r="V14" i="10"/>
  <c r="R14" i="10"/>
  <c r="N14" i="10"/>
  <c r="J14" i="10"/>
  <c r="F14" i="10"/>
  <c r="E14" i="10"/>
  <c r="D14" i="10"/>
  <c r="DI13" i="10"/>
  <c r="DG13" i="10"/>
  <c r="DF13" i="10"/>
  <c r="DE13" i="10"/>
  <c r="DD13" i="10"/>
  <c r="DC13" i="10"/>
  <c r="DB13" i="10"/>
  <c r="DA13" i="10"/>
  <c r="CZ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CF13" i="10"/>
  <c r="CE13" i="10"/>
  <c r="CD13" i="10"/>
  <c r="CC13" i="10"/>
  <c r="CB13" i="10"/>
  <c r="CA13" i="10"/>
  <c r="BZ13" i="10"/>
  <c r="BY13" i="10"/>
  <c r="BX13" i="10"/>
  <c r="BW13" i="10"/>
  <c r="BV13" i="10"/>
  <c r="BU13" i="10"/>
  <c r="BT13" i="10"/>
  <c r="BS13" i="10"/>
  <c r="BR13" i="10"/>
  <c r="BK13" i="10"/>
  <c r="BD13" i="10"/>
  <c r="BC13" i="10"/>
  <c r="AY13" i="10"/>
  <c r="AU13" i="10"/>
  <c r="AQ13" i="10"/>
  <c r="AM13" i="10"/>
  <c r="AI13" i="10"/>
  <c r="AE13" i="10"/>
  <c r="AD13" i="10"/>
  <c r="Z13" i="10"/>
  <c r="V13" i="10"/>
  <c r="R13" i="10"/>
  <c r="N13" i="10"/>
  <c r="J13" i="10"/>
  <c r="F13" i="10"/>
  <c r="E13" i="10"/>
  <c r="D13" i="10"/>
  <c r="DI12" i="10"/>
  <c r="DG12" i="10"/>
  <c r="DF12" i="10"/>
  <c r="DE12" i="10"/>
  <c r="DD12" i="10"/>
  <c r="DC12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E12" i="10"/>
  <c r="CD12" i="10"/>
  <c r="CC12" i="10"/>
  <c r="CB12" i="10"/>
  <c r="CA12" i="10"/>
  <c r="BZ12" i="10"/>
  <c r="BY12" i="10"/>
  <c r="BX12" i="10"/>
  <c r="BW12" i="10"/>
  <c r="BV12" i="10"/>
  <c r="BU12" i="10"/>
  <c r="BT12" i="10"/>
  <c r="BS12" i="10"/>
  <c r="BR12" i="10"/>
  <c r="BK12" i="10"/>
  <c r="BD12" i="10"/>
  <c r="BC12" i="10"/>
  <c r="AY12" i="10"/>
  <c r="AU12" i="10"/>
  <c r="AQ12" i="10"/>
  <c r="AM12" i="10"/>
  <c r="AI12" i="10"/>
  <c r="AE12" i="10"/>
  <c r="AD12" i="10"/>
  <c r="Z12" i="10"/>
  <c r="V12" i="10"/>
  <c r="R12" i="10"/>
  <c r="N12" i="10"/>
  <c r="J12" i="10"/>
  <c r="F12" i="10"/>
  <c r="E12" i="10"/>
  <c r="D12" i="10"/>
  <c r="DI11" i="10"/>
  <c r="DG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K11" i="10"/>
  <c r="BD11" i="10"/>
  <c r="BC11" i="10"/>
  <c r="AY11" i="10"/>
  <c r="AU11" i="10"/>
  <c r="AQ11" i="10"/>
  <c r="AM11" i="10"/>
  <c r="AI11" i="10"/>
  <c r="AE11" i="10"/>
  <c r="AD11" i="10"/>
  <c r="Z11" i="10"/>
  <c r="V11" i="10"/>
  <c r="R11" i="10"/>
  <c r="N11" i="10"/>
  <c r="J11" i="10"/>
  <c r="F11" i="10"/>
  <c r="E11" i="10"/>
  <c r="D11" i="10"/>
  <c r="DI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K10" i="10"/>
  <c r="BD10" i="10"/>
  <c r="BC10" i="10"/>
  <c r="AY10" i="10"/>
  <c r="AU10" i="10"/>
  <c r="AQ10" i="10"/>
  <c r="AM10" i="10"/>
  <c r="AI10" i="10"/>
  <c r="AE10" i="10"/>
  <c r="AD10" i="10"/>
  <c r="Z10" i="10"/>
  <c r="V10" i="10"/>
  <c r="R10" i="10"/>
  <c r="N10" i="10"/>
  <c r="J10" i="10"/>
  <c r="F10" i="10"/>
  <c r="E10" i="10"/>
  <c r="D10" i="10"/>
  <c r="DI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K9" i="10"/>
  <c r="BD9" i="10"/>
  <c r="BC9" i="10"/>
  <c r="AY9" i="10"/>
  <c r="AU9" i="10"/>
  <c r="AQ9" i="10"/>
  <c r="AM9" i="10"/>
  <c r="AI9" i="10"/>
  <c r="AE9" i="10"/>
  <c r="AD9" i="10"/>
  <c r="Z9" i="10"/>
  <c r="V9" i="10"/>
  <c r="R9" i="10"/>
  <c r="N9" i="10"/>
  <c r="J9" i="10"/>
  <c r="F9" i="10"/>
  <c r="E9" i="10"/>
  <c r="D9" i="10"/>
  <c r="DI8" i="10"/>
  <c r="DG8" i="10"/>
  <c r="DF8" i="10"/>
  <c r="DE8" i="10"/>
  <c r="DD8" i="10"/>
  <c r="DC8" i="10"/>
  <c r="DB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BU8" i="10"/>
  <c r="BT8" i="10"/>
  <c r="BS8" i="10"/>
  <c r="BR8" i="10"/>
  <c r="BK8" i="10"/>
  <c r="BD8" i="10"/>
  <c r="BC8" i="10"/>
  <c r="AY8" i="10"/>
  <c r="AU8" i="10"/>
  <c r="AQ8" i="10"/>
  <c r="AM8" i="10"/>
  <c r="AI8" i="10"/>
  <c r="AE8" i="10"/>
  <c r="AD8" i="10"/>
  <c r="Z8" i="10"/>
  <c r="V8" i="10"/>
  <c r="R8" i="10"/>
  <c r="N8" i="10"/>
  <c r="J8" i="10"/>
  <c r="F8" i="10"/>
  <c r="E8" i="10"/>
  <c r="D8" i="10"/>
  <c r="DM7" i="10"/>
  <c r="DL7" i="10"/>
  <c r="DK7" i="10"/>
  <c r="DJ7" i="10"/>
  <c r="DI7" i="10"/>
  <c r="DH7" i="10"/>
  <c r="DG7" i="10"/>
  <c r="DF7" i="10"/>
  <c r="DE7" i="10"/>
  <c r="DD7" i="10"/>
  <c r="DC7" i="10"/>
  <c r="DB7" i="10"/>
  <c r="DA7" i="10"/>
  <c r="CZ7" i="10"/>
  <c r="CY7" i="10"/>
  <c r="CX7" i="10"/>
  <c r="CW7" i="10"/>
  <c r="CV7" i="10"/>
  <c r="CU7" i="10"/>
  <c r="CT7" i="10"/>
  <c r="CS7" i="10"/>
  <c r="CR7" i="10"/>
  <c r="CQ7" i="10"/>
  <c r="CP7" i="10"/>
  <c r="CO7" i="10"/>
  <c r="CN7" i="10"/>
  <c r="CM7" i="10"/>
  <c r="CL7" i="10"/>
  <c r="CK7" i="10"/>
  <c r="CJ7" i="10"/>
  <c r="CI7" i="10"/>
  <c r="CH7" i="10"/>
  <c r="CG7" i="10"/>
  <c r="CF7" i="10"/>
  <c r="CE7" i="10"/>
  <c r="CD7" i="10"/>
  <c r="CC7" i="10"/>
  <c r="CB7" i="10"/>
  <c r="CA7" i="10"/>
  <c r="BZ7" i="10"/>
  <c r="BY7" i="10"/>
  <c r="BX7" i="10"/>
  <c r="BW7" i="10"/>
  <c r="BV7" i="10"/>
  <c r="BU7" i="10"/>
  <c r="BT7" i="10"/>
  <c r="BS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B7" i="10"/>
  <c r="A7" i="10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D51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D50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D49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D48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D47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D46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D45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D44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D43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D42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D41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D40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D39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D38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D37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D36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D35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D34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D33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D32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D31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D30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D29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D28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D27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D26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D25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D24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D23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D22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D21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D20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D19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D18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D17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D16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D15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D14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D13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D12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D11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D10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D9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D8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M38" i="14"/>
  <c r="I37" i="14"/>
  <c r="M35" i="14"/>
  <c r="M33" i="14"/>
  <c r="M32" i="14"/>
  <c r="M30" i="14"/>
  <c r="I29" i="14"/>
  <c r="M27" i="14"/>
  <c r="I25" i="14"/>
  <c r="C24" i="14"/>
  <c r="M22" i="14"/>
  <c r="M21" i="14"/>
  <c r="C20" i="14"/>
  <c r="M18" i="14"/>
  <c r="M17" i="14"/>
  <c r="M16" i="14"/>
  <c r="M15" i="14"/>
  <c r="C14" i="14"/>
  <c r="I13" i="14"/>
  <c r="C12" i="14"/>
  <c r="M9" i="14"/>
  <c r="M7" i="14"/>
  <c r="F5" i="14"/>
  <c r="AA249" i="13"/>
  <c r="AA247" i="13"/>
  <c r="AA245" i="13"/>
  <c r="AA243" i="13"/>
  <c r="AA241" i="13"/>
  <c r="AA239" i="13"/>
  <c r="AA237" i="13"/>
  <c r="AA235" i="13"/>
  <c r="AA233" i="13"/>
  <c r="AA231" i="13"/>
  <c r="AA229" i="13"/>
  <c r="AA227" i="13"/>
  <c r="AA225" i="13"/>
  <c r="AA223" i="13"/>
  <c r="AA221" i="13"/>
  <c r="AA219" i="13"/>
  <c r="AA217" i="13"/>
  <c r="AA215" i="13"/>
  <c r="AA213" i="13"/>
  <c r="AA211" i="13"/>
  <c r="AA209" i="13"/>
  <c r="AA207" i="13"/>
  <c r="AA205" i="13"/>
  <c r="AA203" i="13"/>
  <c r="AA201" i="13"/>
  <c r="AA199" i="13"/>
  <c r="AA197" i="13"/>
  <c r="AA195" i="13"/>
  <c r="AA193" i="13"/>
  <c r="AA191" i="13"/>
  <c r="AA189" i="13"/>
  <c r="AA187" i="13"/>
  <c r="AA185" i="13"/>
  <c r="AA183" i="13"/>
  <c r="AA181" i="13"/>
  <c r="AA179" i="13"/>
  <c r="AA177" i="13"/>
  <c r="AA175" i="13"/>
  <c r="AA173" i="13"/>
  <c r="AA171" i="13"/>
  <c r="AA169" i="13"/>
  <c r="AA167" i="13"/>
  <c r="AA165" i="13"/>
  <c r="AA163" i="13"/>
  <c r="AA161" i="13"/>
  <c r="AA159" i="13"/>
  <c r="AA157" i="13"/>
  <c r="AA155" i="13"/>
  <c r="AA153" i="13"/>
  <c r="AA151" i="13"/>
  <c r="AA149" i="13"/>
  <c r="AA147" i="13"/>
  <c r="AA145" i="13"/>
  <c r="AA143" i="13"/>
  <c r="AA142" i="13"/>
  <c r="AA141" i="13"/>
  <c r="AA140" i="13"/>
  <c r="AA139" i="13"/>
  <c r="AA138" i="13"/>
  <c r="AA137" i="13"/>
  <c r="AA136" i="13"/>
  <c r="AA135" i="13"/>
  <c r="AA134" i="13"/>
  <c r="AA131" i="13"/>
  <c r="AA130" i="13"/>
  <c r="AA129" i="13"/>
  <c r="AA127" i="13"/>
  <c r="AA125" i="13"/>
  <c r="AA123" i="13"/>
  <c r="AA89" i="13"/>
  <c r="AA87" i="13"/>
  <c r="AA85" i="13"/>
  <c r="AA83" i="13"/>
  <c r="AA82" i="13"/>
  <c r="AA81" i="13"/>
  <c r="AA80" i="13"/>
  <c r="AA79" i="13"/>
  <c r="AA78" i="13"/>
  <c r="AA77" i="13"/>
  <c r="AA76" i="13"/>
  <c r="AA75" i="13"/>
  <c r="AA74" i="13"/>
  <c r="AA73" i="13"/>
  <c r="AA72" i="13"/>
  <c r="AA71" i="13"/>
  <c r="AA70" i="13"/>
  <c r="AA69" i="13"/>
  <c r="AA68" i="13"/>
  <c r="AA67" i="13"/>
  <c r="AA66" i="13"/>
  <c r="AA65" i="13"/>
  <c r="AA64" i="13"/>
  <c r="AA63" i="13"/>
  <c r="AA62" i="13"/>
  <c r="AA61" i="13"/>
  <c r="AA60" i="13"/>
  <c r="AA59" i="13"/>
  <c r="F40" i="14"/>
  <c r="C39" i="14"/>
  <c r="C38" i="14"/>
  <c r="M37" i="14"/>
  <c r="M36" i="14"/>
  <c r="M34" i="14"/>
  <c r="I33" i="14"/>
  <c r="M31" i="14"/>
  <c r="M29" i="14"/>
  <c r="M28" i="14"/>
  <c r="M26" i="14"/>
  <c r="M25" i="14"/>
  <c r="M24" i="14"/>
  <c r="M23" i="14"/>
  <c r="I21" i="14"/>
  <c r="M20" i="14"/>
  <c r="M19" i="14"/>
  <c r="C18" i="14"/>
  <c r="I17" i="14"/>
  <c r="C16" i="14"/>
  <c r="M14" i="14"/>
  <c r="M13" i="14"/>
  <c r="M12" i="14"/>
  <c r="C10" i="14"/>
  <c r="M8" i="14"/>
  <c r="F8" i="14"/>
  <c r="AA250" i="13"/>
  <c r="AA248" i="13"/>
  <c r="AA244" i="13"/>
  <c r="AA240" i="13"/>
  <c r="AA236" i="13"/>
  <c r="AA232" i="13"/>
  <c r="AA228" i="13"/>
  <c r="AA224" i="13"/>
  <c r="AA220" i="13"/>
  <c r="AA216" i="13"/>
  <c r="AA212" i="13"/>
  <c r="AA208" i="13"/>
  <c r="AA204" i="13"/>
  <c r="AA200" i="13"/>
  <c r="AA196" i="13"/>
  <c r="AA192" i="13"/>
  <c r="AA188" i="13"/>
  <c r="AA184" i="13"/>
  <c r="AA180" i="13"/>
  <c r="AA176" i="13"/>
  <c r="AA172" i="13"/>
  <c r="AA168" i="13"/>
  <c r="AA164" i="13"/>
  <c r="AA160" i="13"/>
  <c r="AA156" i="13"/>
  <c r="AA152" i="13"/>
  <c r="AA148" i="13"/>
  <c r="AA144" i="13"/>
  <c r="AA133" i="13"/>
  <c r="AA132" i="13"/>
  <c r="AA126" i="13"/>
  <c r="AA122" i="13"/>
  <c r="AA121" i="13"/>
  <c r="AA120" i="13"/>
  <c r="AA119" i="13"/>
  <c r="AA118" i="13"/>
  <c r="AA117" i="13"/>
  <c r="AA116" i="13"/>
  <c r="AA115" i="13"/>
  <c r="AA114" i="13"/>
  <c r="AA113" i="13"/>
  <c r="AA112" i="13"/>
  <c r="AA111" i="13"/>
  <c r="AA110" i="13"/>
  <c r="AA109" i="13"/>
  <c r="AA108" i="13"/>
  <c r="AA107" i="13"/>
  <c r="AA106" i="13"/>
  <c r="AA105" i="13"/>
  <c r="AA104" i="13"/>
  <c r="AA103" i="13"/>
  <c r="AA102" i="13"/>
  <c r="AA101" i="13"/>
  <c r="AA100" i="13"/>
  <c r="AA99" i="13"/>
  <c r="AA98" i="13"/>
  <c r="AA97" i="13"/>
  <c r="AA96" i="13"/>
  <c r="AA95" i="13"/>
  <c r="AA94" i="13"/>
  <c r="AA93" i="13"/>
  <c r="AA92" i="13"/>
  <c r="AA91" i="13"/>
  <c r="AA90" i="13"/>
  <c r="AA86" i="13"/>
  <c r="AA49" i="13"/>
  <c r="AA47" i="13"/>
  <c r="AA45" i="13"/>
  <c r="AA43" i="13"/>
  <c r="AA40" i="13"/>
  <c r="AA39" i="13"/>
  <c r="AA38" i="13"/>
  <c r="AA37" i="13"/>
  <c r="AA36" i="13"/>
  <c r="AA35" i="13"/>
  <c r="AA33" i="13"/>
  <c r="AA28" i="13"/>
  <c r="AA27" i="13"/>
  <c r="AA23" i="13"/>
  <c r="AA20" i="13"/>
  <c r="AA18" i="13"/>
  <c r="AA16" i="13"/>
  <c r="AA13" i="13"/>
  <c r="AA11" i="13"/>
  <c r="AA9" i="13"/>
  <c r="AA8" i="13"/>
  <c r="AA7" i="13"/>
  <c r="AA5" i="13"/>
  <c r="AA2" i="13"/>
  <c r="AA246" i="13"/>
  <c r="AA242" i="13"/>
  <c r="AA238" i="13"/>
  <c r="AA234" i="13"/>
  <c r="AA230" i="13"/>
  <c r="AA226" i="13"/>
  <c r="AA222" i="13"/>
  <c r="AA218" i="13"/>
  <c r="AA214" i="13"/>
  <c r="AA210" i="13"/>
  <c r="AA206" i="13"/>
  <c r="AA202" i="13"/>
  <c r="AA198" i="13"/>
  <c r="AA194" i="13"/>
  <c r="AA190" i="13"/>
  <c r="AA186" i="13"/>
  <c r="AA182" i="13"/>
  <c r="AA178" i="13"/>
  <c r="AA174" i="13"/>
  <c r="AA170" i="13"/>
  <c r="AA166" i="13"/>
  <c r="AA162" i="13"/>
  <c r="AA158" i="13"/>
  <c r="AA154" i="13"/>
  <c r="AA150" i="13"/>
  <c r="AA146" i="13"/>
  <c r="AA128" i="13"/>
  <c r="AA124" i="13"/>
  <c r="AA88" i="13"/>
  <c r="AA84" i="13"/>
  <c r="AA58" i="13"/>
  <c r="AA57" i="13"/>
  <c r="AA56" i="13"/>
  <c r="AA55" i="13"/>
  <c r="AA54" i="13"/>
  <c r="AA53" i="13"/>
  <c r="AA52" i="13"/>
  <c r="AA51" i="13"/>
  <c r="AA50" i="13"/>
  <c r="AA48" i="13"/>
  <c r="AA46" i="13"/>
  <c r="AA44" i="13"/>
  <c r="AA42" i="13"/>
  <c r="AA41" i="13"/>
  <c r="AA34" i="13"/>
  <c r="AA32" i="13"/>
  <c r="AA31" i="13"/>
  <c r="AA30" i="13"/>
  <c r="AA29" i="13"/>
  <c r="AA26" i="13"/>
  <c r="AA25" i="13"/>
  <c r="AA24" i="13"/>
  <c r="AA22" i="13"/>
  <c r="AA21" i="13"/>
  <c r="AA19" i="13"/>
  <c r="AA17" i="13"/>
  <c r="AA15" i="13"/>
  <c r="AA14" i="13"/>
  <c r="AA12" i="13"/>
  <c r="AA10" i="13"/>
  <c r="AA6" i="13"/>
  <c r="L23" i="13" l="1"/>
  <c r="L24" i="13" s="1"/>
  <c r="F18" i="13"/>
  <c r="E18" i="13"/>
  <c r="B36" i="13" s="1"/>
  <c r="O23" i="13"/>
  <c r="M50" i="13"/>
  <c r="O50" i="13"/>
  <c r="E31" i="13" s="1"/>
  <c r="N50" i="13"/>
  <c r="E25" i="13"/>
  <c r="N23" i="13"/>
  <c r="P23" i="13"/>
  <c r="E26" i="13"/>
  <c r="E29" i="13" s="1"/>
  <c r="M23" i="13"/>
  <c r="E8" i="13"/>
  <c r="L15" i="13"/>
  <c r="O24" i="13"/>
  <c r="F25" i="13"/>
  <c r="P24" i="13"/>
  <c r="P27" i="13" s="1"/>
  <c r="F21" i="14"/>
  <c r="C26" i="14"/>
  <c r="P11" i="14"/>
  <c r="M10" i="14"/>
  <c r="I8" i="14"/>
  <c r="C22" i="14"/>
  <c r="C40" i="14"/>
  <c r="O37" i="14"/>
  <c r="B37" i="13" l="1"/>
  <c r="N24" i="13"/>
  <c r="N27" i="13" s="1"/>
  <c r="O27" i="13"/>
  <c r="F26" i="13"/>
  <c r="E30" i="13" s="1"/>
  <c r="E32" i="13" s="1"/>
  <c r="L27" i="13"/>
  <c r="B39" i="13" s="1"/>
  <c r="M24" i="13"/>
  <c r="M27" i="13" s="1"/>
  <c r="P5" i="14"/>
  <c r="P40" i="14"/>
  <c r="B42" i="13" l="1"/>
  <c r="B40" i="13"/>
  <c r="B38" i="13"/>
  <c r="B41" i="13"/>
</calcChain>
</file>

<file path=xl/sharedStrings.xml><?xml version="1.0" encoding="utf-8"?>
<sst xmlns="http://schemas.openxmlformats.org/spreadsheetml/2006/main" count="6047" uniqueCount="894">
  <si>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</si>
  <si>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</si>
  <si>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</si>
  <si>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</si>
  <si>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</si>
  <si>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</si>
  <si>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</si>
  <si>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</si>
  <si>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</si>
  <si>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</si>
  <si>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</si>
  <si>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</si>
  <si>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</si>
  <si>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</si>
  <si>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</si>
  <si>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</si>
  <si>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</si>
  <si>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</si>
  <si>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</si>
  <si>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</si>
  <si>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</si>
  <si>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</si>
  <si>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</si>
  <si>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</si>
  <si>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</si>
  <si>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</si>
  <si>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</si>
  <si>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</si>
  <si>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</si>
  <si>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</si>
  <si>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</si>
  <si>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</si>
  <si>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</si>
  <si>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</si>
  <si>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</si>
  <si>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</si>
  <si>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</si>
  <si>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</si>
  <si>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</si>
  <si>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</si>
  <si>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</si>
  <si>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</si>
  <si>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</si>
  <si>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</si>
  <si>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</si>
  <si>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</si>
  <si>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</si>
  <si>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</si>
  <si>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</si>
  <si>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</si>
  <si>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</si>
  <si>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</si>
  <si>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</si>
  <si>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</si>
  <si>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</si>
  <si>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</si>
  <si>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</si>
  <si>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</si>
  <si>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</si>
  <si>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</si>
  <si>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</si>
  <si>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</si>
  <si>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</si>
  <si>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</si>
  <si>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</si>
  <si>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</si>
  <si>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</si>
  <si>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</si>
  <si>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</si>
  <si>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</si>
  <si>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</si>
  <si>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</si>
  <si>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</si>
  <si>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</si>
  <si>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</si>
  <si>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</si>
  <si>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</si>
  <si>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</si>
  <si>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</si>
  <si>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</si>
  <si>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</si>
  <si>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</si>
  <si>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</si>
  <si>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</si>
  <si>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</si>
  <si>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</si>
  <si>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</si>
  <si>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</si>
  <si>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</si>
  <si>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</si>
  <si>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</si>
  <si>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</si>
  <si>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</si>
  <si>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</si>
  <si>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</si>
  <si>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</si>
  <si>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</si>
  <si>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</si>
  <si>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</si>
  <si>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</si>
  <si>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</si>
  <si>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</si>
  <si>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</si>
  <si>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</si>
  <si>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</si>
  <si>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</si>
  <si>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</si>
  <si>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</si>
  <si>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</si>
  <si>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</si>
  <si>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</si>
  <si>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</si>
  <si>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</si>
  <si>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</si>
  <si>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</si>
  <si>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</si>
  <si>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</si>
  <si>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</si>
  <si>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</si>
  <si>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</si>
  <si>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</si>
  <si>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</si>
  <si>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</si>
  <si>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</si>
  <si>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</si>
  <si>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</si>
  <si>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</si>
  <si>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</si>
  <si>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</si>
  <si>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</si>
  <si>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</si>
  <si>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</si>
  <si>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</si>
  <si>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</si>
  <si>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</si>
  <si>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</si>
  <si>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</si>
  <si>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</si>
  <si>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</si>
  <si>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</si>
  <si>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</si>
  <si>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</si>
  <si>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</si>
  <si>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</si>
  <si>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</si>
  <si>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</si>
  <si>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</si>
  <si>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</si>
  <si>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</si>
  <si>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</si>
  <si>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</si>
  <si>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</si>
  <si>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</si>
  <si>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</si>
  <si>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</si>
  <si>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</si>
  <si>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</si>
  <si>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</si>
  <si>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</si>
  <si>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</si>
  <si>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</si>
  <si>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</si>
  <si>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</si>
  <si>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</si>
  <si>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</si>
  <si>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</si>
  <si>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</si>
  <si>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</si>
  <si>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</si>
  <si>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</si>
  <si>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</si>
  <si>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</si>
  <si>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</si>
  <si>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</si>
  <si>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</si>
  <si>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</si>
  <si>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</si>
  <si>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</si>
  <si>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</si>
  <si>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</si>
  <si>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</si>
  <si>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</si>
  <si>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</si>
  <si>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</si>
  <si>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</si>
  <si>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</si>
  <si>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</si>
  <si>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</si>
  <si>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</si>
  <si>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</si>
  <si>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</si>
  <si>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</si>
  <si>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</si>
  <si>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</si>
  <si>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</si>
  <si>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</si>
  <si>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</si>
  <si>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</si>
  <si>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</si>
  <si>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</si>
  <si>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</si>
  <si>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</si>
  <si>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</si>
  <si>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</si>
  <si>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</si>
  <si>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</si>
  <si>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</si>
  <si>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</si>
  <si>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</si>
  <si>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</si>
  <si>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</si>
  <si>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</si>
  <si>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</si>
  <si>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</si>
  <si>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</si>
  <si>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</si>
  <si>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</si>
  <si>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</si>
  <si>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</si>
  <si>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</si>
  <si>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</si>
  <si>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</si>
  <si>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</si>
  <si>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</si>
  <si>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</si>
  <si>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</si>
  <si>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</si>
  <si>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</si>
  <si>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</si>
  <si>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</si>
  <si>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</si>
  <si>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</si>
  <si>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</si>
  <si>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</si>
  <si>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</si>
  <si>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</si>
  <si>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</si>
  <si>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</si>
  <si>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</si>
  <si>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</si>
  <si>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</si>
  <si>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</si>
  <si>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</si>
  <si>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</si>
  <si>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</si>
  <si>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</si>
  <si>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</si>
  <si>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</si>
  <si>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</si>
  <si>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</si>
  <si>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</si>
  <si>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</si>
  <si>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</si>
  <si>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</si>
  <si>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</si>
  <si>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</si>
  <si>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</si>
  <si>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</si>
  <si>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</si>
  <si>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</si>
  <si>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</si>
  <si>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</si>
  <si>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</si>
  <si>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</si>
  <si>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</si>
  <si>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</si>
  <si>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</si>
  <si>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</si>
  <si>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</si>
  <si>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</si>
  <si>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</si>
  <si>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</si>
  <si>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</si>
  <si>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</si>
  <si>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</si>
  <si>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</si>
  <si>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</si>
  <si>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</si>
  <si>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</si>
  <si>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</si>
  <si>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</si>
  <si>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</si>
  <si>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</si>
  <si>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</si>
  <si>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</si>
  <si>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</si>
  <si>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</si>
  <si>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</si>
  <si>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</si>
  <si>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</si>
  <si>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</si>
  <si>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</si>
  <si>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</si>
  <si>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</si>
  <si>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</si>
  <si>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</si>
  <si>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</si>
  <si>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</si>
  <si>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</si>
  <si>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</si>
  <si>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</si>
  <si>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</si>
  <si>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</si>
  <si>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</si>
  <si>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</si>
  <si>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</si>
  <si>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</si>
  <si>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</si>
  <si>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</si>
  <si>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</si>
  <si>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</si>
  <si>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</si>
  <si>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</si>
  <si>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</si>
  <si>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</si>
  <si>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</si>
  <si>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</si>
  <si>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</si>
  <si>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</si>
  <si>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</si>
  <si>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</si>
  <si>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</si>
  <si>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</si>
  <si>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</si>
  <si>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</si>
  <si>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</si>
  <si>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</si>
  <si>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</si>
  <si>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</si>
  <si>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</si>
  <si>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</si>
  <si>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</si>
  <si>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</si>
  <si>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</si>
  <si>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</si>
  <si>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</si>
  <si>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</si>
  <si>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</si>
  <si>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</si>
  <si>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</si>
  <si>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</si>
  <si>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</si>
  <si>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</si>
  <si>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</si>
  <si>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</si>
  <si>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</si>
  <si>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</si>
  <si>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</si>
  <si>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</si>
  <si>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</si>
  <si>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</si>
  <si>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</si>
  <si>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</si>
  <si>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</si>
  <si>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</si>
  <si>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</si>
  <si>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</si>
  <si>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</si>
  <si>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</si>
  <si>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</si>
  <si>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</si>
  <si>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</si>
  <si>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</si>
  <si>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</si>
  <si>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</si>
  <si>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</si>
  <si>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</si>
  <si>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</si>
  <si>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</si>
  <si>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</si>
  <si>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</si>
  <si>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</si>
  <si>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</si>
  <si>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</si>
  <si>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</si>
  <si>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</si>
  <si>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</si>
  <si>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</si>
  <si>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</si>
  <si>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</si>
  <si>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</si>
  <si>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</si>
  <si>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</si>
  <si>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</si>
  <si>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</si>
  <si>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</si>
  <si>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</si>
  <si>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</si>
  <si>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</si>
  <si>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</si>
  <si>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</si>
  <si>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</si>
  <si>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</si>
  <si>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</si>
  <si>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</si>
  <si>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</si>
  <si>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</si>
  <si>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</si>
  <si>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</si>
  <si>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</si>
  <si>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</si>
  <si>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</si>
  <si>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</si>
  <si>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</si>
  <si>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</si>
  <si>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</si>
  <si>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</si>
  <si>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</si>
  <si>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</si>
  <si>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</si>
  <si>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</si>
  <si>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</si>
  <si>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</si>
  <si>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</si>
  <si>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</si>
  <si>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</si>
  <si>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</si>
  <si>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</si>
  <si>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</si>
  <si>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</si>
  <si>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</si>
  <si>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</si>
  <si>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</si>
  <si>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</si>
  <si>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</si>
  <si>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</si>
  <si>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</si>
  <si>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</si>
  <si>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</si>
  <si>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</si>
  <si>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</si>
  <si>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</si>
  <si>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</si>
  <si>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</si>
  <si>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</si>
  <si>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</si>
  <si>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</si>
  <si>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</si>
  <si>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</si>
  <si>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</si>
  <si>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</si>
  <si>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</si>
  <si>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</si>
  <si>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</si>
  <si>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</si>
  <si>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</si>
  <si>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</si>
  <si>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</si>
  <si>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</si>
  <si>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</si>
  <si>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</si>
  <si>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</si>
  <si>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</si>
  <si>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</si>
  <si>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</si>
  <si>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</si>
  <si>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</si>
  <si>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</si>
  <si>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</si>
  <si>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</si>
  <si>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</si>
  <si>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</si>
  <si>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</si>
  <si>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</si>
  <si>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</si>
  <si>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</si>
  <si>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</si>
  <si>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</si>
  <si>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</si>
  <si>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</si>
  <si>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</si>
  <si>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</si>
  <si>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</si>
  <si>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</si>
  <si>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</si>
  <si>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</si>
  <si>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</si>
  <si>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</si>
  <si>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</si>
  <si>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</si>
  <si>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</si>
  <si>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</si>
  <si>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</si>
  <si>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</si>
  <si>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</si>
  <si>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</si>
  <si>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</si>
  <si>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</si>
  <si>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</si>
  <si>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</si>
  <si>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</si>
  <si>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</si>
  <si>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</si>
  <si>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</si>
  <si>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</si>
  <si>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</si>
  <si>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</si>
  <si>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</si>
  <si>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</si>
  <si>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</si>
  <si>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</si>
  <si>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</si>
  <si>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</si>
  <si>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</si>
  <si>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</si>
  <si>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</si>
  <si>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</si>
  <si>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</si>
  <si>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</si>
  <si>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</si>
  <si>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</si>
  <si>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</si>
  <si>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</si>
  <si>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</si>
  <si>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</si>
  <si>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</si>
  <si>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</si>
  <si>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</si>
  <si>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</si>
  <si>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</si>
  <si>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</si>
  <si>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</si>
  <si>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</si>
  <si>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</si>
  <si>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</si>
  <si>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</si>
  <si>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</si>
  <si>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</si>
  <si>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</si>
  <si>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</si>
  <si>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</si>
  <si>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</si>
  <si>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</si>
  <si>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</si>
  <si>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</si>
  <si>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</si>
  <si>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</si>
  <si>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</si>
  <si>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</si>
  <si>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</si>
  <si>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</si>
  <si>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</si>
  <si>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</si>
  <si>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</si>
  <si>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</si>
  <si>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</si>
  <si>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</si>
  <si>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</si>
  <si>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</si>
  <si>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</si>
  <si>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</si>
  <si>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</si>
  <si>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</si>
  <si>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</si>
  <si>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</si>
  <si>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</si>
  <si>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</si>
  <si>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</si>
  <si>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</si>
  <si>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</si>
  <si>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</si>
  <si>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</si>
  <si>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</si>
  <si>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</si>
  <si>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</si>
  <si>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</si>
  <si>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</si>
  <si>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</si>
  <si>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</si>
  <si>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</si>
  <si>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</si>
  <si>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</si>
  <si>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</si>
  <si>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</si>
  <si>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</si>
  <si>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</si>
  <si>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</si>
  <si>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</si>
  <si>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</si>
  <si>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</si>
  <si>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</si>
  <si>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</si>
  <si>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</si>
  <si>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</si>
  <si>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</si>
  <si>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</si>
  <si>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</si>
  <si>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</si>
  <si>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</si>
  <si>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</si>
  <si>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</si>
  <si>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</si>
  <si>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</si>
  <si>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</si>
  <si>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</si>
  <si>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</si>
  <si>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</si>
  <si>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</si>
  <si>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</si>
  <si>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</si>
  <si>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</si>
  <si>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</si>
  <si>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</si>
  <si>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</si>
  <si>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</si>
  <si>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</si>
  <si>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</si>
  <si>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</si>
  <si>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</si>
  <si>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</si>
  <si>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</si>
  <si>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</si>
  <si>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</si>
  <si>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</si>
  <si>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</si>
  <si>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</si>
  <si>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</si>
  <si>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</si>
  <si>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</si>
  <si>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</si>
  <si>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</si>
  <si>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</si>
  <si>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</si>
  <si>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</si>
  <si>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</si>
  <si>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</si>
  <si>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</si>
  <si>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</si>
  <si>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</si>
  <si>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</si>
  <si>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</si>
  <si>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</si>
  <si>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</si>
  <si>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</si>
  <si>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</si>
  <si>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</si>
  <si>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</si>
  <si>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</si>
  <si>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</si>
  <si>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</si>
  <si>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</si>
  <si>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</si>
  <si>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</si>
  <si>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</si>
  <si>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</si>
  <si>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</si>
  <si>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</si>
  <si>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</si>
  <si>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</si>
  <si>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</si>
  <si>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</si>
  <si>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</si>
  <si>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</si>
  <si>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</si>
  <si>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</si>
  <si>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</si>
  <si>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</si>
  <si>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</si>
  <si>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</si>
  <si>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</si>
  <si>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</si>
  <si>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</si>
  <si>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</si>
  <si>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</si>
  <si>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</si>
  <si>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</si>
  <si>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</si>
  <si>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</si>
  <si>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</si>
  <si>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</si>
  <si>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</si>
  <si>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</si>
  <si>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</si>
  <si>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</si>
  <si>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</si>
  <si>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</si>
  <si>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</si>
  <si>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</si>
  <si>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</si>
  <si>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</si>
  <si>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</si>
  <si>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</si>
  <si>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</si>
  <si>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</si>
  <si>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</si>
  <si>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</si>
  <si>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</si>
  <si>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</si>
  <si>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</si>
  <si>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</si>
  <si>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</si>
  <si>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</si>
  <si>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</si>
  <si>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</si>
  <si>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</si>
  <si>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</si>
  <si>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</si>
  <si>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</si>
  <si>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</si>
  <si>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</si>
  <si>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</si>
  <si>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</si>
  <si>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</si>
  <si>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</si>
  <si>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</si>
  <si>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</si>
  <si>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</si>
  <si>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</si>
  <si>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</si>
  <si>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</si>
  <si>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</si>
  <si>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</si>
  <si>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</si>
  <si>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</si>
  <si>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</si>
  <si>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</si>
  <si>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</si>
  <si>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</si>
  <si>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</si>
  <si>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</si>
  <si>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</si>
  <si>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</si>
  <si>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</si>
  <si>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</si>
  <si>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</si>
  <si>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</si>
  <si>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</si>
  <si>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</si>
  <si>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</si>
  <si>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</si>
  <si>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</si>
  <si>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</si>
  <si>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</si>
  <si>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</si>
  <si>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</si>
  <si>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</si>
  <si>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</si>
  <si>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</si>
  <si>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</si>
  <si>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</si>
  <si>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</si>
  <si>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</si>
  <si>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</si>
  <si>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</si>
  <si>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</si>
  <si>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茨城県</t>
  </si>
  <si>
    <t>08000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</si>
  <si>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</si>
  <si>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</si>
  <si>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</si>
  <si>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</si>
  <si>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</si>
  <si>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</si>
  <si>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</si>
  <si>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</si>
  <si>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</si>
  <si>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</si>
  <si>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</si>
  <si>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</si>
  <si>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08201</t>
  </si>
  <si>
    <t>水戸市</t>
  </si>
  <si>
    <t>081201</t>
  </si>
  <si>
    <t>有る</t>
  </si>
  <si>
    <t>08202</t>
  </si>
  <si>
    <t>日立市</t>
  </si>
  <si>
    <t>081202</t>
  </si>
  <si>
    <t>08203</t>
  </si>
  <si>
    <t>土浦市</t>
  </si>
  <si>
    <t>081203</t>
  </si>
  <si>
    <t>08204</t>
  </si>
  <si>
    <t>古河市</t>
  </si>
  <si>
    <t>081204</t>
  </si>
  <si>
    <t>08205</t>
  </si>
  <si>
    <t>石岡市</t>
  </si>
  <si>
    <t>081205</t>
  </si>
  <si>
    <t>無い</t>
  </si>
  <si>
    <t>08207</t>
  </si>
  <si>
    <t>結城市</t>
  </si>
  <si>
    <t>081207</t>
  </si>
  <si>
    <t>08208</t>
  </si>
  <si>
    <t>龍ケ崎市</t>
  </si>
  <si>
    <t>081208</t>
  </si>
  <si>
    <t>08210</t>
  </si>
  <si>
    <t>下妻市</t>
  </si>
  <si>
    <t>081210</t>
  </si>
  <si>
    <t>08211</t>
  </si>
  <si>
    <t>常総市</t>
  </si>
  <si>
    <t>081211</t>
  </si>
  <si>
    <t>08212</t>
  </si>
  <si>
    <t>常陸太田市</t>
  </si>
  <si>
    <t>081212</t>
  </si>
  <si>
    <t>08214</t>
  </si>
  <si>
    <t>高萩市</t>
  </si>
  <si>
    <t>081214</t>
  </si>
  <si>
    <t>08215</t>
  </si>
  <si>
    <t>北茨城市</t>
  </si>
  <si>
    <t>081215</t>
  </si>
  <si>
    <t>08216</t>
  </si>
  <si>
    <t>笠間市</t>
  </si>
  <si>
    <t>081216</t>
  </si>
  <si>
    <t>08217</t>
  </si>
  <si>
    <t>取手市</t>
  </si>
  <si>
    <t>081217</t>
  </si>
  <si>
    <t>08219</t>
  </si>
  <si>
    <t>牛久市</t>
  </si>
  <si>
    <t>081219</t>
  </si>
  <si>
    <t>08220</t>
  </si>
  <si>
    <t>つくば市</t>
  </si>
  <si>
    <t>081220</t>
  </si>
  <si>
    <t>08221</t>
  </si>
  <si>
    <t>ひたちなか市</t>
  </si>
  <si>
    <t>081221</t>
  </si>
  <si>
    <t>08222</t>
  </si>
  <si>
    <t>鹿嶋市</t>
  </si>
  <si>
    <t>081222</t>
  </si>
  <si>
    <t>08223</t>
  </si>
  <si>
    <t>潮来市</t>
  </si>
  <si>
    <t>081223</t>
  </si>
  <si>
    <t>08224</t>
  </si>
  <si>
    <t>守谷市</t>
  </si>
  <si>
    <t>081224</t>
  </si>
  <si>
    <t>08225</t>
  </si>
  <si>
    <t>常陸大宮市</t>
  </si>
  <si>
    <t>081225</t>
  </si>
  <si>
    <t>08226</t>
  </si>
  <si>
    <t>那珂市</t>
  </si>
  <si>
    <t>081226</t>
  </si>
  <si>
    <t>08227</t>
  </si>
  <si>
    <t>筑西市</t>
  </si>
  <si>
    <t>081227</t>
  </si>
  <si>
    <t>08228</t>
  </si>
  <si>
    <t>坂東市</t>
  </si>
  <si>
    <t>081228</t>
  </si>
  <si>
    <t>08229</t>
  </si>
  <si>
    <t>稲敷市</t>
  </si>
  <si>
    <t>081229</t>
  </si>
  <si>
    <t>08230</t>
  </si>
  <si>
    <t>かすみがうら市</t>
  </si>
  <si>
    <t>081230</t>
  </si>
  <si>
    <t>08231</t>
  </si>
  <si>
    <t>桜川市</t>
  </si>
  <si>
    <t>081231</t>
  </si>
  <si>
    <t>08232</t>
  </si>
  <si>
    <t>神栖市</t>
  </si>
  <si>
    <t>081232</t>
  </si>
  <si>
    <t>08233</t>
  </si>
  <si>
    <t>行方市</t>
  </si>
  <si>
    <t>081233</t>
  </si>
  <si>
    <t>08234</t>
  </si>
  <si>
    <t>鉾田市</t>
  </si>
  <si>
    <t>081234</t>
  </si>
  <si>
    <t>08235</t>
  </si>
  <si>
    <t>つくばみらい市</t>
  </si>
  <si>
    <t>081235</t>
  </si>
  <si>
    <t>08236</t>
  </si>
  <si>
    <t>小美玉市</t>
  </si>
  <si>
    <t>081236</t>
  </si>
  <si>
    <t>08302</t>
  </si>
  <si>
    <t>茨城町</t>
  </si>
  <si>
    <t>081302</t>
  </si>
  <si>
    <t>08309</t>
  </si>
  <si>
    <t>大洗町</t>
  </si>
  <si>
    <t>081309</t>
  </si>
  <si>
    <t>08310</t>
  </si>
  <si>
    <t>城里町</t>
  </si>
  <si>
    <t>081310</t>
  </si>
  <si>
    <t>08341</t>
  </si>
  <si>
    <t>東海村</t>
  </si>
  <si>
    <t>081341</t>
  </si>
  <si>
    <t>08364</t>
  </si>
  <si>
    <t>大子町</t>
  </si>
  <si>
    <t>081364</t>
  </si>
  <si>
    <t>08442</t>
  </si>
  <si>
    <t>美浦村</t>
  </si>
  <si>
    <t>081442</t>
  </si>
  <si>
    <t>08443</t>
  </si>
  <si>
    <t>阿見町</t>
  </si>
  <si>
    <t>081443</t>
  </si>
  <si>
    <t>08447</t>
  </si>
  <si>
    <t>河内町</t>
  </si>
  <si>
    <t>081447</t>
  </si>
  <si>
    <t>08521</t>
  </si>
  <si>
    <t>八千代町</t>
  </si>
  <si>
    <t>081521</t>
  </si>
  <si>
    <t>08542</t>
  </si>
  <si>
    <t>五霞町</t>
  </si>
  <si>
    <t>081542</t>
  </si>
  <si>
    <t>08546</t>
  </si>
  <si>
    <t>境町</t>
  </si>
  <si>
    <t>081546</t>
  </si>
  <si>
    <t>08564</t>
  </si>
  <si>
    <t>利根町</t>
  </si>
  <si>
    <t>081564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</si>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</sst>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\(#,###\)"/>
    <numFmt numFmtId="178" formatCode="#,##0.0"/>
    <numFmt numFmtId="179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3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3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79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8" fontId="9" fillId="0" borderId="62" xfId="0" applyNumberFormat="1" applyFont="1" applyBorder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8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  <xf numFmtId="0" fontId="5" fillId="4" borderId="71" xfId="3" applyNumberFormat="1" applyFont="1" applyFill="1" applyBorder="1" applyAlignment="1">
      <alignment vertical="center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top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69" xfId="6" quotePrefix="1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 activeCell="A8" sqref="A8:AQ51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316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45" t="s">
        <v>665</v>
      </c>
      <c r="B2" s="345" t="s">
        <v>666</v>
      </c>
      <c r="C2" s="347" t="s">
        <v>667</v>
      </c>
      <c r="D2" s="336" t="s">
        <v>668</v>
      </c>
      <c r="E2" s="339"/>
      <c r="F2" s="209"/>
      <c r="G2" s="210" t="s">
        <v>669</v>
      </c>
      <c r="H2" s="336" t="s">
        <v>670</v>
      </c>
      <c r="I2" s="339"/>
      <c r="J2" s="339"/>
      <c r="K2" s="344"/>
      <c r="L2" s="330" t="s">
        <v>671</v>
      </c>
      <c r="M2" s="331"/>
      <c r="N2" s="332"/>
      <c r="O2" s="327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41" t="s">
        <v>674</v>
      </c>
      <c r="AC2" s="336" t="s">
        <v>675</v>
      </c>
      <c r="AD2" s="339"/>
      <c r="AE2" s="339"/>
      <c r="AF2" s="339"/>
      <c r="AG2" s="339"/>
      <c r="AH2" s="339"/>
      <c r="AI2" s="339"/>
      <c r="AJ2" s="340"/>
      <c r="AK2" s="341" t="s">
        <v>676</v>
      </c>
      <c r="AL2" s="341" t="s">
        <v>677</v>
      </c>
      <c r="AM2" s="336" t="s">
        <v>678</v>
      </c>
      <c r="AN2" s="337"/>
      <c r="AO2" s="337"/>
      <c r="AP2" s="338"/>
      <c r="AQ2" s="317"/>
      <c r="AR2" s="317"/>
    </row>
    <row r="3" spans="1:44" s="228" customFormat="1" ht="22.5" customHeight="1">
      <c r="A3" s="346"/>
      <c r="B3" s="346"/>
      <c r="C3" s="348"/>
      <c r="D3" s="214"/>
      <c r="E3" s="333" t="s">
        <v>679</v>
      </c>
      <c r="F3" s="327" t="s">
        <v>680</v>
      </c>
      <c r="G3" s="215"/>
      <c r="H3" s="333" t="s">
        <v>681</v>
      </c>
      <c r="I3" s="333" t="s">
        <v>682</v>
      </c>
      <c r="J3" s="327" t="s">
        <v>683</v>
      </c>
      <c r="K3" s="323" t="s">
        <v>684</v>
      </c>
      <c r="L3" s="329" t="s">
        <v>756</v>
      </c>
      <c r="M3" s="329" t="s">
        <v>757</v>
      </c>
      <c r="N3" s="329" t="s">
        <v>758</v>
      </c>
      <c r="O3" s="328"/>
      <c r="P3" s="333" t="s">
        <v>685</v>
      </c>
      <c r="Q3" s="333" t="s">
        <v>686</v>
      </c>
      <c r="R3" s="324" t="s">
        <v>687</v>
      </c>
      <c r="S3" s="325"/>
      <c r="T3" s="325"/>
      <c r="U3" s="325"/>
      <c r="V3" s="325"/>
      <c r="W3" s="325"/>
      <c r="X3" s="325"/>
      <c r="Y3" s="326"/>
      <c r="Z3" s="333" t="s">
        <v>688</v>
      </c>
      <c r="AA3" s="323" t="s">
        <v>684</v>
      </c>
      <c r="AB3" s="342"/>
      <c r="AC3" s="333" t="s">
        <v>689</v>
      </c>
      <c r="AD3" s="333" t="s">
        <v>690</v>
      </c>
      <c r="AE3" s="327" t="s">
        <v>691</v>
      </c>
      <c r="AF3" s="327" t="s">
        <v>692</v>
      </c>
      <c r="AG3" s="327" t="s">
        <v>693</v>
      </c>
      <c r="AH3" s="327" t="s">
        <v>694</v>
      </c>
      <c r="AI3" s="327" t="s">
        <v>695</v>
      </c>
      <c r="AJ3" s="323" t="s">
        <v>684</v>
      </c>
      <c r="AK3" s="342"/>
      <c r="AL3" s="342"/>
      <c r="AM3" s="333" t="s">
        <v>686</v>
      </c>
      <c r="AN3" s="333" t="s">
        <v>696</v>
      </c>
      <c r="AO3" s="333" t="s">
        <v>697</v>
      </c>
      <c r="AP3" s="323" t="s">
        <v>684</v>
      </c>
      <c r="AQ3" s="317"/>
      <c r="AR3" s="317"/>
    </row>
    <row r="4" spans="1:44" s="228" customFormat="1" ht="25.5" customHeight="1">
      <c r="A4" s="346"/>
      <c r="B4" s="346"/>
      <c r="C4" s="348"/>
      <c r="D4" s="214"/>
      <c r="E4" s="328"/>
      <c r="F4" s="334"/>
      <c r="G4" s="216"/>
      <c r="H4" s="328"/>
      <c r="I4" s="328"/>
      <c r="J4" s="328"/>
      <c r="K4" s="323"/>
      <c r="L4" s="323"/>
      <c r="M4" s="323"/>
      <c r="N4" s="323"/>
      <c r="O4" s="328"/>
      <c r="P4" s="335"/>
      <c r="Q4" s="335"/>
      <c r="R4" s="323" t="s">
        <v>684</v>
      </c>
      <c r="S4" s="333" t="s">
        <v>690</v>
      </c>
      <c r="T4" s="327" t="s">
        <v>698</v>
      </c>
      <c r="U4" s="327" t="s">
        <v>691</v>
      </c>
      <c r="V4" s="327" t="s">
        <v>692</v>
      </c>
      <c r="W4" s="327" t="s">
        <v>693</v>
      </c>
      <c r="X4" s="327" t="s">
        <v>699</v>
      </c>
      <c r="Y4" s="333" t="s">
        <v>700</v>
      </c>
      <c r="Z4" s="343"/>
      <c r="AA4" s="323"/>
      <c r="AB4" s="342"/>
      <c r="AC4" s="335"/>
      <c r="AD4" s="335"/>
      <c r="AE4" s="335"/>
      <c r="AF4" s="334"/>
      <c r="AG4" s="334"/>
      <c r="AH4" s="335"/>
      <c r="AI4" s="335"/>
      <c r="AJ4" s="323"/>
      <c r="AK4" s="342"/>
      <c r="AL4" s="342"/>
      <c r="AM4" s="335"/>
      <c r="AN4" s="335"/>
      <c r="AO4" s="335"/>
      <c r="AP4" s="323"/>
      <c r="AQ4" s="317"/>
      <c r="AR4" s="317"/>
    </row>
    <row r="5" spans="1:44" s="229" customFormat="1" ht="60" customHeight="1">
      <c r="A5" s="346"/>
      <c r="B5" s="346"/>
      <c r="C5" s="348"/>
      <c r="D5" s="217"/>
      <c r="E5" s="218"/>
      <c r="F5" s="218"/>
      <c r="G5" s="218"/>
      <c r="H5" s="218"/>
      <c r="I5" s="218"/>
      <c r="J5" s="218"/>
      <c r="K5" s="217"/>
      <c r="L5" s="323"/>
      <c r="M5" s="323"/>
      <c r="N5" s="323"/>
      <c r="O5" s="218"/>
      <c r="P5" s="218"/>
      <c r="Q5" s="218"/>
      <c r="R5" s="323"/>
      <c r="S5" s="334"/>
      <c r="T5" s="328"/>
      <c r="U5" s="328"/>
      <c r="V5" s="328"/>
      <c r="W5" s="328"/>
      <c r="X5" s="328"/>
      <c r="Y5" s="334"/>
      <c r="Z5" s="217"/>
      <c r="AA5" s="217"/>
      <c r="AB5" s="342"/>
      <c r="AC5" s="218"/>
      <c r="AD5" s="218"/>
      <c r="AE5" s="218"/>
      <c r="AF5" s="218"/>
      <c r="AG5" s="218"/>
      <c r="AH5" s="218"/>
      <c r="AI5" s="218"/>
      <c r="AJ5" s="217"/>
      <c r="AK5" s="342"/>
      <c r="AL5" s="342"/>
      <c r="AM5" s="218"/>
      <c r="AN5" s="218"/>
      <c r="AO5" s="218"/>
      <c r="AP5" s="217"/>
      <c r="AQ5" s="318"/>
      <c r="AR5" s="318"/>
    </row>
    <row r="6" spans="1:44" s="230" customFormat="1" ht="13.5" customHeight="1">
      <c r="A6" s="346"/>
      <c r="B6" s="346"/>
      <c r="C6" s="348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319"/>
      <c r="AR6" s="319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 t="shared" ref="D7:D51" si="0">+E7+F7</f>
        <v>2957724</v>
      </c>
      <c r="E7" s="306">
        <f>SUM(E$8:E$1000)</f>
        <v>2957724</v>
      </c>
      <c r="F7" s="306">
        <f>SUM(F$8:F$1000)</f>
        <v>0</v>
      </c>
      <c r="G7" s="306">
        <f>SUM(G$8:G$1000)</f>
        <v>56334</v>
      </c>
      <c r="H7" s="306">
        <f>SUM(ごみ搬入量内訳!E7,+ごみ搬入量内訳!AD7)</f>
        <v>945257</v>
      </c>
      <c r="I7" s="306">
        <f>ごみ搬入量内訳!BC7</f>
        <v>84110</v>
      </c>
      <c r="J7" s="306">
        <f>資源化量内訳!BO7</f>
        <v>31924</v>
      </c>
      <c r="K7" s="306">
        <f t="shared" ref="K7:K51" si="1">SUM(H7:J7)</f>
        <v>1061291</v>
      </c>
      <c r="L7" s="306">
        <f t="shared" ref="L7:L51" si="2">IF(D7&lt;&gt;0,K7/D7/365*1000000,"-")</f>
        <v>983.06893251110171</v>
      </c>
      <c r="M7" s="306">
        <f>IF(D7&lt;&gt;0,(ごみ搬入量内訳!BR7+ごみ処理概要!J7)/ごみ処理概要!D7/365*1000000,"-")</f>
        <v>708.48627164504478</v>
      </c>
      <c r="N7" s="306">
        <f>IF(D7&lt;&gt;0,ごみ搬入量内訳!CM7/ごみ処理概要!D7/365*1000000,"-")</f>
        <v>274.58266086605693</v>
      </c>
      <c r="O7" s="306">
        <f>ごみ搬入量内訳!DH7</f>
        <v>12701</v>
      </c>
      <c r="P7" s="306">
        <f>ごみ処理量内訳!E7</f>
        <v>793577</v>
      </c>
      <c r="Q7" s="306">
        <f>ごみ処理量内訳!N7</f>
        <v>511</v>
      </c>
      <c r="R7" s="306">
        <f t="shared" ref="R7:R51" si="3">SUM(S7:Y7)</f>
        <v>150923</v>
      </c>
      <c r="S7" s="306">
        <f>ごみ処理量内訳!G7</f>
        <v>43643</v>
      </c>
      <c r="T7" s="306">
        <f>ごみ処理量内訳!L7</f>
        <v>64006</v>
      </c>
      <c r="U7" s="306">
        <f>ごみ処理量内訳!H7</f>
        <v>2852</v>
      </c>
      <c r="V7" s="306">
        <f>ごみ処理量内訳!I7</f>
        <v>0</v>
      </c>
      <c r="W7" s="306">
        <f>ごみ処理量内訳!J7</f>
        <v>0</v>
      </c>
      <c r="X7" s="306">
        <f>ごみ処理量内訳!K7</f>
        <v>40124</v>
      </c>
      <c r="Y7" s="306">
        <f>ごみ処理量内訳!M7</f>
        <v>298</v>
      </c>
      <c r="Z7" s="306">
        <f>資源化量内訳!Y7</f>
        <v>91541</v>
      </c>
      <c r="AA7" s="306">
        <f t="shared" ref="AA7:AA51" si="4">SUM(P7,Q7,R7,Z7)</f>
        <v>1036552</v>
      </c>
      <c r="AB7" s="309">
        <f t="shared" ref="AB7:AB51" si="5">IF(AA7&lt;&gt;0,(Z7+P7+R7)/AA7*100,"-")</f>
        <v>99.950701942594293</v>
      </c>
      <c r="AC7" s="306">
        <f>施設資源化量内訳!Y7</f>
        <v>30127</v>
      </c>
      <c r="AD7" s="306">
        <f>施設資源化量内訳!AT7</f>
        <v>14868</v>
      </c>
      <c r="AE7" s="306">
        <f>施設資源化量内訳!BO7</f>
        <v>1267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25236</v>
      </c>
      <c r="AI7" s="306">
        <f>施設資源化量内訳!EU7</f>
        <v>43542</v>
      </c>
      <c r="AJ7" s="306">
        <f t="shared" ref="AJ7:AJ51" si="6">SUM(AC7:AI7)</f>
        <v>115040</v>
      </c>
      <c r="AK7" s="309">
        <f t="shared" ref="AK7:AK51" si="7">IF((AA7+J7)&lt;&gt;0,(Z7+AJ7+J7)/(AA7+J7)*100,"-")</f>
        <v>22.321980091270184</v>
      </c>
      <c r="AL7" s="309">
        <f>IF((AA7+J7)&lt;&gt;0,(資源化量内訳!D7-資源化量内訳!R7-資源化量内訳!T7-資源化量内訳!V7-資源化量内訳!U7)/(AA7+J7)*100,"-")</f>
        <v>19.968441031899641</v>
      </c>
      <c r="AM7" s="306">
        <f>ごみ処理量内訳!AA7</f>
        <v>511</v>
      </c>
      <c r="AN7" s="306">
        <f>ごみ処理量内訳!AB7</f>
        <v>73418</v>
      </c>
      <c r="AO7" s="306">
        <f>ごみ処理量内訳!AC7</f>
        <v>7862</v>
      </c>
      <c r="AP7" s="306">
        <f t="shared" ref="AP7:AP51" si="8">SUM(AM7:AO7)</f>
        <v>81791</v>
      </c>
      <c r="AQ7" s="320"/>
      <c r="AR7" s="320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271047</v>
      </c>
      <c r="E8" s="292">
        <v>271047</v>
      </c>
      <c r="F8" s="292">
        <v>0</v>
      </c>
      <c r="G8" s="292">
        <v>3241</v>
      </c>
      <c r="H8" s="292">
        <f>SUM(ごみ搬入量内訳!E8,+ごみ搬入量内訳!AD8)</f>
        <v>106511</v>
      </c>
      <c r="I8" s="292">
        <f>ごみ搬入量内訳!BC8</f>
        <v>6230</v>
      </c>
      <c r="J8" s="292">
        <f>資源化量内訳!BO8</f>
        <v>4533</v>
      </c>
      <c r="K8" s="292">
        <f t="shared" si="1"/>
        <v>117274</v>
      </c>
      <c r="L8" s="295">
        <f t="shared" si="2"/>
        <v>1185.3982155751082</v>
      </c>
      <c r="M8" s="292">
        <f>IF(D8&lt;&gt;0,(ごみ搬入量内訳!BR8+ごみ処理概要!J8)/ごみ処理概要!D8/365*1000000,"-")</f>
        <v>777.33068687324158</v>
      </c>
      <c r="N8" s="292">
        <f>IF(D8&lt;&gt;0,ごみ搬入量内訳!CM8/ごみ処理概要!D8/365*1000000,"-")</f>
        <v>408.06752870186648</v>
      </c>
      <c r="O8" s="292">
        <f>ごみ搬入量内訳!DH8</f>
        <v>0</v>
      </c>
      <c r="P8" s="292">
        <f>ごみ処理量内訳!E8</f>
        <v>92433</v>
      </c>
      <c r="Q8" s="292">
        <f>ごみ処理量内訳!N8</f>
        <v>0</v>
      </c>
      <c r="R8" s="292">
        <f t="shared" si="3"/>
        <v>7815</v>
      </c>
      <c r="S8" s="292">
        <f>ごみ処理量内訳!G8</f>
        <v>1368</v>
      </c>
      <c r="T8" s="292">
        <f>ごみ処理量内訳!L8</f>
        <v>6447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12362</v>
      </c>
      <c r="AA8" s="292">
        <f t="shared" si="4"/>
        <v>112610</v>
      </c>
      <c r="AB8" s="297">
        <f t="shared" si="5"/>
        <v>100</v>
      </c>
      <c r="AC8" s="292">
        <f>施設資源化量内訳!Y8</f>
        <v>293</v>
      </c>
      <c r="AD8" s="292">
        <f>施設資源化量内訳!AT8</f>
        <v>204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4884</v>
      </c>
      <c r="AJ8" s="292">
        <f t="shared" si="6"/>
        <v>5381</v>
      </c>
      <c r="AK8" s="297">
        <f t="shared" si="7"/>
        <v>19.016074370641011</v>
      </c>
      <c r="AL8" s="297">
        <f>IF((AA8+J8)&lt;&gt;0,(資源化量内訳!D8-資源化量内訳!R8-資源化量内訳!T8-資源化量内訳!V8-資源化量内訳!U8)/(AA8+J8)*100,"-")</f>
        <v>19.016074370641011</v>
      </c>
      <c r="AM8" s="292">
        <f>ごみ処理量内訳!AA8</f>
        <v>0</v>
      </c>
      <c r="AN8" s="292">
        <f>ごみ処理量内訳!AB8</f>
        <v>9455</v>
      </c>
      <c r="AO8" s="292">
        <f>ごみ処理量内訳!AC8</f>
        <v>171</v>
      </c>
      <c r="AP8" s="292">
        <f t="shared" si="8"/>
        <v>9626</v>
      </c>
      <c r="AQ8" s="321" t="s">
        <v>761</v>
      </c>
      <c r="AR8" s="322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185039</v>
      </c>
      <c r="E9" s="292">
        <v>185039</v>
      </c>
      <c r="F9" s="292">
        <v>0</v>
      </c>
      <c r="G9" s="292">
        <v>1671</v>
      </c>
      <c r="H9" s="292">
        <f>SUM(ごみ搬入量内訳!E9,+ごみ搬入量内訳!AD9)</f>
        <v>53065</v>
      </c>
      <c r="I9" s="292">
        <f>ごみ搬入量内訳!BC9</f>
        <v>9572</v>
      </c>
      <c r="J9" s="292">
        <f>資源化量内訳!BO9</f>
        <v>181</v>
      </c>
      <c r="K9" s="292">
        <f t="shared" si="1"/>
        <v>62818</v>
      </c>
      <c r="L9" s="295">
        <f t="shared" si="2"/>
        <v>930.09640988678643</v>
      </c>
      <c r="M9" s="292">
        <f>IF(D9&lt;&gt;0,(ごみ搬入量内訳!BR9+ごみ処理概要!J9)/ごみ処理概要!D9/365*1000000,"-")</f>
        <v>676.56970055997817</v>
      </c>
      <c r="N9" s="292">
        <f>IF(D9&lt;&gt;0,ごみ搬入量内訳!CM9/ごみ処理概要!D9/365*1000000,"-")</f>
        <v>253.52670932680834</v>
      </c>
      <c r="O9" s="292">
        <f>ごみ搬入量内訳!DH9</f>
        <v>0</v>
      </c>
      <c r="P9" s="292">
        <f>ごみ処理量内訳!E9</f>
        <v>51119</v>
      </c>
      <c r="Q9" s="292">
        <f>ごみ処理量内訳!N9</f>
        <v>0</v>
      </c>
      <c r="R9" s="292">
        <f t="shared" si="3"/>
        <v>7736</v>
      </c>
      <c r="S9" s="292">
        <f>ごみ処理量内訳!G9</f>
        <v>3166</v>
      </c>
      <c r="T9" s="292">
        <f>ごみ処理量内訳!L9</f>
        <v>4570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2425</v>
      </c>
      <c r="AA9" s="292">
        <f t="shared" si="4"/>
        <v>61280</v>
      </c>
      <c r="AB9" s="297">
        <f t="shared" si="5"/>
        <v>100</v>
      </c>
      <c r="AC9" s="292">
        <f>施設資源化量内訳!Y9</f>
        <v>4075</v>
      </c>
      <c r="AD9" s="292">
        <f>施設資源化量内訳!AT9</f>
        <v>1722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4570</v>
      </c>
      <c r="AJ9" s="292">
        <f t="shared" si="6"/>
        <v>10367</v>
      </c>
      <c r="AK9" s="297">
        <f t="shared" si="7"/>
        <v>21.107694310212981</v>
      </c>
      <c r="AL9" s="297">
        <f>IF((AA9+J9)&lt;&gt;0,(資源化量内訳!D9-資源化量内訳!R9-資源化量内訳!T9-資源化量内訳!V9-資源化量内訳!U9)/(AA9+J9)*100,"-")</f>
        <v>21.107694310212981</v>
      </c>
      <c r="AM9" s="292">
        <f>ごみ処理量内訳!AA9</f>
        <v>0</v>
      </c>
      <c r="AN9" s="292">
        <f>ごみ処理量内訳!AB9</f>
        <v>1130</v>
      </c>
      <c r="AO9" s="292">
        <f>ごみ処理量内訳!AC9</f>
        <v>917</v>
      </c>
      <c r="AP9" s="292">
        <f t="shared" si="8"/>
        <v>2047</v>
      </c>
      <c r="AQ9" s="321" t="s">
        <v>765</v>
      </c>
      <c r="AR9" s="322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143699</v>
      </c>
      <c r="E10" s="292">
        <v>143699</v>
      </c>
      <c r="F10" s="292">
        <v>0</v>
      </c>
      <c r="G10" s="292">
        <v>3543</v>
      </c>
      <c r="H10" s="292">
        <f>SUM(ごみ搬入量内訳!E10,+ごみ搬入量内訳!AD10)</f>
        <v>56141</v>
      </c>
      <c r="I10" s="292">
        <f>ごみ搬入量内訳!BC10</f>
        <v>3207</v>
      </c>
      <c r="J10" s="292">
        <f>資源化量内訳!BO10</f>
        <v>2653</v>
      </c>
      <c r="K10" s="292">
        <f t="shared" si="1"/>
        <v>62001</v>
      </c>
      <c r="L10" s="295">
        <f t="shared" si="2"/>
        <v>1182.0941928938792</v>
      </c>
      <c r="M10" s="292">
        <f>IF(D10&lt;&gt;0,(ごみ搬入量内訳!BR10+ごみ処理概要!J10)/ごみ処理概要!D10/365*1000000,"-")</f>
        <v>729.70260229072824</v>
      </c>
      <c r="N10" s="292">
        <f>IF(D10&lt;&gt;0,ごみ搬入量内訳!CM10/ごみ処理概要!D10/365*1000000,"-")</f>
        <v>452.39159060315092</v>
      </c>
      <c r="O10" s="292">
        <f>ごみ搬入量内訳!DH10</f>
        <v>0</v>
      </c>
      <c r="P10" s="292">
        <f>ごみ処理量内訳!E10</f>
        <v>43540</v>
      </c>
      <c r="Q10" s="292">
        <f>ごみ処理量内訳!N10</f>
        <v>0</v>
      </c>
      <c r="R10" s="292">
        <f t="shared" si="3"/>
        <v>10511</v>
      </c>
      <c r="S10" s="292">
        <f>ごみ処理量内訳!G10</f>
        <v>3559</v>
      </c>
      <c r="T10" s="292">
        <f>ごみ処理量内訳!L10</f>
        <v>6931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21</v>
      </c>
      <c r="Y10" s="292">
        <f>ごみ処理量内訳!M10</f>
        <v>0</v>
      </c>
      <c r="Z10" s="292">
        <f>資源化量内訳!Y10</f>
        <v>6060</v>
      </c>
      <c r="AA10" s="292">
        <f t="shared" si="4"/>
        <v>60111</v>
      </c>
      <c r="AB10" s="297">
        <f t="shared" si="5"/>
        <v>100</v>
      </c>
      <c r="AC10" s="292">
        <f>施設資源化量内訳!Y10</f>
        <v>260</v>
      </c>
      <c r="AD10" s="292">
        <f>施設資源化量内訳!AT10</f>
        <v>1088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21</v>
      </c>
      <c r="AI10" s="292">
        <f>施設資源化量内訳!EU10</f>
        <v>6902</v>
      </c>
      <c r="AJ10" s="292">
        <f t="shared" si="6"/>
        <v>8271</v>
      </c>
      <c r="AK10" s="297">
        <f t="shared" si="7"/>
        <v>27.060098145433685</v>
      </c>
      <c r="AL10" s="297">
        <f>IF((AA10+J10)&lt;&gt;0,(資源化量内訳!D10-資源化量内訳!R10-資源化量内訳!T10-資源化量内訳!V10-資源化量内訳!U10)/(AA10+J10)*100,"-")</f>
        <v>27.060098145433685</v>
      </c>
      <c r="AM10" s="292">
        <f>ごみ処理量内訳!AA10</f>
        <v>0</v>
      </c>
      <c r="AN10" s="292">
        <f>ごみ処理量内訳!AB10</f>
        <v>5646</v>
      </c>
      <c r="AO10" s="292">
        <f>ごみ処理量内訳!AC10</f>
        <v>1207</v>
      </c>
      <c r="AP10" s="292">
        <f t="shared" si="8"/>
        <v>6853</v>
      </c>
      <c r="AQ10" s="321" t="s">
        <v>768</v>
      </c>
      <c r="AR10" s="322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144394</v>
      </c>
      <c r="E11" s="292">
        <v>144394</v>
      </c>
      <c r="F11" s="292">
        <v>0</v>
      </c>
      <c r="G11" s="292">
        <v>2960</v>
      </c>
      <c r="H11" s="292">
        <f>SUM(ごみ搬入量内訳!E11,+ごみ搬入量内訳!AD11)</f>
        <v>45026</v>
      </c>
      <c r="I11" s="292">
        <f>ごみ搬入量内訳!BC11</f>
        <v>2555</v>
      </c>
      <c r="J11" s="292">
        <f>資源化量内訳!BO11</f>
        <v>2280</v>
      </c>
      <c r="K11" s="292">
        <f t="shared" si="1"/>
        <v>49861</v>
      </c>
      <c r="L11" s="295">
        <f t="shared" si="2"/>
        <v>946.06063584397418</v>
      </c>
      <c r="M11" s="292">
        <f>IF(D11&lt;&gt;0,(ごみ搬入量内訳!BR11+ごみ処理概要!J11)/ごみ処理概要!D11/365*1000000,"-")</f>
        <v>737.08143680694059</v>
      </c>
      <c r="N11" s="292">
        <f>IF(D11&lt;&gt;0,ごみ搬入量内訳!CM11/ごみ処理概要!D11/365*1000000,"-")</f>
        <v>208.97919903703354</v>
      </c>
      <c r="O11" s="292">
        <f>ごみ搬入量内訳!DH11</f>
        <v>0</v>
      </c>
      <c r="P11" s="292">
        <f>ごみ処理量内訳!E11</f>
        <v>41267</v>
      </c>
      <c r="Q11" s="292">
        <f>ごみ処理量内訳!N11</f>
        <v>0</v>
      </c>
      <c r="R11" s="292">
        <f t="shared" si="3"/>
        <v>4702</v>
      </c>
      <c r="S11" s="292">
        <f>ごみ処理量内訳!G11</f>
        <v>0</v>
      </c>
      <c r="T11" s="292">
        <f>ごみ処理量内訳!L11</f>
        <v>4702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1612</v>
      </c>
      <c r="AA11" s="292">
        <f t="shared" si="4"/>
        <v>47581</v>
      </c>
      <c r="AB11" s="297">
        <f t="shared" si="5"/>
        <v>100</v>
      </c>
      <c r="AC11" s="292">
        <f>施設資源化量内訳!Y11</f>
        <v>1314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3083</v>
      </c>
      <c r="AJ11" s="292">
        <f t="shared" si="6"/>
        <v>4397</v>
      </c>
      <c r="AK11" s="297">
        <f t="shared" si="7"/>
        <v>16.624215318585669</v>
      </c>
      <c r="AL11" s="297">
        <f>IF((AA11+J11)&lt;&gt;0,(資源化量内訳!D11-資源化量内訳!R11-資源化量内訳!T11-資源化量内訳!V11-資源化量内訳!U11)/(AA11+J11)*100,"-")</f>
        <v>16.624215318585669</v>
      </c>
      <c r="AM11" s="292">
        <f>ごみ処理量内訳!AA11</f>
        <v>0</v>
      </c>
      <c r="AN11" s="292">
        <f>ごみ処理量内訳!AB11</f>
        <v>4803</v>
      </c>
      <c r="AO11" s="292">
        <f>ごみ処理量内訳!AC11</f>
        <v>0</v>
      </c>
      <c r="AP11" s="292">
        <f t="shared" si="8"/>
        <v>4803</v>
      </c>
      <c r="AQ11" s="321" t="s">
        <v>771</v>
      </c>
      <c r="AR11" s="322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76917</v>
      </c>
      <c r="E12" s="292">
        <v>76917</v>
      </c>
      <c r="F12" s="292">
        <v>0</v>
      </c>
      <c r="G12" s="292">
        <v>927</v>
      </c>
      <c r="H12" s="292">
        <f>SUM(ごみ搬入量内訳!E12,+ごみ搬入量内訳!AD12)</f>
        <v>26642</v>
      </c>
      <c r="I12" s="292">
        <f>ごみ搬入量内訳!BC12</f>
        <v>3756</v>
      </c>
      <c r="J12" s="292">
        <f>資源化量内訳!BO12</f>
        <v>375</v>
      </c>
      <c r="K12" s="292">
        <f t="shared" si="1"/>
        <v>30773</v>
      </c>
      <c r="L12" s="295">
        <f t="shared" si="2"/>
        <v>1096.111250323022</v>
      </c>
      <c r="M12" s="292">
        <f>IF(D12&lt;&gt;0,(ごみ搬入量内訳!BR12+ごみ処理概要!J12)/ごみ処理概要!D12/365*1000000,"-")</f>
        <v>721.14738160205059</v>
      </c>
      <c r="N12" s="292">
        <f>IF(D12&lt;&gt;0,ごみ搬入量内訳!CM12/ごみ処理概要!D12/365*1000000,"-")</f>
        <v>374.96386872097145</v>
      </c>
      <c r="O12" s="292">
        <f>ごみ搬入量内訳!DH12</f>
        <v>0</v>
      </c>
      <c r="P12" s="292">
        <f>ごみ処理量内訳!E12</f>
        <v>23432</v>
      </c>
      <c r="Q12" s="292">
        <f>ごみ処理量内訳!N12</f>
        <v>0</v>
      </c>
      <c r="R12" s="292">
        <f t="shared" si="3"/>
        <v>2672</v>
      </c>
      <c r="S12" s="292">
        <f>ごみ処理量内訳!G12</f>
        <v>1850</v>
      </c>
      <c r="T12" s="292">
        <f>ごみ処理量内訳!L12</f>
        <v>822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4304</v>
      </c>
      <c r="AA12" s="292">
        <f t="shared" si="4"/>
        <v>30408</v>
      </c>
      <c r="AB12" s="297">
        <f t="shared" si="5"/>
        <v>100</v>
      </c>
      <c r="AC12" s="292">
        <f>施設資源化量内訳!Y12</f>
        <v>2283</v>
      </c>
      <c r="AD12" s="292">
        <f>施設資源化量内訳!AT12</f>
        <v>1105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730</v>
      </c>
      <c r="AJ12" s="292">
        <f t="shared" si="6"/>
        <v>4118</v>
      </c>
      <c r="AK12" s="297">
        <f t="shared" si="7"/>
        <v>28.577461585940288</v>
      </c>
      <c r="AL12" s="297">
        <f>IF((AA12+J12)&lt;&gt;0,(資源化量内訳!D12-資源化量内訳!R12-資源化量内訳!T12-資源化量内訳!V12-資源化量内訳!U12)/(AA12+J12)*100,"-")</f>
        <v>28.577461585940288</v>
      </c>
      <c r="AM12" s="292">
        <f>ごみ処理量内訳!AA12</f>
        <v>0</v>
      </c>
      <c r="AN12" s="292">
        <f>ごみ処理量内訳!AB12</f>
        <v>741</v>
      </c>
      <c r="AO12" s="292">
        <f>ごみ処理量内訳!AC12</f>
        <v>120</v>
      </c>
      <c r="AP12" s="292">
        <f t="shared" si="8"/>
        <v>861</v>
      </c>
      <c r="AQ12" s="321" t="s">
        <v>774</v>
      </c>
      <c r="AR12" s="322"/>
    </row>
    <row r="13" spans="1:44" s="224" customFormat="1" ht="13.5" customHeight="1">
      <c r="A13" s="290" t="s">
        <v>745</v>
      </c>
      <c r="B13" s="291" t="s">
        <v>776</v>
      </c>
      <c r="C13" s="290" t="s">
        <v>777</v>
      </c>
      <c r="D13" s="292">
        <f t="shared" si="0"/>
        <v>52650</v>
      </c>
      <c r="E13" s="292">
        <v>52650</v>
      </c>
      <c r="F13" s="292">
        <v>0</v>
      </c>
      <c r="G13" s="292">
        <v>1965</v>
      </c>
      <c r="H13" s="292">
        <f>SUM(ごみ搬入量内訳!E13,+ごみ搬入量内訳!AD13)</f>
        <v>20285</v>
      </c>
      <c r="I13" s="292">
        <f>ごみ搬入量内訳!BC13</f>
        <v>481</v>
      </c>
      <c r="J13" s="292">
        <f>資源化量内訳!BO13</f>
        <v>0</v>
      </c>
      <c r="K13" s="292">
        <f t="shared" si="1"/>
        <v>20766</v>
      </c>
      <c r="L13" s="295">
        <f t="shared" si="2"/>
        <v>1080.5916559341215</v>
      </c>
      <c r="M13" s="292">
        <f>IF(D13&lt;&gt;0,(ごみ搬入量内訳!BR13+ごみ処理概要!J13)/ごみ処理概要!D13/365*1000000,"-")</f>
        <v>700.82868256384234</v>
      </c>
      <c r="N13" s="292">
        <f>IF(D13&lt;&gt;0,ごみ搬入量内訳!CM13/ごみ処理概要!D13/365*1000000,"-")</f>
        <v>379.76297337027933</v>
      </c>
      <c r="O13" s="292">
        <f>ごみ搬入量内訳!DH13</f>
        <v>0</v>
      </c>
      <c r="P13" s="292">
        <f>ごみ処理量内訳!E13</f>
        <v>19135</v>
      </c>
      <c r="Q13" s="292">
        <f>ごみ処理量内訳!N13</f>
        <v>0</v>
      </c>
      <c r="R13" s="292">
        <f t="shared" si="3"/>
        <v>14</v>
      </c>
      <c r="S13" s="292">
        <f>ごみ処理量内訳!G13</f>
        <v>0</v>
      </c>
      <c r="T13" s="292">
        <f>ごみ処理量内訳!L13</f>
        <v>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14</v>
      </c>
      <c r="Z13" s="292">
        <f>資源化量内訳!Y13</f>
        <v>1617</v>
      </c>
      <c r="AA13" s="292">
        <f t="shared" si="4"/>
        <v>20766</v>
      </c>
      <c r="AB13" s="297">
        <f t="shared" si="5"/>
        <v>100</v>
      </c>
      <c r="AC13" s="292">
        <f>施設資源化量内訳!Y13</f>
        <v>1763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0</v>
      </c>
      <c r="AJ13" s="292">
        <f t="shared" si="6"/>
        <v>1763</v>
      </c>
      <c r="AK13" s="297">
        <f t="shared" si="7"/>
        <v>16.276605990561492</v>
      </c>
      <c r="AL13" s="297">
        <f>IF((AA13+J13)&lt;&gt;0,(資源化量内訳!D13-資源化量内訳!R13-資源化量内訳!T13-資源化量内訳!V13-資源化量内訳!U13)/(AA13+J13)*100,"-")</f>
        <v>16.276605990561492</v>
      </c>
      <c r="AM13" s="292">
        <f>ごみ処理量内訳!AA13</f>
        <v>0</v>
      </c>
      <c r="AN13" s="292">
        <f>ごみ処理量内訳!AB13</f>
        <v>933</v>
      </c>
      <c r="AO13" s="292">
        <f>ごみ処理量内訳!AC13</f>
        <v>0</v>
      </c>
      <c r="AP13" s="292">
        <f t="shared" si="8"/>
        <v>933</v>
      </c>
      <c r="AQ13" s="321" t="s">
        <v>778</v>
      </c>
      <c r="AR13" s="322"/>
    </row>
    <row r="14" spans="1:44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0"/>
        <v>78393</v>
      </c>
      <c r="E14" s="292">
        <v>78393</v>
      </c>
      <c r="F14" s="292">
        <v>0</v>
      </c>
      <c r="G14" s="292">
        <v>1382</v>
      </c>
      <c r="H14" s="292">
        <f>SUM(ごみ搬入量内訳!E14,+ごみ搬入量内訳!AD14)</f>
        <v>28397</v>
      </c>
      <c r="I14" s="292">
        <f>ごみ搬入量内訳!BC14</f>
        <v>892</v>
      </c>
      <c r="J14" s="292">
        <f>資源化量内訳!BO14</f>
        <v>204</v>
      </c>
      <c r="K14" s="292">
        <f t="shared" si="1"/>
        <v>29493</v>
      </c>
      <c r="L14" s="295">
        <f t="shared" si="2"/>
        <v>1030.7392206705622</v>
      </c>
      <c r="M14" s="292">
        <f>IF(D14&lt;&gt;0,(ごみ搬入量内訳!BR14+ごみ処理概要!J14)/ごみ処理概要!D14/365*1000000,"-")</f>
        <v>750.41645631974757</v>
      </c>
      <c r="N14" s="292">
        <f>IF(D14&lt;&gt;0,ごみ搬入量内訳!CM14/ごみ処理概要!D14/365*1000000,"-")</f>
        <v>280.32276435081479</v>
      </c>
      <c r="O14" s="292">
        <f>ごみ搬入量内訳!DH14</f>
        <v>0</v>
      </c>
      <c r="P14" s="292">
        <f>ごみ処理量内訳!E14</f>
        <v>23451</v>
      </c>
      <c r="Q14" s="292">
        <f>ごみ処理量内訳!N14</f>
        <v>0</v>
      </c>
      <c r="R14" s="292">
        <f t="shared" si="3"/>
        <v>1454</v>
      </c>
      <c r="S14" s="292">
        <f>ごみ処理量内訳!G14</f>
        <v>1105</v>
      </c>
      <c r="T14" s="292">
        <f>ごみ処理量内訳!L14</f>
        <v>349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4864</v>
      </c>
      <c r="AA14" s="292">
        <f t="shared" si="4"/>
        <v>29769</v>
      </c>
      <c r="AB14" s="297">
        <f t="shared" si="5"/>
        <v>100</v>
      </c>
      <c r="AC14" s="292">
        <f>施設資源化量内訳!Y14</f>
        <v>2060</v>
      </c>
      <c r="AD14" s="292">
        <f>施設資源化量内訳!AT14</f>
        <v>450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292</v>
      </c>
      <c r="AJ14" s="292">
        <f t="shared" si="6"/>
        <v>2802</v>
      </c>
      <c r="AK14" s="297">
        <f t="shared" si="7"/>
        <v>26.256964601474657</v>
      </c>
      <c r="AL14" s="297">
        <f>IF((AA14+J14)&lt;&gt;0,(資源化量内訳!D14-資源化量内訳!R14-資源化量内訳!T14-資源化量内訳!V14-資源化量内訳!U14)/(AA14+J14)*100,"-")</f>
        <v>26.256964601474657</v>
      </c>
      <c r="AM14" s="292">
        <f>ごみ処理量内訳!AA14</f>
        <v>0</v>
      </c>
      <c r="AN14" s="292">
        <f>ごみ処理量内訳!AB14</f>
        <v>2762</v>
      </c>
      <c r="AO14" s="292">
        <f>ごみ処理量内訳!AC14</f>
        <v>501</v>
      </c>
      <c r="AP14" s="292">
        <f t="shared" si="8"/>
        <v>3263</v>
      </c>
      <c r="AQ14" s="321" t="s">
        <v>781</v>
      </c>
      <c r="AR14" s="322"/>
    </row>
    <row r="15" spans="1:44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0"/>
        <v>44530</v>
      </c>
      <c r="E15" s="292">
        <v>44530</v>
      </c>
      <c r="F15" s="292">
        <v>0</v>
      </c>
      <c r="G15" s="292">
        <v>1760</v>
      </c>
      <c r="H15" s="292">
        <f>SUM(ごみ搬入量内訳!E15,+ごみ搬入量内訳!AD15)</f>
        <v>13291</v>
      </c>
      <c r="I15" s="292">
        <f>ごみ搬入量内訳!BC15</f>
        <v>3408</v>
      </c>
      <c r="J15" s="292">
        <f>資源化量内訳!BO15</f>
        <v>250</v>
      </c>
      <c r="K15" s="292">
        <f t="shared" si="1"/>
        <v>16949</v>
      </c>
      <c r="L15" s="295">
        <f t="shared" si="2"/>
        <v>1042.7939914295118</v>
      </c>
      <c r="M15" s="292">
        <f>IF(D15&lt;&gt;0,(ごみ搬入量内訳!BR15+ごみ処理概要!J15)/ごみ処理概要!D15/365*1000000,"-")</f>
        <v>653.64584134445306</v>
      </c>
      <c r="N15" s="292">
        <f>IF(D15&lt;&gt;0,ごみ搬入量内訳!CM15/ごみ処理概要!D15/365*1000000,"-")</f>
        <v>389.14815008505889</v>
      </c>
      <c r="O15" s="292">
        <f>ごみ搬入量内訳!DH15</f>
        <v>0</v>
      </c>
      <c r="P15" s="292">
        <f>ごみ処理量内訳!E15</f>
        <v>13418</v>
      </c>
      <c r="Q15" s="292">
        <f>ごみ処理量内訳!N15</f>
        <v>0</v>
      </c>
      <c r="R15" s="292">
        <f t="shared" si="3"/>
        <v>768</v>
      </c>
      <c r="S15" s="292">
        <f>ごみ処理量内訳!G15</f>
        <v>755</v>
      </c>
      <c r="T15" s="292">
        <f>ごみ処理量内訳!L15</f>
        <v>13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2513</v>
      </c>
      <c r="AA15" s="292">
        <f t="shared" si="4"/>
        <v>16699</v>
      </c>
      <c r="AB15" s="297">
        <f t="shared" si="5"/>
        <v>100</v>
      </c>
      <c r="AC15" s="292">
        <f>施設資源化量内訳!Y15</f>
        <v>0</v>
      </c>
      <c r="AD15" s="292">
        <f>施設資源化量内訳!AT15</f>
        <v>251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11</v>
      </c>
      <c r="AJ15" s="292">
        <f t="shared" si="6"/>
        <v>262</v>
      </c>
      <c r="AK15" s="297">
        <f t="shared" si="7"/>
        <v>17.847660628945661</v>
      </c>
      <c r="AL15" s="297">
        <f>IF((AA15+J15)&lt;&gt;0,(資源化量内訳!D15-資源化量内訳!R15-資源化量内訳!T15-資源化量内訳!V15-資源化量内訳!U15)/(AA15+J15)*100,"-")</f>
        <v>17.847660628945661</v>
      </c>
      <c r="AM15" s="292">
        <f>ごみ処理量内訳!AA15</f>
        <v>0</v>
      </c>
      <c r="AN15" s="292">
        <f>ごみ処理量内訳!AB15</f>
        <v>2082</v>
      </c>
      <c r="AO15" s="292">
        <f>ごみ処理量内訳!AC15</f>
        <v>316</v>
      </c>
      <c r="AP15" s="292">
        <f t="shared" si="8"/>
        <v>2398</v>
      </c>
      <c r="AQ15" s="321" t="s">
        <v>784</v>
      </c>
      <c r="AR15" s="322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0"/>
        <v>64264</v>
      </c>
      <c r="E16" s="292">
        <v>64264</v>
      </c>
      <c r="F16" s="292">
        <v>0</v>
      </c>
      <c r="G16" s="292">
        <v>4260</v>
      </c>
      <c r="H16" s="292">
        <f>SUM(ごみ搬入量内訳!E16,+ごみ搬入量内訳!AD16)</f>
        <v>17506</v>
      </c>
      <c r="I16" s="292">
        <f>ごみ搬入量内訳!BC16</f>
        <v>1038</v>
      </c>
      <c r="J16" s="292">
        <f>資源化量内訳!BO16</f>
        <v>1384</v>
      </c>
      <c r="K16" s="292">
        <f t="shared" si="1"/>
        <v>19928</v>
      </c>
      <c r="L16" s="295">
        <f t="shared" si="2"/>
        <v>849.5776838350024</v>
      </c>
      <c r="M16" s="292">
        <f>IF(D16&lt;&gt;0,(ごみ搬入量内訳!BR16+ごみ処理概要!J16)/ごみ処理概要!D16/365*1000000,"-")</f>
        <v>631.72632070790189</v>
      </c>
      <c r="N16" s="292">
        <f>IF(D16&lt;&gt;0,ごみ搬入量内訳!CM16/ごみ処理概要!D16/365*1000000,"-")</f>
        <v>217.85136312710071</v>
      </c>
      <c r="O16" s="292">
        <f>ごみ搬入量内訳!DH16</f>
        <v>0</v>
      </c>
      <c r="P16" s="292">
        <f>ごみ処理量内訳!E16</f>
        <v>13861</v>
      </c>
      <c r="Q16" s="292">
        <f>ごみ処理量内訳!N16</f>
        <v>0</v>
      </c>
      <c r="R16" s="292">
        <f t="shared" si="3"/>
        <v>3596</v>
      </c>
      <c r="S16" s="292">
        <f>ごみ処理量内訳!G16</f>
        <v>541</v>
      </c>
      <c r="T16" s="292">
        <f>ごみ処理量内訳!L16</f>
        <v>2049</v>
      </c>
      <c r="U16" s="292">
        <f>ごみ処理量内訳!H16</f>
        <v>1006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1120</v>
      </c>
      <c r="AA16" s="292">
        <f t="shared" si="4"/>
        <v>18577</v>
      </c>
      <c r="AB16" s="297">
        <f t="shared" si="5"/>
        <v>100</v>
      </c>
      <c r="AC16" s="292">
        <f>施設資源化量内訳!Y16</f>
        <v>39</v>
      </c>
      <c r="AD16" s="292">
        <f>施設資源化量内訳!AT16</f>
        <v>199</v>
      </c>
      <c r="AE16" s="292">
        <f>施設資源化量内訳!BO16</f>
        <v>394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450</v>
      </c>
      <c r="AJ16" s="292">
        <f t="shared" si="6"/>
        <v>1082</v>
      </c>
      <c r="AK16" s="297">
        <f t="shared" si="7"/>
        <v>17.965031812033466</v>
      </c>
      <c r="AL16" s="297">
        <f>IF((AA16+J16)&lt;&gt;0,(資源化量内訳!D16-資源化量内訳!R16-資源化量内訳!T16-資源化量内訳!V16-資源化量内訳!U16)/(AA16+J16)*100,"-")</f>
        <v>17.965031812033466</v>
      </c>
      <c r="AM16" s="292">
        <f>ごみ処理量内訳!AA16</f>
        <v>0</v>
      </c>
      <c r="AN16" s="292">
        <f>ごみ処理量内訳!AB16</f>
        <v>1282</v>
      </c>
      <c r="AO16" s="292">
        <f>ごみ処理量内訳!AC16</f>
        <v>146</v>
      </c>
      <c r="AP16" s="292">
        <f t="shared" si="8"/>
        <v>1428</v>
      </c>
      <c r="AQ16" s="321" t="s">
        <v>787</v>
      </c>
      <c r="AR16" s="322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0"/>
        <v>53967</v>
      </c>
      <c r="E17" s="292">
        <v>53967</v>
      </c>
      <c r="F17" s="292">
        <v>0</v>
      </c>
      <c r="G17" s="292">
        <v>127</v>
      </c>
      <c r="H17" s="292">
        <f>SUM(ごみ搬入量内訳!E17,+ごみ搬入量内訳!AD17)</f>
        <v>13238</v>
      </c>
      <c r="I17" s="292">
        <f>ごみ搬入量内訳!BC17</f>
        <v>2830</v>
      </c>
      <c r="J17" s="292">
        <f>資源化量内訳!BO17</f>
        <v>431</v>
      </c>
      <c r="K17" s="292">
        <f t="shared" si="1"/>
        <v>16499</v>
      </c>
      <c r="L17" s="295">
        <f t="shared" si="2"/>
        <v>837.59963915035848</v>
      </c>
      <c r="M17" s="292">
        <f>IF(D17&lt;&gt;0,(ごみ搬入量内訳!BR17+ごみ処理概要!J17)/ごみ処理概要!D17/365*1000000,"-")</f>
        <v>670.5264582034024</v>
      </c>
      <c r="N17" s="292">
        <f>IF(D17&lt;&gt;0,ごみ搬入量内訳!CM17/ごみ処理概要!D17/365*1000000,"-")</f>
        <v>167.07318094695614</v>
      </c>
      <c r="O17" s="292">
        <f>ごみ搬入量内訳!DH17</f>
        <v>0</v>
      </c>
      <c r="P17" s="292">
        <f>ごみ処理量内訳!E17</f>
        <v>14257</v>
      </c>
      <c r="Q17" s="292">
        <f>ごみ処理量内訳!N17</f>
        <v>0</v>
      </c>
      <c r="R17" s="292">
        <f t="shared" si="3"/>
        <v>892</v>
      </c>
      <c r="S17" s="292">
        <f>ごみ処理量内訳!G17</f>
        <v>0</v>
      </c>
      <c r="T17" s="292">
        <f>ごみ処理量内訳!L17</f>
        <v>892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930</v>
      </c>
      <c r="AA17" s="292">
        <f t="shared" si="4"/>
        <v>16079</v>
      </c>
      <c r="AB17" s="297">
        <f t="shared" si="5"/>
        <v>100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869</v>
      </c>
      <c r="AJ17" s="292">
        <f t="shared" si="6"/>
        <v>869</v>
      </c>
      <c r="AK17" s="297">
        <f t="shared" si="7"/>
        <v>13.506965475469412</v>
      </c>
      <c r="AL17" s="297">
        <f>IF((AA17+J17)&lt;&gt;0,(資源化量内訳!D17-資源化量内訳!R17-資源化量内訳!T17-資源化量内訳!V17-資源化量内訳!U17)/(AA17+J17)*100,"-")</f>
        <v>13.506965475469412</v>
      </c>
      <c r="AM17" s="292">
        <f>ごみ処理量内訳!AA17</f>
        <v>0</v>
      </c>
      <c r="AN17" s="292">
        <f>ごみ処理量内訳!AB17</f>
        <v>1578</v>
      </c>
      <c r="AO17" s="292">
        <f>ごみ処理量内訳!AC17</f>
        <v>20</v>
      </c>
      <c r="AP17" s="292">
        <f t="shared" si="8"/>
        <v>1598</v>
      </c>
      <c r="AQ17" s="321" t="s">
        <v>790</v>
      </c>
      <c r="AR17" s="322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0"/>
        <v>29736</v>
      </c>
      <c r="E18" s="292">
        <v>29736</v>
      </c>
      <c r="F18" s="292">
        <v>0</v>
      </c>
      <c r="G18" s="292">
        <v>151</v>
      </c>
      <c r="H18" s="292">
        <f>SUM(ごみ搬入量内訳!E18,+ごみ搬入量内訳!AD18)</f>
        <v>8144</v>
      </c>
      <c r="I18" s="292">
        <f>ごみ搬入量内訳!BC18</f>
        <v>1225</v>
      </c>
      <c r="J18" s="292">
        <f>資源化量内訳!BO18</f>
        <v>45</v>
      </c>
      <c r="K18" s="292">
        <f t="shared" si="1"/>
        <v>9414</v>
      </c>
      <c r="L18" s="295">
        <f t="shared" si="2"/>
        <v>867.35878470264356</v>
      </c>
      <c r="M18" s="292">
        <f>IF(D18&lt;&gt;0,(ごみ搬入量内訳!BR18+ごみ処理概要!J18)/ごみ処理概要!D18/365*1000000,"-")</f>
        <v>650.1966160661309</v>
      </c>
      <c r="N18" s="292">
        <f>IF(D18&lt;&gt;0,ごみ搬入量内訳!CM18/ごみ処理概要!D18/365*1000000,"-")</f>
        <v>217.16216863651272</v>
      </c>
      <c r="O18" s="292">
        <f>ごみ搬入量内訳!DH18</f>
        <v>0</v>
      </c>
      <c r="P18" s="292">
        <f>ごみ処理量内訳!E18</f>
        <v>7026</v>
      </c>
      <c r="Q18" s="292">
        <f>ごみ処理量内訳!N18</f>
        <v>0</v>
      </c>
      <c r="R18" s="292">
        <f t="shared" si="3"/>
        <v>2297</v>
      </c>
      <c r="S18" s="292">
        <f>ごみ処理量内訳!G18</f>
        <v>0</v>
      </c>
      <c r="T18" s="292">
        <f>ごみ処理量内訳!L18</f>
        <v>2013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284</v>
      </c>
      <c r="Z18" s="292">
        <f>資源化量内訳!Y18</f>
        <v>0</v>
      </c>
      <c r="AA18" s="292">
        <f t="shared" si="4"/>
        <v>9323</v>
      </c>
      <c r="AB18" s="297">
        <f t="shared" si="5"/>
        <v>100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2013</v>
      </c>
      <c r="AJ18" s="292">
        <f t="shared" si="6"/>
        <v>2013</v>
      </c>
      <c r="AK18" s="297">
        <f t="shared" si="7"/>
        <v>21.968403074295473</v>
      </c>
      <c r="AL18" s="297">
        <f>IF((AA18+J18)&lt;&gt;0,(資源化量内訳!D18-資源化量内訳!R18-資源化量内訳!T18-資源化量内訳!V18-資源化量内訳!U18)/(AA18+J18)*100,"-")</f>
        <v>21.968403074295473</v>
      </c>
      <c r="AM18" s="292">
        <f>ごみ処理量内訳!AA18</f>
        <v>0</v>
      </c>
      <c r="AN18" s="292">
        <f>ごみ処理量内訳!AB18</f>
        <v>702</v>
      </c>
      <c r="AO18" s="292">
        <f>ごみ処理量内訳!AC18</f>
        <v>284</v>
      </c>
      <c r="AP18" s="292">
        <f t="shared" si="8"/>
        <v>986</v>
      </c>
      <c r="AQ18" s="321" t="s">
        <v>793</v>
      </c>
      <c r="AR18" s="322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0"/>
        <v>44770</v>
      </c>
      <c r="E19" s="292">
        <v>44770</v>
      </c>
      <c r="F19" s="292">
        <v>0</v>
      </c>
      <c r="G19" s="292">
        <v>238</v>
      </c>
      <c r="H19" s="292">
        <f>SUM(ごみ搬入量内訳!E19,+ごみ搬入量内訳!AD19)</f>
        <v>12876</v>
      </c>
      <c r="I19" s="292">
        <f>ごみ搬入量内訳!BC19</f>
        <v>2821</v>
      </c>
      <c r="J19" s="292">
        <f>資源化量内訳!BO19</f>
        <v>0</v>
      </c>
      <c r="K19" s="292">
        <f t="shared" si="1"/>
        <v>15697</v>
      </c>
      <c r="L19" s="295">
        <f t="shared" si="2"/>
        <v>960.58698798424825</v>
      </c>
      <c r="M19" s="292">
        <f>IF(D19&lt;&gt;0,(ごみ搬入量内訳!BR19+ごみ処理概要!J19)/ごみ処理概要!D19/365*1000000,"-")</f>
        <v>777.24503627367881</v>
      </c>
      <c r="N19" s="292">
        <f>IF(D19&lt;&gt;0,ごみ搬入量内訳!CM19/ごみ処理概要!D19/365*1000000,"-")</f>
        <v>183.34195171056942</v>
      </c>
      <c r="O19" s="292">
        <f>ごみ搬入量内訳!DH19</f>
        <v>12701</v>
      </c>
      <c r="P19" s="292">
        <f>ごみ処理量内訳!E19</f>
        <v>13484</v>
      </c>
      <c r="Q19" s="292">
        <f>ごみ処理量内訳!N19</f>
        <v>511</v>
      </c>
      <c r="R19" s="292">
        <f t="shared" si="3"/>
        <v>566</v>
      </c>
      <c r="S19" s="292">
        <f>ごみ処理量内訳!G19</f>
        <v>0</v>
      </c>
      <c r="T19" s="292">
        <f>ごみ処理量内訳!L19</f>
        <v>566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1573</v>
      </c>
      <c r="AA19" s="292">
        <f t="shared" si="4"/>
        <v>16134</v>
      </c>
      <c r="AB19" s="297">
        <f t="shared" si="5"/>
        <v>96.832775505144426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566</v>
      </c>
      <c r="AJ19" s="292">
        <f t="shared" si="6"/>
        <v>566</v>
      </c>
      <c r="AK19" s="297">
        <f t="shared" si="7"/>
        <v>13.257716623280031</v>
      </c>
      <c r="AL19" s="297">
        <f>IF((AA19+J19)&lt;&gt;0,(資源化量内訳!D19-資源化量内訳!R19-資源化量内訳!T19-資源化量内訳!V19-資源化量内訳!U19)/(AA19+J19)*100,"-")</f>
        <v>13.257716623280031</v>
      </c>
      <c r="AM19" s="292">
        <f>ごみ処理量内訳!AA19</f>
        <v>511</v>
      </c>
      <c r="AN19" s="292">
        <f>ごみ処理量内訳!AB19</f>
        <v>1635</v>
      </c>
      <c r="AO19" s="292">
        <f>ごみ処理量内訳!AC19</f>
        <v>0</v>
      </c>
      <c r="AP19" s="292">
        <f t="shared" si="8"/>
        <v>2146</v>
      </c>
      <c r="AQ19" s="321" t="s">
        <v>796</v>
      </c>
      <c r="AR19" s="322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0"/>
        <v>77564</v>
      </c>
      <c r="E20" s="292">
        <v>77564</v>
      </c>
      <c r="F20" s="292">
        <v>0</v>
      </c>
      <c r="G20" s="292">
        <v>590</v>
      </c>
      <c r="H20" s="292">
        <f>SUM(ごみ搬入量内訳!E20,+ごみ搬入量内訳!AD20)</f>
        <v>21004</v>
      </c>
      <c r="I20" s="292">
        <f>ごみ搬入量内訳!BC20</f>
        <v>4132</v>
      </c>
      <c r="J20" s="292">
        <f>資源化量内訳!BO20</f>
        <v>836</v>
      </c>
      <c r="K20" s="292">
        <f t="shared" si="1"/>
        <v>25972</v>
      </c>
      <c r="L20" s="295">
        <f t="shared" si="2"/>
        <v>917.38647289414746</v>
      </c>
      <c r="M20" s="292">
        <f>IF(D20&lt;&gt;0,(ごみ搬入量内訳!BR20+ごみ処理概要!J20)/ごみ処理概要!D20/365*1000000,"-")</f>
        <v>694.15058391020261</v>
      </c>
      <c r="N20" s="292">
        <f>IF(D20&lt;&gt;0,ごみ搬入量内訳!CM20/ごみ処理概要!D20/365*1000000,"-")</f>
        <v>223.23588898394468</v>
      </c>
      <c r="O20" s="292">
        <f>ごみ搬入量内訳!DH20</f>
        <v>0</v>
      </c>
      <c r="P20" s="292">
        <f>ごみ処理量内訳!E20</f>
        <v>21957</v>
      </c>
      <c r="Q20" s="292">
        <f>ごみ処理量内訳!N20</f>
        <v>0</v>
      </c>
      <c r="R20" s="292">
        <f t="shared" si="3"/>
        <v>2371</v>
      </c>
      <c r="S20" s="292">
        <f>ごみ処理量内訳!G20</f>
        <v>2308</v>
      </c>
      <c r="T20" s="292">
        <f>ごみ処理量内訳!L20</f>
        <v>63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3546</v>
      </c>
      <c r="AA20" s="292">
        <f t="shared" si="4"/>
        <v>27874</v>
      </c>
      <c r="AB20" s="297">
        <f t="shared" si="5"/>
        <v>100</v>
      </c>
      <c r="AC20" s="292">
        <f>施設資源化量内訳!Y20</f>
        <v>1479</v>
      </c>
      <c r="AD20" s="292">
        <f>施設資源化量内訳!AT20</f>
        <v>675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57</v>
      </c>
      <c r="AJ20" s="292">
        <f t="shared" si="6"/>
        <v>2211</v>
      </c>
      <c r="AK20" s="297">
        <f t="shared" si="7"/>
        <v>22.964123998606759</v>
      </c>
      <c r="AL20" s="297">
        <f>IF((AA20+J20)&lt;&gt;0,(資源化量内訳!D20-資源化量内訳!R20-資源化量内訳!T20-資源化量内訳!V20-資源化量内訳!U20)/(AA20+J20)*100,"-")</f>
        <v>22.964123998606759</v>
      </c>
      <c r="AM20" s="292">
        <f>ごみ処理量内訳!AA20</f>
        <v>0</v>
      </c>
      <c r="AN20" s="292">
        <f>ごみ処理量内訳!AB20</f>
        <v>1870</v>
      </c>
      <c r="AO20" s="292">
        <f>ごみ処理量内訳!AC20</f>
        <v>343</v>
      </c>
      <c r="AP20" s="292">
        <f t="shared" si="8"/>
        <v>2213</v>
      </c>
      <c r="AQ20" s="321" t="s">
        <v>799</v>
      </c>
      <c r="AR20" s="322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0"/>
        <v>108471</v>
      </c>
      <c r="E21" s="292">
        <v>108471</v>
      </c>
      <c r="F21" s="292">
        <v>0</v>
      </c>
      <c r="G21" s="292">
        <v>1531</v>
      </c>
      <c r="H21" s="292">
        <f>SUM(ごみ搬入量内訳!E21,+ごみ搬入量内訳!AD21)</f>
        <v>33735</v>
      </c>
      <c r="I21" s="292">
        <f>ごみ搬入量内訳!BC21</f>
        <v>445</v>
      </c>
      <c r="J21" s="292">
        <f>資源化量内訳!BO21</f>
        <v>1592</v>
      </c>
      <c r="K21" s="292">
        <f t="shared" si="1"/>
        <v>35772</v>
      </c>
      <c r="L21" s="295">
        <f t="shared" si="2"/>
        <v>903.51780155115</v>
      </c>
      <c r="M21" s="292">
        <f>IF(D21&lt;&gt;0,(ごみ搬入量内訳!BR21+ごみ処理概要!J21)/ごみ処理概要!D21/365*1000000,"-")</f>
        <v>708.80633078748531</v>
      </c>
      <c r="N21" s="292">
        <f>IF(D21&lt;&gt;0,ごみ搬入量内訳!CM21/ごみ処理概要!D21/365*1000000,"-")</f>
        <v>194.71147076366475</v>
      </c>
      <c r="O21" s="292">
        <f>ごみ搬入量内訳!DH21</f>
        <v>0</v>
      </c>
      <c r="P21" s="292">
        <f>ごみ処理量内訳!E21</f>
        <v>23210</v>
      </c>
      <c r="Q21" s="292">
        <f>ごみ処理量内訳!N21</f>
        <v>0</v>
      </c>
      <c r="R21" s="292">
        <f t="shared" si="3"/>
        <v>6829</v>
      </c>
      <c r="S21" s="292">
        <f>ごみ処理量内訳!G21</f>
        <v>717</v>
      </c>
      <c r="T21" s="292">
        <f>ごみ処理量内訳!L21</f>
        <v>5769</v>
      </c>
      <c r="U21" s="292">
        <f>ごみ処理量内訳!H21</f>
        <v>343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4141</v>
      </c>
      <c r="AA21" s="292">
        <f t="shared" si="4"/>
        <v>34180</v>
      </c>
      <c r="AB21" s="297">
        <f t="shared" si="5"/>
        <v>100</v>
      </c>
      <c r="AC21" s="292">
        <f>施設資源化量内訳!Y21</f>
        <v>1602</v>
      </c>
      <c r="AD21" s="292">
        <f>施設資源化量内訳!AT21</f>
        <v>310</v>
      </c>
      <c r="AE21" s="292">
        <f>施設資源化量内訳!BO21</f>
        <v>87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1771</v>
      </c>
      <c r="AJ21" s="292">
        <f t="shared" si="6"/>
        <v>3770</v>
      </c>
      <c r="AK21" s="297">
        <f t="shared" si="7"/>
        <v>26.56547020015655</v>
      </c>
      <c r="AL21" s="297">
        <f>IF((AA21+J21)&lt;&gt;0,(資源化量内訳!D21-資源化量内訳!R21-資源化量内訳!T21-資源化量内訳!V21-資源化量内訳!U21)/(AA21+J21)*100,"-")</f>
        <v>26.56547020015655</v>
      </c>
      <c r="AM21" s="292">
        <f>ごみ処理量内訳!AA21</f>
        <v>0</v>
      </c>
      <c r="AN21" s="292">
        <f>ごみ処理量内訳!AB21</f>
        <v>1104</v>
      </c>
      <c r="AO21" s="292">
        <f>ごみ処理量内訳!AC21</f>
        <v>0</v>
      </c>
      <c r="AP21" s="292">
        <f t="shared" si="8"/>
        <v>1104</v>
      </c>
      <c r="AQ21" s="321" t="s">
        <v>802</v>
      </c>
      <c r="AR21" s="322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0"/>
        <v>85038</v>
      </c>
      <c r="E22" s="292">
        <v>85038</v>
      </c>
      <c r="F22" s="292">
        <v>0</v>
      </c>
      <c r="G22" s="292">
        <v>1094</v>
      </c>
      <c r="H22" s="292">
        <f>SUM(ごみ搬入量内訳!E22,+ごみ搬入量内訳!AD22)</f>
        <v>26400</v>
      </c>
      <c r="I22" s="292">
        <f>ごみ搬入量内訳!BC22</f>
        <v>2416</v>
      </c>
      <c r="J22" s="292">
        <f>資源化量内訳!BO22</f>
        <v>322</v>
      </c>
      <c r="K22" s="292">
        <f t="shared" si="1"/>
        <v>29138</v>
      </c>
      <c r="L22" s="295">
        <f t="shared" si="2"/>
        <v>938.75840196501997</v>
      </c>
      <c r="M22" s="292">
        <f>IF(D22&lt;&gt;0,(ごみ搬入量内訳!BR22+ごみ処理概要!J22)/ごみ処理概要!D22/365*1000000,"-")</f>
        <v>729.66573847565962</v>
      </c>
      <c r="N22" s="292">
        <f>IF(D22&lt;&gt;0,ごみ搬入量内訳!CM22/ごみ処理概要!D22/365*1000000,"-")</f>
        <v>209.09266348936029</v>
      </c>
      <c r="O22" s="292">
        <f>ごみ搬入量内訳!DH22</f>
        <v>0</v>
      </c>
      <c r="P22" s="292">
        <f>ごみ処理量内訳!E22</f>
        <v>23433</v>
      </c>
      <c r="Q22" s="292">
        <f>ごみ処理量内訳!N22</f>
        <v>0</v>
      </c>
      <c r="R22" s="292">
        <f t="shared" si="3"/>
        <v>3040</v>
      </c>
      <c r="S22" s="292">
        <f>ごみ処理量内訳!G22</f>
        <v>0</v>
      </c>
      <c r="T22" s="292">
        <f>ごみ処理量内訳!L22</f>
        <v>2916</v>
      </c>
      <c r="U22" s="292">
        <f>ごみ処理量内訳!H22</f>
        <v>84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40</v>
      </c>
      <c r="Y22" s="292">
        <f>ごみ処理量内訳!M22</f>
        <v>0</v>
      </c>
      <c r="Z22" s="292">
        <f>資源化量内訳!Y22</f>
        <v>2343</v>
      </c>
      <c r="AA22" s="292">
        <f t="shared" si="4"/>
        <v>28816</v>
      </c>
      <c r="AB22" s="297">
        <f t="shared" si="5"/>
        <v>100</v>
      </c>
      <c r="AC22" s="292">
        <f>施設資源化量内訳!Y22</f>
        <v>1234</v>
      </c>
      <c r="AD22" s="292">
        <f>施設資源化量内訳!AT22</f>
        <v>0</v>
      </c>
      <c r="AE22" s="292">
        <f>施設資源化量内訳!BO22</f>
        <v>17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32</v>
      </c>
      <c r="AI22" s="292">
        <f>施設資源化量内訳!EU22</f>
        <v>1491</v>
      </c>
      <c r="AJ22" s="292">
        <f t="shared" si="6"/>
        <v>2774</v>
      </c>
      <c r="AK22" s="297">
        <f t="shared" si="7"/>
        <v>18.666346351842954</v>
      </c>
      <c r="AL22" s="297">
        <f>IF((AA22+J22)&lt;&gt;0,(資源化量内訳!D22-資源化量内訳!R22-資源化量内訳!T22-資源化量内訳!V22-資源化量内訳!U22)/(AA22+J22)*100,"-")</f>
        <v>18.666346351842954</v>
      </c>
      <c r="AM22" s="292">
        <f>ごみ処理量内訳!AA22</f>
        <v>0</v>
      </c>
      <c r="AN22" s="292">
        <f>ごみ処理量内訳!AB22</f>
        <v>1694</v>
      </c>
      <c r="AO22" s="292">
        <f>ごみ処理量内訳!AC22</f>
        <v>0</v>
      </c>
      <c r="AP22" s="292">
        <f t="shared" si="8"/>
        <v>1694</v>
      </c>
      <c r="AQ22" s="321" t="s">
        <v>805</v>
      </c>
      <c r="AR22" s="322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0"/>
        <v>226253</v>
      </c>
      <c r="E23" s="292">
        <v>226253</v>
      </c>
      <c r="F23" s="292">
        <v>0</v>
      </c>
      <c r="G23" s="292">
        <v>8429</v>
      </c>
      <c r="H23" s="292">
        <f>SUM(ごみ搬入量内訳!E23,+ごみ搬入量内訳!AD23)</f>
        <v>88121</v>
      </c>
      <c r="I23" s="292">
        <f>ごみ搬入量内訳!BC23</f>
        <v>3241</v>
      </c>
      <c r="J23" s="292">
        <f>資源化量内訳!BO23</f>
        <v>1374</v>
      </c>
      <c r="K23" s="292">
        <f t="shared" si="1"/>
        <v>92736</v>
      </c>
      <c r="L23" s="295">
        <f t="shared" si="2"/>
        <v>1122.9518851759417</v>
      </c>
      <c r="M23" s="292">
        <f>IF(D23&lt;&gt;0,(ごみ搬入量内訳!BR23+ごみ処理概要!J23)/ごみ処理概要!D23/365*1000000,"-")</f>
        <v>695.2575638291695</v>
      </c>
      <c r="N23" s="292">
        <f>IF(D23&lt;&gt;0,ごみ搬入量内訳!CM23/ごみ処理概要!D23/365*1000000,"-")</f>
        <v>427.69432134677209</v>
      </c>
      <c r="O23" s="292">
        <f>ごみ搬入量内訳!DH23</f>
        <v>0</v>
      </c>
      <c r="P23" s="292">
        <f>ごみ処理量内訳!E23</f>
        <v>71254</v>
      </c>
      <c r="Q23" s="292">
        <f>ごみ処理量内訳!N23</f>
        <v>0</v>
      </c>
      <c r="R23" s="292">
        <f t="shared" si="3"/>
        <v>9838</v>
      </c>
      <c r="S23" s="292">
        <f>ごみ処理量内訳!G23</f>
        <v>4660</v>
      </c>
      <c r="T23" s="292">
        <f>ごみ処理量内訳!L23</f>
        <v>5178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10270</v>
      </c>
      <c r="AA23" s="292">
        <f t="shared" si="4"/>
        <v>91362</v>
      </c>
      <c r="AB23" s="297">
        <f t="shared" si="5"/>
        <v>100</v>
      </c>
      <c r="AC23" s="292">
        <f>施設資源化量内訳!Y23</f>
        <v>247</v>
      </c>
      <c r="AD23" s="292">
        <f>施設資源化量内訳!AT23</f>
        <v>717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3724</v>
      </c>
      <c r="AJ23" s="292">
        <f t="shared" si="6"/>
        <v>4688</v>
      </c>
      <c r="AK23" s="297">
        <f t="shared" si="7"/>
        <v>17.611283643892339</v>
      </c>
      <c r="AL23" s="297">
        <f>IF((AA23+J23)&lt;&gt;0,(資源化量内訳!D23-資源化量内訳!R23-資源化量内訳!T23-資源化量内訳!V23-資源化量内訳!U23)/(AA23+J23)*100,"-")</f>
        <v>17.611283643892339</v>
      </c>
      <c r="AM23" s="292">
        <f>ごみ処理量内訳!AA23</f>
        <v>0</v>
      </c>
      <c r="AN23" s="292">
        <f>ごみ処理量内訳!AB23</f>
        <v>10892</v>
      </c>
      <c r="AO23" s="292">
        <f>ごみ処理量内訳!AC23</f>
        <v>498</v>
      </c>
      <c r="AP23" s="292">
        <f t="shared" si="8"/>
        <v>11390</v>
      </c>
      <c r="AQ23" s="321" t="s">
        <v>808</v>
      </c>
      <c r="AR23" s="322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0"/>
        <v>159499</v>
      </c>
      <c r="E24" s="292">
        <v>159499</v>
      </c>
      <c r="F24" s="292">
        <v>0</v>
      </c>
      <c r="G24" s="292">
        <v>1465</v>
      </c>
      <c r="H24" s="292">
        <f>SUM(ごみ搬入量内訳!E24,+ごみ搬入量内訳!AD24)</f>
        <v>51094</v>
      </c>
      <c r="I24" s="292">
        <f>ごみ搬入量内訳!BC24</f>
        <v>2868</v>
      </c>
      <c r="J24" s="292">
        <f>資源化量内訳!BO24</f>
        <v>5707</v>
      </c>
      <c r="K24" s="292">
        <f t="shared" si="1"/>
        <v>59669</v>
      </c>
      <c r="L24" s="295">
        <f t="shared" si="2"/>
        <v>1024.9387916461365</v>
      </c>
      <c r="M24" s="292">
        <f>IF(D24&lt;&gt;0,(ごみ搬入量内訳!BR24+ごみ処理概要!J24)/ごみ処理概要!D24/365*1000000,"-")</f>
        <v>773.63820806365675</v>
      </c>
      <c r="N24" s="292">
        <f>IF(D24&lt;&gt;0,ごみ搬入量内訳!CM24/ごみ処理概要!D24/365*1000000,"-")</f>
        <v>251.30058358247965</v>
      </c>
      <c r="O24" s="292">
        <f>ごみ搬入量内訳!DH24</f>
        <v>0</v>
      </c>
      <c r="P24" s="292">
        <f>ごみ処理量内訳!E24</f>
        <v>51146</v>
      </c>
      <c r="Q24" s="292">
        <f>ごみ処理量内訳!N24</f>
        <v>0</v>
      </c>
      <c r="R24" s="292">
        <f t="shared" si="3"/>
        <v>2102</v>
      </c>
      <c r="S24" s="292">
        <f>ごみ処理量内訳!G24</f>
        <v>2102</v>
      </c>
      <c r="T24" s="292">
        <f>ごみ処理量内訳!L24</f>
        <v>0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340</v>
      </c>
      <c r="AA24" s="292">
        <f t="shared" si="4"/>
        <v>53588</v>
      </c>
      <c r="AB24" s="297">
        <f t="shared" si="5"/>
        <v>100</v>
      </c>
      <c r="AC24" s="292">
        <f>施設資源化量内訳!Y24</f>
        <v>2480</v>
      </c>
      <c r="AD24" s="292">
        <f>施設資源化量内訳!AT24</f>
        <v>1152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0</v>
      </c>
      <c r="AJ24" s="292">
        <f t="shared" si="6"/>
        <v>3632</v>
      </c>
      <c r="AK24" s="297">
        <f t="shared" si="7"/>
        <v>16.323467408719118</v>
      </c>
      <c r="AL24" s="297">
        <f>IF((AA24+J24)&lt;&gt;0,(資源化量内訳!D24-資源化量内訳!R24-資源化量内訳!T24-資源化量内訳!V24-資源化量内訳!U24)/(AA24+J24)*100,"-")</f>
        <v>16.323467408719118</v>
      </c>
      <c r="AM24" s="292">
        <f>ごみ処理量内訳!AA24</f>
        <v>0</v>
      </c>
      <c r="AN24" s="292">
        <f>ごみ処理量内訳!AB24</f>
        <v>2592</v>
      </c>
      <c r="AO24" s="292">
        <f>ごみ処理量内訳!AC24</f>
        <v>0</v>
      </c>
      <c r="AP24" s="292">
        <f t="shared" si="8"/>
        <v>2592</v>
      </c>
      <c r="AQ24" s="321" t="s">
        <v>811</v>
      </c>
      <c r="AR24" s="322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0"/>
        <v>67754</v>
      </c>
      <c r="E25" s="292">
        <v>67754</v>
      </c>
      <c r="F25" s="292">
        <v>0</v>
      </c>
      <c r="G25" s="292">
        <v>884</v>
      </c>
      <c r="H25" s="292">
        <f>SUM(ごみ搬入量内訳!E25,+ごみ搬入量内訳!AD25)</f>
        <v>19628</v>
      </c>
      <c r="I25" s="292">
        <f>ごみ搬入量内訳!BC25</f>
        <v>3144</v>
      </c>
      <c r="J25" s="292">
        <f>資源化量内訳!BO25</f>
        <v>1139</v>
      </c>
      <c r="K25" s="292">
        <f t="shared" si="1"/>
        <v>23911</v>
      </c>
      <c r="L25" s="295">
        <f t="shared" si="2"/>
        <v>966.87411873979238</v>
      </c>
      <c r="M25" s="292">
        <f>IF(D25&lt;&gt;0,(ごみ搬入量内訳!BR25+ごみ処理概要!J25)/ごみ処理概要!D25/365*1000000,"-")</f>
        <v>749.08381287502209</v>
      </c>
      <c r="N25" s="292">
        <f>IF(D25&lt;&gt;0,ごみ搬入量内訳!CM25/ごみ処理概要!D25/365*1000000,"-")</f>
        <v>217.79030586477023</v>
      </c>
      <c r="O25" s="292">
        <f>ごみ搬入量内訳!DH25</f>
        <v>0</v>
      </c>
      <c r="P25" s="292">
        <f>ごみ処理量内訳!E25</f>
        <v>1215</v>
      </c>
      <c r="Q25" s="292">
        <f>ごみ処理量内訳!N25</f>
        <v>0</v>
      </c>
      <c r="R25" s="292">
        <f t="shared" si="3"/>
        <v>22772</v>
      </c>
      <c r="S25" s="292">
        <f>ごみ処理量内訳!G25</f>
        <v>4244</v>
      </c>
      <c r="T25" s="292">
        <f>ごみ処理量内訳!L25</f>
        <v>439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18089</v>
      </c>
      <c r="Y25" s="292">
        <f>ごみ処理量内訳!M25</f>
        <v>0</v>
      </c>
      <c r="Z25" s="292">
        <f>資源化量内訳!Y25</f>
        <v>413</v>
      </c>
      <c r="AA25" s="292">
        <f t="shared" si="4"/>
        <v>24400</v>
      </c>
      <c r="AB25" s="297">
        <f t="shared" si="5"/>
        <v>100</v>
      </c>
      <c r="AC25" s="292">
        <f>施設資源化量内訳!Y25</f>
        <v>0</v>
      </c>
      <c r="AD25" s="292">
        <f>施設資源化量内訳!AT25</f>
        <v>921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11028</v>
      </c>
      <c r="AI25" s="292">
        <f>施設資源化量内訳!EU25</f>
        <v>148</v>
      </c>
      <c r="AJ25" s="292">
        <f t="shared" si="6"/>
        <v>12097</v>
      </c>
      <c r="AK25" s="297">
        <f t="shared" si="7"/>
        <v>53.443752691961308</v>
      </c>
      <c r="AL25" s="297">
        <f>IF((AA25+J25)&lt;&gt;0,(資源化量内訳!D25-資源化量内訳!R25-資源化量内訳!T25-資源化量内訳!V25-資源化量内訳!U25)/(AA25+J25)*100,"-")</f>
        <v>10.403696307607973</v>
      </c>
      <c r="AM25" s="292">
        <f>ごみ処理量内訳!AA25</f>
        <v>0</v>
      </c>
      <c r="AN25" s="292">
        <f>ごみ処理量内訳!AB25</f>
        <v>101</v>
      </c>
      <c r="AO25" s="292">
        <f>ごみ処理量内訳!AC25</f>
        <v>143</v>
      </c>
      <c r="AP25" s="292">
        <f t="shared" si="8"/>
        <v>244</v>
      </c>
      <c r="AQ25" s="321" t="s">
        <v>814</v>
      </c>
      <c r="AR25" s="322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0"/>
        <v>29037</v>
      </c>
      <c r="E26" s="292">
        <v>29037</v>
      </c>
      <c r="F26" s="292">
        <v>0</v>
      </c>
      <c r="G26" s="292">
        <v>314</v>
      </c>
      <c r="H26" s="292">
        <f>SUM(ごみ搬入量内訳!E26,+ごみ搬入量内訳!AD26)</f>
        <v>9727</v>
      </c>
      <c r="I26" s="292">
        <f>ごみ搬入量内訳!BC26</f>
        <v>1159</v>
      </c>
      <c r="J26" s="292">
        <f>資源化量内訳!BO26</f>
        <v>40</v>
      </c>
      <c r="K26" s="292">
        <f t="shared" si="1"/>
        <v>10926</v>
      </c>
      <c r="L26" s="295">
        <f t="shared" si="2"/>
        <v>1030.9001127989277</v>
      </c>
      <c r="M26" s="292">
        <f>IF(D26&lt;&gt;0,(ごみ搬入量内訳!BR26+ごみ処理概要!J26)/ごみ処理概要!D26/365*1000000,"-")</f>
        <v>716.13873843527927</v>
      </c>
      <c r="N26" s="292">
        <f>IF(D26&lt;&gt;0,ごみ搬入量内訳!CM26/ごみ処理概要!D26/365*1000000,"-")</f>
        <v>314.76137436364849</v>
      </c>
      <c r="O26" s="292">
        <f>ごみ搬入量内訳!DH26</f>
        <v>0</v>
      </c>
      <c r="P26" s="292">
        <f>ごみ処理量内訳!E26</f>
        <v>7882</v>
      </c>
      <c r="Q26" s="292">
        <f>ごみ処理量内訳!N26</f>
        <v>0</v>
      </c>
      <c r="R26" s="292">
        <f t="shared" si="3"/>
        <v>2056</v>
      </c>
      <c r="S26" s="292">
        <f>ごみ処理量内訳!G26</f>
        <v>793</v>
      </c>
      <c r="T26" s="292">
        <f>ごみ処理量内訳!L26</f>
        <v>1263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948</v>
      </c>
      <c r="AA26" s="292">
        <f t="shared" si="4"/>
        <v>10886</v>
      </c>
      <c r="AB26" s="297">
        <f t="shared" si="5"/>
        <v>100</v>
      </c>
      <c r="AC26" s="292">
        <f>施設資源化量内訳!Y26</f>
        <v>1150</v>
      </c>
      <c r="AD26" s="292">
        <f>施設資源化量内訳!AT26</f>
        <v>157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1236</v>
      </c>
      <c r="AJ26" s="292">
        <f t="shared" si="6"/>
        <v>2543</v>
      </c>
      <c r="AK26" s="297">
        <f t="shared" si="7"/>
        <v>32.31740801757276</v>
      </c>
      <c r="AL26" s="297">
        <f>IF((AA26+J26)&lt;&gt;0,(資源化量内訳!D26-資源化量内訳!R26-資源化量内訳!T26-資源化量内訳!V26-資源化量内訳!U26)/(AA26+J26)*100,"-")</f>
        <v>32.31740801757276</v>
      </c>
      <c r="AM26" s="292">
        <f>ごみ処理量内訳!AA26</f>
        <v>0</v>
      </c>
      <c r="AN26" s="292">
        <f>ごみ処理量内訳!AB26</f>
        <v>0</v>
      </c>
      <c r="AO26" s="292">
        <f>ごみ処理量内訳!AC26</f>
        <v>440</v>
      </c>
      <c r="AP26" s="292">
        <f t="shared" si="8"/>
        <v>440</v>
      </c>
      <c r="AQ26" s="321" t="s">
        <v>817</v>
      </c>
      <c r="AR26" s="322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0"/>
        <v>66067</v>
      </c>
      <c r="E27" s="292">
        <v>66067</v>
      </c>
      <c r="F27" s="292">
        <v>0</v>
      </c>
      <c r="G27" s="292">
        <v>756</v>
      </c>
      <c r="H27" s="292">
        <f>SUM(ごみ搬入量内訳!E27,+ごみ搬入量内訳!AD27)</f>
        <v>18397</v>
      </c>
      <c r="I27" s="292">
        <f>ごみ搬入量内訳!BC27</f>
        <v>341</v>
      </c>
      <c r="J27" s="292">
        <f>資源化量内訳!BO27</f>
        <v>911</v>
      </c>
      <c r="K27" s="292">
        <f t="shared" si="1"/>
        <v>19649</v>
      </c>
      <c r="L27" s="295">
        <f t="shared" si="2"/>
        <v>814.82247888247946</v>
      </c>
      <c r="M27" s="292">
        <f>IF(D27&lt;&gt;0,(ごみ搬入量内訳!BR27+ごみ処理概要!J27)/ごみ処理概要!D27/365*1000000,"-")</f>
        <v>648.36630145694767</v>
      </c>
      <c r="N27" s="292">
        <f>IF(D27&lt;&gt;0,ごみ搬入量内訳!CM27/ごみ処理概要!D27/365*1000000,"-")</f>
        <v>166.45617742553171</v>
      </c>
      <c r="O27" s="292">
        <f>ごみ搬入量内訳!DH27</f>
        <v>0</v>
      </c>
      <c r="P27" s="292">
        <f>ごみ処理量内訳!E27</f>
        <v>13448</v>
      </c>
      <c r="Q27" s="292">
        <f>ごみ処理量内訳!N27</f>
        <v>0</v>
      </c>
      <c r="R27" s="292">
        <f t="shared" si="3"/>
        <v>4208</v>
      </c>
      <c r="S27" s="292">
        <f>ごみ処理量内訳!G27</f>
        <v>449</v>
      </c>
      <c r="T27" s="292">
        <f>ごみ処理量内訳!L27</f>
        <v>3269</v>
      </c>
      <c r="U27" s="292">
        <f>ごみ処理量内訳!H27</f>
        <v>490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1082</v>
      </c>
      <c r="AA27" s="292">
        <f t="shared" si="4"/>
        <v>18738</v>
      </c>
      <c r="AB27" s="297">
        <f t="shared" si="5"/>
        <v>100</v>
      </c>
      <c r="AC27" s="292">
        <f>施設資源化量内訳!Y27</f>
        <v>929</v>
      </c>
      <c r="AD27" s="292">
        <f>施設資源化量内訳!AT27</f>
        <v>194</v>
      </c>
      <c r="AE27" s="292">
        <f>施設資源化量内訳!BO27</f>
        <v>7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941</v>
      </c>
      <c r="AJ27" s="292">
        <f t="shared" si="6"/>
        <v>2071</v>
      </c>
      <c r="AK27" s="297">
        <f t="shared" si="7"/>
        <v>20.682986411522215</v>
      </c>
      <c r="AL27" s="297">
        <f>IF((AA27+J27)&lt;&gt;0,(資源化量内訳!D27-資源化量内訳!R27-資源化量内訳!T27-資源化量内訳!V27-資源化量内訳!U27)/(AA27+J27)*100,"-")</f>
        <v>20.682986411522215</v>
      </c>
      <c r="AM27" s="292">
        <f>ごみ処理量内訳!AA27</f>
        <v>0</v>
      </c>
      <c r="AN27" s="292">
        <f>ごみ処理量内訳!AB27</f>
        <v>640</v>
      </c>
      <c r="AO27" s="292">
        <f>ごみ処理量内訳!AC27</f>
        <v>0</v>
      </c>
      <c r="AP27" s="292">
        <f t="shared" si="8"/>
        <v>640</v>
      </c>
      <c r="AQ27" s="321" t="s">
        <v>820</v>
      </c>
      <c r="AR27" s="322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0"/>
        <v>43388</v>
      </c>
      <c r="E28" s="292">
        <v>43388</v>
      </c>
      <c r="F28" s="292">
        <v>0</v>
      </c>
      <c r="G28" s="292">
        <v>257</v>
      </c>
      <c r="H28" s="292">
        <f>SUM(ごみ搬入量内訳!E28,+ごみ搬入量内訳!AD28)</f>
        <v>12777</v>
      </c>
      <c r="I28" s="292">
        <f>ごみ搬入量内訳!BC28</f>
        <v>1416</v>
      </c>
      <c r="J28" s="292">
        <f>資源化量内訳!BO28</f>
        <v>273</v>
      </c>
      <c r="K28" s="292">
        <f t="shared" si="1"/>
        <v>14466</v>
      </c>
      <c r="L28" s="295">
        <f t="shared" si="2"/>
        <v>913.45249175644801</v>
      </c>
      <c r="M28" s="292">
        <f>IF(D28&lt;&gt;0,(ごみ搬入量内訳!BR28+ごみ処理概要!J28)/ごみ処理概要!D28/365*1000000,"-")</f>
        <v>695.72926546194844</v>
      </c>
      <c r="N28" s="292">
        <f>IF(D28&lt;&gt;0,ごみ搬入量内訳!CM28/ごみ処理概要!D28/365*1000000,"-")</f>
        <v>217.72322629449974</v>
      </c>
      <c r="O28" s="292">
        <f>ごみ搬入量内訳!DH28</f>
        <v>0</v>
      </c>
      <c r="P28" s="292">
        <f>ごみ処理量内訳!E28</f>
        <v>11800</v>
      </c>
      <c r="Q28" s="292">
        <f>ごみ処理量内訳!N28</f>
        <v>0</v>
      </c>
      <c r="R28" s="292">
        <f t="shared" si="3"/>
        <v>2393</v>
      </c>
      <c r="S28" s="292">
        <f>ごみ処理量内訳!G28</f>
        <v>1165</v>
      </c>
      <c r="T28" s="292">
        <f>ごみ処理量内訳!L28</f>
        <v>1228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 t="shared" si="4"/>
        <v>14193</v>
      </c>
      <c r="AB28" s="297">
        <f t="shared" si="5"/>
        <v>100</v>
      </c>
      <c r="AC28" s="292">
        <f>施設資源化量内訳!Y28</f>
        <v>53</v>
      </c>
      <c r="AD28" s="292">
        <f>施設資源化量内訳!AT28</f>
        <v>544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1204</v>
      </c>
      <c r="AJ28" s="292">
        <f t="shared" si="6"/>
        <v>1801</v>
      </c>
      <c r="AK28" s="297">
        <f t="shared" si="7"/>
        <v>14.337066224249964</v>
      </c>
      <c r="AL28" s="297">
        <f>IF((AA28+J28)&lt;&gt;0,(資源化量内訳!D28-資源化量内訳!R28-資源化量内訳!T28-資源化量内訳!V28-資源化量内訳!U28)/(AA28+J28)*100,"-")</f>
        <v>14.337066224249964</v>
      </c>
      <c r="AM28" s="292">
        <f>ごみ処理量内訳!AA28</f>
        <v>0</v>
      </c>
      <c r="AN28" s="292">
        <f>ごみ処理量内訳!AB28</f>
        <v>1711</v>
      </c>
      <c r="AO28" s="292">
        <f>ごみ処理量内訳!AC28</f>
        <v>121</v>
      </c>
      <c r="AP28" s="292">
        <f t="shared" si="8"/>
        <v>1832</v>
      </c>
      <c r="AQ28" s="321" t="s">
        <v>823</v>
      </c>
      <c r="AR28" s="322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0"/>
        <v>55446</v>
      </c>
      <c r="E29" s="292">
        <v>55446</v>
      </c>
      <c r="F29" s="292">
        <v>0</v>
      </c>
      <c r="G29" s="292">
        <v>216</v>
      </c>
      <c r="H29" s="292">
        <f>SUM(ごみ搬入量内訳!E29,+ごみ搬入量内訳!AD29)</f>
        <v>14100</v>
      </c>
      <c r="I29" s="292">
        <f>ごみ搬入量内訳!BC29</f>
        <v>2672</v>
      </c>
      <c r="J29" s="292">
        <f>資源化量内訳!BO29</f>
        <v>194</v>
      </c>
      <c r="K29" s="292">
        <f t="shared" si="1"/>
        <v>16966</v>
      </c>
      <c r="L29" s="295">
        <f t="shared" si="2"/>
        <v>838.33264402881946</v>
      </c>
      <c r="M29" s="292">
        <f>IF(D29&lt;&gt;0,(ごみ搬入量内訳!BR29+ごみ処理概要!J29)/ごみ処理概要!D29/365*1000000,"-")</f>
        <v>681.10203732719822</v>
      </c>
      <c r="N29" s="292">
        <f>IF(D29&lt;&gt;0,ごみ搬入量内訳!CM29/ごみ処理概要!D29/365*1000000,"-")</f>
        <v>157.23060670162107</v>
      </c>
      <c r="O29" s="292">
        <f>ごみ搬入量内訳!DH29</f>
        <v>0</v>
      </c>
      <c r="P29" s="292">
        <f>ごみ処理量内訳!E29</f>
        <v>14532</v>
      </c>
      <c r="Q29" s="292">
        <f>ごみ処理量内訳!N29</f>
        <v>0</v>
      </c>
      <c r="R29" s="292">
        <f t="shared" si="3"/>
        <v>2240</v>
      </c>
      <c r="S29" s="292">
        <f>ごみ処理量内訳!G29</f>
        <v>979</v>
      </c>
      <c r="T29" s="292">
        <f>ごみ処理量内訳!L29</f>
        <v>1261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 t="shared" si="4"/>
        <v>16772</v>
      </c>
      <c r="AB29" s="297">
        <f t="shared" si="5"/>
        <v>100</v>
      </c>
      <c r="AC29" s="292">
        <f>施設資源化量内訳!Y29</f>
        <v>65</v>
      </c>
      <c r="AD29" s="292">
        <f>施設資源化量内訳!AT29</f>
        <v>480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1225</v>
      </c>
      <c r="AJ29" s="292">
        <f t="shared" si="6"/>
        <v>1770</v>
      </c>
      <c r="AK29" s="297">
        <f t="shared" si="7"/>
        <v>11.576093363196982</v>
      </c>
      <c r="AL29" s="297">
        <f>IF((AA29+J29)&lt;&gt;0,(資源化量内訳!D29-資源化量内訳!R29-資源化量内訳!T29-資源化量内訳!V29-資源化量内訳!U29)/(AA29+J29)*100,"-")</f>
        <v>11.576093363196982</v>
      </c>
      <c r="AM29" s="292">
        <f>ごみ処理量内訳!AA29</f>
        <v>0</v>
      </c>
      <c r="AN29" s="292">
        <f>ごみ処理量内訳!AB29</f>
        <v>2109</v>
      </c>
      <c r="AO29" s="292">
        <f>ごみ処理量内訳!AC29</f>
        <v>89</v>
      </c>
      <c r="AP29" s="292">
        <f t="shared" si="8"/>
        <v>2198</v>
      </c>
      <c r="AQ29" s="321" t="s">
        <v>826</v>
      </c>
      <c r="AR29" s="322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0"/>
        <v>105067</v>
      </c>
      <c r="E30" s="292">
        <v>105067</v>
      </c>
      <c r="F30" s="292">
        <v>0</v>
      </c>
      <c r="G30" s="292">
        <v>2122</v>
      </c>
      <c r="H30" s="292">
        <f>SUM(ごみ搬入量内訳!E30,+ごみ搬入量内訳!AD30)</f>
        <v>30092</v>
      </c>
      <c r="I30" s="292">
        <f>ごみ搬入量内訳!BC30</f>
        <v>889</v>
      </c>
      <c r="J30" s="292">
        <f>資源化量内訳!BO30</f>
        <v>123</v>
      </c>
      <c r="K30" s="292">
        <f t="shared" si="1"/>
        <v>31104</v>
      </c>
      <c r="L30" s="295">
        <f t="shared" si="2"/>
        <v>811.06758883535633</v>
      </c>
      <c r="M30" s="292">
        <f>IF(D30&lt;&gt;0,(ごみ搬入量内訳!BR30+ごみ処理概要!J30)/ごみ処理概要!D30/365*1000000,"-")</f>
        <v>692.89120275633638</v>
      </c>
      <c r="N30" s="292">
        <f>IF(D30&lt;&gt;0,ごみ搬入量内訳!CM30/ごみ処理概要!D30/365*1000000,"-")</f>
        <v>118.17638607901988</v>
      </c>
      <c r="O30" s="292">
        <f>ごみ搬入量内訳!DH30</f>
        <v>0</v>
      </c>
      <c r="P30" s="292">
        <f>ごみ処理量内訳!E30</f>
        <v>27893</v>
      </c>
      <c r="Q30" s="292">
        <f>ごみ処理量内訳!N30</f>
        <v>0</v>
      </c>
      <c r="R30" s="292">
        <f t="shared" si="3"/>
        <v>1986</v>
      </c>
      <c r="S30" s="292">
        <f>ごみ処理量内訳!G30</f>
        <v>1821</v>
      </c>
      <c r="T30" s="292">
        <f>ごみ処理量内訳!L30</f>
        <v>165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2385</v>
      </c>
      <c r="AA30" s="292">
        <f t="shared" si="4"/>
        <v>32264</v>
      </c>
      <c r="AB30" s="297">
        <f t="shared" si="5"/>
        <v>100</v>
      </c>
      <c r="AC30" s="292">
        <f>施設資源化量内訳!Y30</f>
        <v>2175</v>
      </c>
      <c r="AD30" s="292">
        <f>施設資源化量内訳!AT30</f>
        <v>559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165</v>
      </c>
      <c r="AJ30" s="292">
        <f t="shared" si="6"/>
        <v>2899</v>
      </c>
      <c r="AK30" s="297">
        <f t="shared" si="7"/>
        <v>16.694970204094236</v>
      </c>
      <c r="AL30" s="297">
        <f>IF((AA30+J30)&lt;&gt;0,(資源化量内訳!D30-資源化量内訳!R30-資源化量内訳!T30-資源化量内訳!V30-資源化量内訳!U30)/(AA30+J30)*100,"-")</f>
        <v>16.694970204094236</v>
      </c>
      <c r="AM30" s="292">
        <f>ごみ処理量内訳!AA30</f>
        <v>0</v>
      </c>
      <c r="AN30" s="292">
        <f>ごみ処理量内訳!AB30</f>
        <v>1392</v>
      </c>
      <c r="AO30" s="292">
        <f>ごみ処理量内訳!AC30</f>
        <v>0</v>
      </c>
      <c r="AP30" s="292">
        <f t="shared" si="8"/>
        <v>1392</v>
      </c>
      <c r="AQ30" s="321" t="s">
        <v>829</v>
      </c>
      <c r="AR30" s="322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0"/>
        <v>55783</v>
      </c>
      <c r="E31" s="292">
        <v>55783</v>
      </c>
      <c r="F31" s="292">
        <v>0</v>
      </c>
      <c r="G31" s="292">
        <v>2082</v>
      </c>
      <c r="H31" s="292">
        <f>SUM(ごみ搬入量内訳!E31,+ごみ搬入量内訳!AD31)</f>
        <v>15029</v>
      </c>
      <c r="I31" s="292">
        <f>ごみ搬入量内訳!BC31</f>
        <v>1597</v>
      </c>
      <c r="J31" s="292">
        <f>資源化量内訳!BO31</f>
        <v>957</v>
      </c>
      <c r="K31" s="292">
        <f t="shared" si="1"/>
        <v>17583</v>
      </c>
      <c r="L31" s="295">
        <f t="shared" si="2"/>
        <v>863.57138805238196</v>
      </c>
      <c r="M31" s="292">
        <f>IF(D31&lt;&gt;0,(ごみ搬入量内訳!BR31+ごみ処理概要!J31)/ごみ処理概要!D31/365*1000000,"-")</f>
        <v>655.86829983799748</v>
      </c>
      <c r="N31" s="292">
        <f>IF(D31&lt;&gt;0,ごみ搬入量内訳!CM31/ごみ処理概要!D31/365*1000000,"-")</f>
        <v>207.70308821438456</v>
      </c>
      <c r="O31" s="292">
        <f>ごみ搬入量内訳!DH31</f>
        <v>0</v>
      </c>
      <c r="P31" s="292">
        <f>ごみ処理量内訳!E31</f>
        <v>12945</v>
      </c>
      <c r="Q31" s="292">
        <f>ごみ処理量内訳!N31</f>
        <v>0</v>
      </c>
      <c r="R31" s="292">
        <f t="shared" si="3"/>
        <v>1939</v>
      </c>
      <c r="S31" s="292">
        <f>ごみ処理量内訳!G31</f>
        <v>1136</v>
      </c>
      <c r="T31" s="292">
        <f>ごみ処理量内訳!L31</f>
        <v>803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1742</v>
      </c>
      <c r="AA31" s="292">
        <f t="shared" si="4"/>
        <v>16626</v>
      </c>
      <c r="AB31" s="297">
        <f t="shared" si="5"/>
        <v>100</v>
      </c>
      <c r="AC31" s="292">
        <f>施設資源化量内訳!Y31</f>
        <v>747</v>
      </c>
      <c r="AD31" s="292">
        <f>施設資源化量内訳!AT31</f>
        <v>141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716</v>
      </c>
      <c r="AJ31" s="292">
        <f t="shared" si="6"/>
        <v>1604</v>
      </c>
      <c r="AK31" s="297">
        <f t="shared" si="7"/>
        <v>24.472501848376272</v>
      </c>
      <c r="AL31" s="297">
        <f>IF((AA31+J31)&lt;&gt;0,(資源化量内訳!D31-資源化量内訳!R31-資源化量内訳!T31-資源化量内訳!V31-資源化量内訳!U31)/(AA31+J31)*100,"-")</f>
        <v>24.472501848376272</v>
      </c>
      <c r="AM31" s="292">
        <f>ごみ処理量内訳!AA31</f>
        <v>0</v>
      </c>
      <c r="AN31" s="292">
        <f>ごみ処理量内訳!AB31</f>
        <v>748</v>
      </c>
      <c r="AO31" s="292">
        <f>ごみ処理量内訳!AC31</f>
        <v>0</v>
      </c>
      <c r="AP31" s="292">
        <f t="shared" si="8"/>
        <v>748</v>
      </c>
      <c r="AQ31" s="321" t="s">
        <v>832</v>
      </c>
      <c r="AR31" s="322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0"/>
        <v>42217</v>
      </c>
      <c r="E32" s="292">
        <v>42217</v>
      </c>
      <c r="F32" s="292">
        <v>0</v>
      </c>
      <c r="G32" s="292">
        <v>923</v>
      </c>
      <c r="H32" s="292">
        <f>SUM(ごみ搬入量内訳!E32,+ごみ搬入量内訳!AD32)</f>
        <v>12779</v>
      </c>
      <c r="I32" s="292">
        <f>ごみ搬入量内訳!BC32</f>
        <v>1626</v>
      </c>
      <c r="J32" s="292">
        <f>資源化量内訳!BO32</f>
        <v>321</v>
      </c>
      <c r="K32" s="292">
        <f t="shared" si="1"/>
        <v>14726</v>
      </c>
      <c r="L32" s="295">
        <f t="shared" si="2"/>
        <v>955.66254066968406</v>
      </c>
      <c r="M32" s="292">
        <f>IF(D32&lt;&gt;0,(ごみ搬入量内訳!BR32+ごみ処理概要!J32)/ごみ処理概要!D32/365*1000000,"-")</f>
        <v>704.12458008054273</v>
      </c>
      <c r="N32" s="292">
        <f>IF(D32&lt;&gt;0,ごみ搬入量内訳!CM32/ごみ処理概要!D32/365*1000000,"-")</f>
        <v>251.53796058914136</v>
      </c>
      <c r="O32" s="292">
        <f>ごみ搬入量内訳!DH32</f>
        <v>0</v>
      </c>
      <c r="P32" s="292">
        <f>ごみ処理量内訳!E32</f>
        <v>11121</v>
      </c>
      <c r="Q32" s="292">
        <f>ごみ処理量内訳!N32</f>
        <v>0</v>
      </c>
      <c r="R32" s="292">
        <f t="shared" si="3"/>
        <v>1910</v>
      </c>
      <c r="S32" s="292">
        <f>ごみ処理量内訳!G32</f>
        <v>1352</v>
      </c>
      <c r="T32" s="292">
        <f>ごみ処理量内訳!L32</f>
        <v>558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1924</v>
      </c>
      <c r="AA32" s="292">
        <f t="shared" si="4"/>
        <v>14955</v>
      </c>
      <c r="AB32" s="297">
        <f t="shared" si="5"/>
        <v>100</v>
      </c>
      <c r="AC32" s="292">
        <f>施設資源化量内訳!Y32</f>
        <v>103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405</v>
      </c>
      <c r="AJ32" s="292">
        <f t="shared" si="6"/>
        <v>508</v>
      </c>
      <c r="AK32" s="297">
        <f t="shared" si="7"/>
        <v>18.021733438072793</v>
      </c>
      <c r="AL32" s="297">
        <f>IF((AA32+J32)&lt;&gt;0,(資源化量内訳!D32-資源化量内訳!R32-資源化量内訳!T32-資源化量内訳!V32-資源化量内訳!U32)/(AA32+J32)*100,"-")</f>
        <v>18.021733438072793</v>
      </c>
      <c r="AM32" s="292">
        <f>ごみ処理量内訳!AA32</f>
        <v>0</v>
      </c>
      <c r="AN32" s="292">
        <f>ごみ処理量内訳!AB32</f>
        <v>1757</v>
      </c>
      <c r="AO32" s="292">
        <f>ごみ処理量内訳!AC32</f>
        <v>153</v>
      </c>
      <c r="AP32" s="292">
        <f t="shared" si="8"/>
        <v>1910</v>
      </c>
      <c r="AQ32" s="321" t="s">
        <v>835</v>
      </c>
      <c r="AR32" s="322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0"/>
        <v>42761</v>
      </c>
      <c r="E33" s="292">
        <v>42761</v>
      </c>
      <c r="F33" s="292">
        <v>0</v>
      </c>
      <c r="G33" s="292">
        <v>1027</v>
      </c>
      <c r="H33" s="292">
        <f>SUM(ごみ搬入量内訳!E33,+ごみ搬入量内訳!AD33)</f>
        <v>15082</v>
      </c>
      <c r="I33" s="292">
        <f>ごみ搬入量内訳!BC33</f>
        <v>1518</v>
      </c>
      <c r="J33" s="292">
        <f>資源化量内訳!BO33</f>
        <v>140</v>
      </c>
      <c r="K33" s="292">
        <f t="shared" si="1"/>
        <v>16740</v>
      </c>
      <c r="L33" s="295">
        <f t="shared" si="2"/>
        <v>1072.54305789458</v>
      </c>
      <c r="M33" s="292">
        <f>IF(D33&lt;&gt;0,(ごみ搬入量内訳!BR33+ごみ処理概要!J33)/ごみ処理概要!D33/365*1000000,"-")</f>
        <v>737.58158198819615</v>
      </c>
      <c r="N33" s="292">
        <f>IF(D33&lt;&gt;0,ごみ搬入量内訳!CM33/ごみ処理概要!D33/365*1000000,"-")</f>
        <v>334.96147590638373</v>
      </c>
      <c r="O33" s="292">
        <f>ごみ搬入量内訳!DH33</f>
        <v>0</v>
      </c>
      <c r="P33" s="292">
        <f>ごみ処理量内訳!E33</f>
        <v>12917</v>
      </c>
      <c r="Q33" s="292">
        <f>ごみ処理量内訳!N33</f>
        <v>0</v>
      </c>
      <c r="R33" s="292">
        <f t="shared" si="3"/>
        <v>2060</v>
      </c>
      <c r="S33" s="292">
        <f>ごみ処理量内訳!G33</f>
        <v>1155</v>
      </c>
      <c r="T33" s="292">
        <f>ごみ処理量内訳!L33</f>
        <v>528</v>
      </c>
      <c r="U33" s="292">
        <f>ごみ処理量内訳!H33</f>
        <v>377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1625</v>
      </c>
      <c r="AA33" s="292">
        <f t="shared" si="4"/>
        <v>16602</v>
      </c>
      <c r="AB33" s="297">
        <f t="shared" si="5"/>
        <v>100</v>
      </c>
      <c r="AC33" s="292">
        <f>施設資源化量内訳!Y33</f>
        <v>318</v>
      </c>
      <c r="AD33" s="292">
        <f>施設資源化量内訳!AT33</f>
        <v>463</v>
      </c>
      <c r="AE33" s="292">
        <f>施設資源化量内訳!BO33</f>
        <v>377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367</v>
      </c>
      <c r="AJ33" s="292">
        <f t="shared" si="6"/>
        <v>1525</v>
      </c>
      <c r="AK33" s="297">
        <f t="shared" si="7"/>
        <v>19.65117668140007</v>
      </c>
      <c r="AL33" s="297">
        <f>IF((AA33+J33)&lt;&gt;0,(資源化量内訳!D33-資源化量内訳!R33-資源化量内訳!T33-資源化量内訳!V33-資源化量内訳!U33)/(AA33+J33)*100,"-")</f>
        <v>19.65117668140007</v>
      </c>
      <c r="AM33" s="292">
        <f>ごみ処理量内訳!AA33</f>
        <v>0</v>
      </c>
      <c r="AN33" s="292">
        <f>ごみ処理量内訳!AB33</f>
        <v>1457</v>
      </c>
      <c r="AO33" s="292">
        <f>ごみ処理量内訳!AC33</f>
        <v>192</v>
      </c>
      <c r="AP33" s="292">
        <f t="shared" si="8"/>
        <v>1649</v>
      </c>
      <c r="AQ33" s="321" t="s">
        <v>838</v>
      </c>
      <c r="AR33" s="322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0"/>
        <v>43829</v>
      </c>
      <c r="E34" s="292">
        <v>43829</v>
      </c>
      <c r="F34" s="292">
        <v>0</v>
      </c>
      <c r="G34" s="292">
        <v>316</v>
      </c>
      <c r="H34" s="292">
        <f>SUM(ごみ搬入量内訳!E34,+ごみ搬入量内訳!AD34)</f>
        <v>10843</v>
      </c>
      <c r="I34" s="292">
        <f>ごみ搬入量内訳!BC34</f>
        <v>104</v>
      </c>
      <c r="J34" s="292">
        <f>資源化量内訳!BO34</f>
        <v>0</v>
      </c>
      <c r="K34" s="292">
        <f t="shared" si="1"/>
        <v>10947</v>
      </c>
      <c r="L34" s="295">
        <f t="shared" si="2"/>
        <v>684.29078514038213</v>
      </c>
      <c r="M34" s="292">
        <f>IF(D34&lt;&gt;0,(ごみ搬入量内訳!BR34+ごみ処理概要!J34)/ごみ処理概要!D34/365*1000000,"-")</f>
        <v>569.64848131764893</v>
      </c>
      <c r="N34" s="292">
        <f>IF(D34&lt;&gt;0,ごみ搬入量内訳!CM34/ごみ処理概要!D34/365*1000000,"-")</f>
        <v>114.64230382273324</v>
      </c>
      <c r="O34" s="292">
        <f>ごみ搬入量内訳!DH34</f>
        <v>0</v>
      </c>
      <c r="P34" s="292">
        <f>ごみ処理量内訳!E34</f>
        <v>10270</v>
      </c>
      <c r="Q34" s="292">
        <f>ごみ処理量内訳!N34</f>
        <v>0</v>
      </c>
      <c r="R34" s="292">
        <f t="shared" si="3"/>
        <v>105</v>
      </c>
      <c r="S34" s="292">
        <f>ごみ処理量内訳!G34</f>
        <v>0</v>
      </c>
      <c r="T34" s="292">
        <f>ごみ処理量内訳!L34</f>
        <v>105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0</v>
      </c>
      <c r="AA34" s="292">
        <f t="shared" si="4"/>
        <v>10375</v>
      </c>
      <c r="AB34" s="297">
        <f t="shared" si="5"/>
        <v>100</v>
      </c>
      <c r="AC34" s="292">
        <f>施設資源化量内訳!Y34</f>
        <v>1592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105</v>
      </c>
      <c r="AJ34" s="292">
        <f t="shared" si="6"/>
        <v>1697</v>
      </c>
      <c r="AK34" s="297">
        <f t="shared" si="7"/>
        <v>16.356626506024096</v>
      </c>
      <c r="AL34" s="297">
        <f>IF((AA34+J34)&lt;&gt;0,(資源化量内訳!D34-資源化量内訳!R34-資源化量内訳!T34-資源化量内訳!V34-資源化量内訳!U34)/(AA34+J34)*100,"-")</f>
        <v>16.356626506024096</v>
      </c>
      <c r="AM34" s="292">
        <f>ごみ処理量内訳!AA34</f>
        <v>0</v>
      </c>
      <c r="AN34" s="292">
        <f>ごみ処理量内訳!AB34</f>
        <v>528</v>
      </c>
      <c r="AO34" s="292">
        <f>ごみ処理量内訳!AC34</f>
        <v>0</v>
      </c>
      <c r="AP34" s="292">
        <f t="shared" si="8"/>
        <v>528</v>
      </c>
      <c r="AQ34" s="321" t="s">
        <v>841</v>
      </c>
      <c r="AR34" s="322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0"/>
        <v>94956</v>
      </c>
      <c r="E35" s="292">
        <v>94956</v>
      </c>
      <c r="F35" s="292">
        <v>0</v>
      </c>
      <c r="G35" s="292">
        <v>2251</v>
      </c>
      <c r="H35" s="292">
        <f>SUM(ごみ搬入量内訳!E35,+ごみ搬入量内訳!AD35)</f>
        <v>33089</v>
      </c>
      <c r="I35" s="292">
        <f>ごみ搬入量内訳!BC35</f>
        <v>3525</v>
      </c>
      <c r="J35" s="292">
        <f>資源化量内訳!BO35</f>
        <v>1079</v>
      </c>
      <c r="K35" s="292">
        <f t="shared" si="1"/>
        <v>37693</v>
      </c>
      <c r="L35" s="295">
        <f t="shared" si="2"/>
        <v>1087.5404729631084</v>
      </c>
      <c r="M35" s="292">
        <f>IF(D35&lt;&gt;0,(ごみ搬入量内訳!BR35+ごみ処理概要!J35)/ごみ処理概要!D35/365*1000000,"-")</f>
        <v>691.94268491765763</v>
      </c>
      <c r="N35" s="292">
        <f>IF(D35&lt;&gt;0,ごみ搬入量内訳!CM35/ごみ処理概要!D35/365*1000000,"-")</f>
        <v>395.5977880454509</v>
      </c>
      <c r="O35" s="292">
        <f>ごみ搬入量内訳!DH35</f>
        <v>0</v>
      </c>
      <c r="P35" s="292">
        <f>ごみ処理量内訳!E35</f>
        <v>0</v>
      </c>
      <c r="Q35" s="292">
        <f>ごみ処理量内訳!N35</f>
        <v>0</v>
      </c>
      <c r="R35" s="292">
        <f t="shared" si="3"/>
        <v>27078</v>
      </c>
      <c r="S35" s="292">
        <f>ごみ処理量内訳!G35</f>
        <v>0</v>
      </c>
      <c r="T35" s="292">
        <f>ごみ処理量内訳!L35</f>
        <v>5104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21974</v>
      </c>
      <c r="Y35" s="292">
        <f>ごみ処理量内訳!M35</f>
        <v>0</v>
      </c>
      <c r="Z35" s="292">
        <f>資源化量内訳!Y35</f>
        <v>9536</v>
      </c>
      <c r="AA35" s="292">
        <f t="shared" si="4"/>
        <v>36614</v>
      </c>
      <c r="AB35" s="297">
        <f t="shared" si="5"/>
        <v>100</v>
      </c>
      <c r="AC35" s="292">
        <f>施設資源化量内訳!Y35</f>
        <v>0</v>
      </c>
      <c r="AD35" s="292">
        <f>施設資源化量内訳!AT35</f>
        <v>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14155</v>
      </c>
      <c r="AI35" s="292">
        <f>施設資源化量内訳!EU35</f>
        <v>1758</v>
      </c>
      <c r="AJ35" s="292">
        <f t="shared" si="6"/>
        <v>15913</v>
      </c>
      <c r="AK35" s="297">
        <f t="shared" si="7"/>
        <v>70.379115485633932</v>
      </c>
      <c r="AL35" s="297">
        <f>IF((AA35+J35)&lt;&gt;0,(資源化量内訳!D35-資源化量内訳!R35-資源化量内訳!T35-資源化量内訳!V35-資源化量内訳!U35)/(AA35+J35)*100,"-")</f>
        <v>32.825723609158196</v>
      </c>
      <c r="AM35" s="292">
        <f>ごみ処理量内訳!AA35</f>
        <v>0</v>
      </c>
      <c r="AN35" s="292">
        <f>ごみ処理量内訳!AB35</f>
        <v>261</v>
      </c>
      <c r="AO35" s="292">
        <f>ごみ処理量内訳!AC35</f>
        <v>558</v>
      </c>
      <c r="AP35" s="292">
        <f t="shared" si="8"/>
        <v>819</v>
      </c>
      <c r="AQ35" s="321" t="s">
        <v>844</v>
      </c>
      <c r="AR35" s="322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0"/>
        <v>36316</v>
      </c>
      <c r="E36" s="292">
        <v>36316</v>
      </c>
      <c r="F36" s="292">
        <v>0</v>
      </c>
      <c r="G36" s="292">
        <v>948</v>
      </c>
      <c r="H36" s="292">
        <f>SUM(ごみ搬入量内訳!E36,+ごみ搬入量内訳!AD36)</f>
        <v>8910</v>
      </c>
      <c r="I36" s="292">
        <f>ごみ搬入量内訳!BC36</f>
        <v>1751</v>
      </c>
      <c r="J36" s="292">
        <f>資源化量内訳!BO36</f>
        <v>114</v>
      </c>
      <c r="K36" s="292">
        <f t="shared" si="1"/>
        <v>10775</v>
      </c>
      <c r="L36" s="295">
        <f t="shared" si="2"/>
        <v>812.87994121614383</v>
      </c>
      <c r="M36" s="292">
        <f>IF(D36&lt;&gt;0,(ごみ搬入量内訳!BR36+ごみ処理概要!J36)/ごみ処理概要!D36/365*1000000,"-")</f>
        <v>626.84171058607319</v>
      </c>
      <c r="N36" s="292">
        <f>IF(D36&lt;&gt;0,ごみ搬入量内訳!CM36/ごみ処理概要!D36/365*1000000,"-")</f>
        <v>186.03823063007061</v>
      </c>
      <c r="O36" s="292">
        <f>ごみ搬入量内訳!DH36</f>
        <v>0</v>
      </c>
      <c r="P36" s="292">
        <f>ごみ処理量内訳!E36</f>
        <v>9098</v>
      </c>
      <c r="Q36" s="292">
        <f>ごみ処理量内訳!N36</f>
        <v>0</v>
      </c>
      <c r="R36" s="292">
        <f t="shared" si="3"/>
        <v>1250</v>
      </c>
      <c r="S36" s="292">
        <f>ごみ処理量内訳!G36</f>
        <v>1250</v>
      </c>
      <c r="T36" s="292">
        <f>ごみ処理量内訳!L36</f>
        <v>0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313</v>
      </c>
      <c r="AA36" s="292">
        <f t="shared" si="4"/>
        <v>10661</v>
      </c>
      <c r="AB36" s="297">
        <f t="shared" si="5"/>
        <v>100</v>
      </c>
      <c r="AC36" s="292">
        <f>施設資源化量内訳!Y36</f>
        <v>0</v>
      </c>
      <c r="AD36" s="292">
        <f>施設資源化量内訳!AT36</f>
        <v>725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0</v>
      </c>
      <c r="AJ36" s="292">
        <f t="shared" si="6"/>
        <v>725</v>
      </c>
      <c r="AK36" s="297">
        <f t="shared" si="7"/>
        <v>10.691415313225058</v>
      </c>
      <c r="AL36" s="297">
        <f>IF((AA36+J36)&lt;&gt;0,(資源化量内訳!D36-資源化量内訳!R36-資源化量内訳!T36-資源化量内訳!V36-資源化量内訳!U36)/(AA36+J36)*100,"-")</f>
        <v>10.691415313225058</v>
      </c>
      <c r="AM36" s="292">
        <f>ごみ処理量内訳!AA36</f>
        <v>0</v>
      </c>
      <c r="AN36" s="292">
        <f>ごみ処理量内訳!AB36</f>
        <v>1285</v>
      </c>
      <c r="AO36" s="292">
        <f>ごみ処理量内訳!AC36</f>
        <v>362</v>
      </c>
      <c r="AP36" s="292">
        <f t="shared" si="8"/>
        <v>1647</v>
      </c>
      <c r="AQ36" s="321" t="s">
        <v>847</v>
      </c>
      <c r="AR36" s="322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0"/>
        <v>50279</v>
      </c>
      <c r="E37" s="292">
        <v>50279</v>
      </c>
      <c r="F37" s="292">
        <v>0</v>
      </c>
      <c r="G37" s="292">
        <v>2201</v>
      </c>
      <c r="H37" s="292">
        <f>SUM(ごみ搬入量内訳!E37,+ごみ搬入量内訳!AD37)</f>
        <v>10190</v>
      </c>
      <c r="I37" s="292">
        <f>ごみ搬入量内訳!BC37</f>
        <v>1969</v>
      </c>
      <c r="J37" s="292">
        <f>資源化量内訳!BO37</f>
        <v>0</v>
      </c>
      <c r="K37" s="292">
        <f t="shared" si="1"/>
        <v>12159</v>
      </c>
      <c r="L37" s="295">
        <f t="shared" si="2"/>
        <v>662.54954885982795</v>
      </c>
      <c r="M37" s="292">
        <f>IF(D37&lt;&gt;0,(ごみ搬入量内訳!BR37+ごみ処理概要!J37)/ごみ処理概要!D37/365*1000000,"-")</f>
        <v>569.53432722122886</v>
      </c>
      <c r="N37" s="292">
        <f>IF(D37&lt;&gt;0,ごみ搬入量内訳!CM37/ごみ処理概要!D37/365*1000000,"-")</f>
        <v>93.015221638599087</v>
      </c>
      <c r="O37" s="292">
        <f>ごみ搬入量内訳!DH37</f>
        <v>0</v>
      </c>
      <c r="P37" s="292">
        <f>ごみ処理量内訳!E37</f>
        <v>10837</v>
      </c>
      <c r="Q37" s="292">
        <f>ごみ処理量内訳!N37</f>
        <v>0</v>
      </c>
      <c r="R37" s="292">
        <f t="shared" si="3"/>
        <v>1068</v>
      </c>
      <c r="S37" s="292">
        <f>ごみ処理量内訳!G37</f>
        <v>253</v>
      </c>
      <c r="T37" s="292">
        <f>ごみ処理量内訳!L37</f>
        <v>815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305</v>
      </c>
      <c r="AA37" s="292">
        <f t="shared" si="4"/>
        <v>12210</v>
      </c>
      <c r="AB37" s="297">
        <f t="shared" si="5"/>
        <v>100</v>
      </c>
      <c r="AC37" s="292">
        <f>施設資源化量内訳!Y37</f>
        <v>1010</v>
      </c>
      <c r="AD37" s="292">
        <f>施設資源化量内訳!AT37</f>
        <v>154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815</v>
      </c>
      <c r="AJ37" s="292">
        <f t="shared" si="6"/>
        <v>1979</v>
      </c>
      <c r="AK37" s="297">
        <f t="shared" si="7"/>
        <v>18.705978705978708</v>
      </c>
      <c r="AL37" s="297">
        <f>IF((AA37+J37)&lt;&gt;0,(資源化量内訳!D37-資源化量内訳!R37-資源化量内訳!T37-資源化量内訳!V37-資源化量内訳!U37)/(AA37+J37)*100,"-")</f>
        <v>18.705978705978708</v>
      </c>
      <c r="AM37" s="292">
        <f>ごみ処理量内訳!AA37</f>
        <v>0</v>
      </c>
      <c r="AN37" s="292">
        <f>ごみ処理量内訳!AB37</f>
        <v>429</v>
      </c>
      <c r="AO37" s="292">
        <f>ごみ処理量内訳!AC37</f>
        <v>67</v>
      </c>
      <c r="AP37" s="292">
        <f t="shared" si="8"/>
        <v>496</v>
      </c>
      <c r="AQ37" s="321" t="s">
        <v>850</v>
      </c>
      <c r="AR37" s="322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0"/>
        <v>50836</v>
      </c>
      <c r="E38" s="292">
        <v>50836</v>
      </c>
      <c r="F38" s="292">
        <v>0</v>
      </c>
      <c r="G38" s="292">
        <v>470</v>
      </c>
      <c r="H38" s="292">
        <f>SUM(ごみ搬入量内訳!E38,+ごみ搬入量内訳!AD38)</f>
        <v>12761</v>
      </c>
      <c r="I38" s="292">
        <f>ごみ搬入量内訳!BC38</f>
        <v>114</v>
      </c>
      <c r="J38" s="292">
        <f>資源化量内訳!BO38</f>
        <v>386</v>
      </c>
      <c r="K38" s="292">
        <f t="shared" si="1"/>
        <v>13261</v>
      </c>
      <c r="L38" s="295">
        <f t="shared" si="2"/>
        <v>714.6806760822069</v>
      </c>
      <c r="M38" s="292">
        <f>IF(D38&lt;&gt;0,(ごみ搬入量内訳!BR38+ごみ処理概要!J38)/ごみ処理概要!D38/365*1000000,"-")</f>
        <v>614.92395099147723</v>
      </c>
      <c r="N38" s="292">
        <f>IF(D38&lt;&gt;0,ごみ搬入量内訳!CM38/ごみ処理概要!D38/365*1000000,"-")</f>
        <v>99.756725090729574</v>
      </c>
      <c r="O38" s="292">
        <f>ごみ搬入量内訳!DH38</f>
        <v>0</v>
      </c>
      <c r="P38" s="292">
        <f>ごみ処理量内訳!E38</f>
        <v>9332</v>
      </c>
      <c r="Q38" s="292">
        <f>ごみ処理量内訳!N38</f>
        <v>0</v>
      </c>
      <c r="R38" s="292">
        <f t="shared" si="3"/>
        <v>2940</v>
      </c>
      <c r="S38" s="292">
        <f>ごみ処理量内訳!G38</f>
        <v>252</v>
      </c>
      <c r="T38" s="292">
        <f>ごみ処理量内訳!L38</f>
        <v>2518</v>
      </c>
      <c r="U38" s="292">
        <f>ごみ処理量内訳!H38</f>
        <v>170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603</v>
      </c>
      <c r="AA38" s="292">
        <f t="shared" si="4"/>
        <v>12875</v>
      </c>
      <c r="AB38" s="297">
        <f t="shared" si="5"/>
        <v>100</v>
      </c>
      <c r="AC38" s="292">
        <f>施設資源化量内訳!Y38</f>
        <v>645</v>
      </c>
      <c r="AD38" s="292">
        <f>施設資源化量内訳!AT38</f>
        <v>109</v>
      </c>
      <c r="AE38" s="292">
        <f>施設資源化量内訳!BO38</f>
        <v>3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720</v>
      </c>
      <c r="AJ38" s="292">
        <f t="shared" si="6"/>
        <v>1477</v>
      </c>
      <c r="AK38" s="297">
        <f t="shared" si="7"/>
        <v>18.595882663449213</v>
      </c>
      <c r="AL38" s="297">
        <f>IF((AA38+J38)&lt;&gt;0,(資源化量内訳!D38-資源化量内訳!R38-資源化量内訳!T38-資源化量内訳!V38-資源化量内訳!U38)/(AA38+J38)*100,"-")</f>
        <v>18.595882663449213</v>
      </c>
      <c r="AM38" s="292">
        <f>ごみ処理量内訳!AA38</f>
        <v>0</v>
      </c>
      <c r="AN38" s="292">
        <f>ごみ処理量内訳!AB38</f>
        <v>444</v>
      </c>
      <c r="AO38" s="292">
        <f>ごみ処理量内訳!AC38</f>
        <v>0</v>
      </c>
      <c r="AP38" s="292">
        <f t="shared" si="8"/>
        <v>444</v>
      </c>
      <c r="AQ38" s="321" t="s">
        <v>853</v>
      </c>
      <c r="AR38" s="322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0"/>
        <v>52170</v>
      </c>
      <c r="E39" s="292">
        <v>52170</v>
      </c>
      <c r="F39" s="292">
        <v>0</v>
      </c>
      <c r="G39" s="292">
        <v>1163</v>
      </c>
      <c r="H39" s="292">
        <f>SUM(ごみ搬入量内訳!E39,+ごみ搬入量内訳!AD39)</f>
        <v>14606</v>
      </c>
      <c r="I39" s="292">
        <f>ごみ搬入量内訳!BC39</f>
        <v>2879</v>
      </c>
      <c r="J39" s="292">
        <f>資源化量内訳!BO39</f>
        <v>225</v>
      </c>
      <c r="K39" s="292">
        <f t="shared" si="1"/>
        <v>17710</v>
      </c>
      <c r="L39" s="295">
        <f t="shared" si="2"/>
        <v>930.04692246895684</v>
      </c>
      <c r="M39" s="292">
        <f>IF(D39&lt;&gt;0,(ごみ搬入量内訳!BR39+ごみ処理概要!J39)/ごみ処理概要!D39/365*1000000,"-")</f>
        <v>646.6215559774289</v>
      </c>
      <c r="N39" s="292">
        <f>IF(D39&lt;&gt;0,ごみ搬入量内訳!CM39/ごみ処理概要!D39/365*1000000,"-")</f>
        <v>283.42536649152794</v>
      </c>
      <c r="O39" s="292">
        <f>ごみ搬入量内訳!DH39</f>
        <v>0</v>
      </c>
      <c r="P39" s="292">
        <f>ごみ処理量内訳!E39</f>
        <v>14964</v>
      </c>
      <c r="Q39" s="292">
        <f>ごみ処理量内訳!N39</f>
        <v>0</v>
      </c>
      <c r="R39" s="292">
        <f t="shared" si="3"/>
        <v>1385</v>
      </c>
      <c r="S39" s="292">
        <f>ごみ処理量内訳!G39</f>
        <v>845</v>
      </c>
      <c r="T39" s="292">
        <f>ごみ処理量内訳!L39</f>
        <v>540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1349</v>
      </c>
      <c r="AA39" s="292">
        <f t="shared" si="4"/>
        <v>17698</v>
      </c>
      <c r="AB39" s="297">
        <f t="shared" si="5"/>
        <v>100</v>
      </c>
      <c r="AC39" s="292">
        <f>施設資源化量内訳!Y39</f>
        <v>993</v>
      </c>
      <c r="AD39" s="292">
        <f>施設資源化量内訳!AT39</f>
        <v>588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356</v>
      </c>
      <c r="AJ39" s="292">
        <f t="shared" si="6"/>
        <v>1937</v>
      </c>
      <c r="AK39" s="297">
        <f t="shared" si="7"/>
        <v>19.589354460748758</v>
      </c>
      <c r="AL39" s="297">
        <f>IF((AA39+J39)&lt;&gt;0,(資源化量内訳!D39-資源化量内訳!R39-資源化量内訳!T39-資源化量内訳!V39-資源化量内訳!U39)/(AA39+J39)*100,"-")</f>
        <v>19.589354460748758</v>
      </c>
      <c r="AM39" s="292">
        <f>ごみ処理量内訳!AA39</f>
        <v>0</v>
      </c>
      <c r="AN39" s="292">
        <f>ごみ処理量内訳!AB39</f>
        <v>906</v>
      </c>
      <c r="AO39" s="292">
        <f>ごみ処理量内訳!AC39</f>
        <v>98</v>
      </c>
      <c r="AP39" s="292">
        <f t="shared" si="8"/>
        <v>1004</v>
      </c>
      <c r="AQ39" s="321" t="s">
        <v>856</v>
      </c>
      <c r="AR39" s="322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0"/>
        <v>33322</v>
      </c>
      <c r="E40" s="292">
        <v>33322</v>
      </c>
      <c r="F40" s="292">
        <v>0</v>
      </c>
      <c r="G40" s="292">
        <v>495</v>
      </c>
      <c r="H40" s="292">
        <f>SUM(ごみ搬入量内訳!E40,+ごみ搬入量内訳!AD40)</f>
        <v>10001</v>
      </c>
      <c r="I40" s="292">
        <f>ごみ搬入量内訳!BC40</f>
        <v>535</v>
      </c>
      <c r="J40" s="292">
        <f>資源化量内訳!BO40</f>
        <v>57</v>
      </c>
      <c r="K40" s="292">
        <f t="shared" si="1"/>
        <v>10593</v>
      </c>
      <c r="L40" s="295">
        <f t="shared" si="2"/>
        <v>870.95365849046209</v>
      </c>
      <c r="M40" s="292">
        <f>IF(D40&lt;&gt;0,(ごみ搬入量内訳!BR40+ごみ処理概要!J40)/ごみ処理概要!D40/365*1000000,"-")</f>
        <v>626.92548343148997</v>
      </c>
      <c r="N40" s="292">
        <f>IF(D40&lt;&gt;0,ごみ搬入量内訳!CM40/ごみ処理概要!D40/365*1000000,"-")</f>
        <v>244.0281750589721</v>
      </c>
      <c r="O40" s="292">
        <f>ごみ搬入量内訳!DH40</f>
        <v>0</v>
      </c>
      <c r="P40" s="292">
        <f>ごみ処理量内訳!E40</f>
        <v>8750</v>
      </c>
      <c r="Q40" s="292">
        <f>ごみ処理量内訳!N40</f>
        <v>0</v>
      </c>
      <c r="R40" s="292">
        <f t="shared" si="3"/>
        <v>663</v>
      </c>
      <c r="S40" s="292">
        <f>ごみ処理量内訳!G40</f>
        <v>256</v>
      </c>
      <c r="T40" s="292">
        <f>ごみ処理量内訳!L40</f>
        <v>407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1123</v>
      </c>
      <c r="AA40" s="292">
        <f t="shared" si="4"/>
        <v>10536</v>
      </c>
      <c r="AB40" s="297">
        <f t="shared" si="5"/>
        <v>100</v>
      </c>
      <c r="AC40" s="292">
        <f>施設資源化量内訳!Y40</f>
        <v>0</v>
      </c>
      <c r="AD40" s="292">
        <f>施設資源化量内訳!AT40</f>
        <v>132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407</v>
      </c>
      <c r="AJ40" s="292">
        <f t="shared" si="6"/>
        <v>539</v>
      </c>
      <c r="AK40" s="297">
        <f t="shared" si="7"/>
        <v>16.227697536108749</v>
      </c>
      <c r="AL40" s="297">
        <f>IF((AA40+J40)&lt;&gt;0,(資源化量内訳!D40-資源化量内訳!R40-資源化量内訳!T40-資源化量内訳!V40-資源化量内訳!U40)/(AA40+J40)*100,"-")</f>
        <v>16.227697536108749</v>
      </c>
      <c r="AM40" s="292">
        <f>ごみ処理量内訳!AA40</f>
        <v>0</v>
      </c>
      <c r="AN40" s="292">
        <f>ごみ処理量内訳!AB40</f>
        <v>1107</v>
      </c>
      <c r="AO40" s="292">
        <f>ごみ処理量内訳!AC40</f>
        <v>124</v>
      </c>
      <c r="AP40" s="292">
        <f t="shared" si="8"/>
        <v>1231</v>
      </c>
      <c r="AQ40" s="321" t="s">
        <v>859</v>
      </c>
      <c r="AR40" s="322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0"/>
        <v>17431</v>
      </c>
      <c r="E41" s="292">
        <v>17431</v>
      </c>
      <c r="F41" s="292">
        <v>0</v>
      </c>
      <c r="G41" s="292">
        <v>736</v>
      </c>
      <c r="H41" s="292">
        <f>SUM(ごみ搬入量内訳!E41,+ごみ搬入量内訳!AD41)</f>
        <v>8298</v>
      </c>
      <c r="I41" s="292">
        <f>ごみ搬入量内訳!BC41</f>
        <v>839</v>
      </c>
      <c r="J41" s="292">
        <f>資源化量内訳!BO41</f>
        <v>0</v>
      </c>
      <c r="K41" s="292">
        <f t="shared" si="1"/>
        <v>9137</v>
      </c>
      <c r="L41" s="295">
        <f t="shared" si="2"/>
        <v>1436.1124842136862</v>
      </c>
      <c r="M41" s="292">
        <f>IF(D41&lt;&gt;0,(ごみ搬入量内訳!BR41+ごみ処理概要!J41)/ごみ処理概要!D41/365*1000000,"-")</f>
        <v>855.50621118256481</v>
      </c>
      <c r="N41" s="292">
        <f>IF(D41&lt;&gt;0,ごみ搬入量内訳!CM41/ごみ処理概要!D41/365*1000000,"-")</f>
        <v>580.60627303112153</v>
      </c>
      <c r="O41" s="292">
        <f>ごみ搬入量内訳!DH41</f>
        <v>0</v>
      </c>
      <c r="P41" s="292">
        <f>ごみ処理量内訳!E41</f>
        <v>8812</v>
      </c>
      <c r="Q41" s="292">
        <f>ごみ処理量内訳!N41</f>
        <v>0</v>
      </c>
      <c r="R41" s="292">
        <f t="shared" si="3"/>
        <v>332</v>
      </c>
      <c r="S41" s="292">
        <f>ごみ処理量内訳!G41</f>
        <v>332</v>
      </c>
      <c r="T41" s="292">
        <f>ごみ処理量内訳!L41</f>
        <v>0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846</v>
      </c>
      <c r="AA41" s="292">
        <f t="shared" si="4"/>
        <v>9990</v>
      </c>
      <c r="AB41" s="297">
        <f t="shared" si="5"/>
        <v>100</v>
      </c>
      <c r="AC41" s="292">
        <f>施設資源化量内訳!Y41</f>
        <v>29</v>
      </c>
      <c r="AD41" s="292">
        <f>施設資源化量内訳!AT41</f>
        <v>205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0</v>
      </c>
      <c r="AJ41" s="292">
        <f t="shared" si="6"/>
        <v>234</v>
      </c>
      <c r="AK41" s="297">
        <f t="shared" si="7"/>
        <v>10.810810810810811</v>
      </c>
      <c r="AL41" s="297">
        <f>IF((AA41+J41)&lt;&gt;0,(資源化量内訳!D41-資源化量内訳!R41-資源化量内訳!T41-資源化量内訳!V41-資源化量内訳!U41)/(AA41+J41)*100,"-")</f>
        <v>10.810810810810811</v>
      </c>
      <c r="AM41" s="292">
        <f>ごみ処理量内訳!AA41</f>
        <v>0</v>
      </c>
      <c r="AN41" s="292">
        <f>ごみ処理量内訳!AB41</f>
        <v>1323</v>
      </c>
      <c r="AO41" s="292">
        <f>ごみ処理量内訳!AC41</f>
        <v>88</v>
      </c>
      <c r="AP41" s="292">
        <f t="shared" si="8"/>
        <v>1411</v>
      </c>
      <c r="AQ41" s="321" t="s">
        <v>862</v>
      </c>
      <c r="AR41" s="322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0"/>
        <v>20442</v>
      </c>
      <c r="E42" s="292">
        <v>20442</v>
      </c>
      <c r="F42" s="292">
        <v>0</v>
      </c>
      <c r="G42" s="292">
        <v>68</v>
      </c>
      <c r="H42" s="292">
        <f>SUM(ごみ搬入量内訳!E42,+ごみ搬入量内訳!AD42)</f>
        <v>4973</v>
      </c>
      <c r="I42" s="292">
        <f>ごみ搬入量内訳!BC42</f>
        <v>674</v>
      </c>
      <c r="J42" s="292">
        <f>資源化量内訳!BO42</f>
        <v>242</v>
      </c>
      <c r="K42" s="292">
        <f t="shared" si="1"/>
        <v>5889</v>
      </c>
      <c r="L42" s="295">
        <f t="shared" si="2"/>
        <v>789.2694734048755</v>
      </c>
      <c r="M42" s="292">
        <f>IF(D42&lt;&gt;0,(ごみ搬入量内訳!BR42+ごみ処理概要!J42)/ごみ処理概要!D42/365*1000000,"-")</f>
        <v>651.09035520476914</v>
      </c>
      <c r="N42" s="292">
        <f>IF(D42&lt;&gt;0,ごみ搬入量内訳!CM42/ごみ処理概要!D42/365*1000000,"-")</f>
        <v>138.17911820010642</v>
      </c>
      <c r="O42" s="292">
        <f>ごみ搬入量内訳!DH42</f>
        <v>0</v>
      </c>
      <c r="P42" s="292">
        <f>ごみ処理量内訳!E42</f>
        <v>5027</v>
      </c>
      <c r="Q42" s="292">
        <f>ごみ処理量内訳!N42</f>
        <v>0</v>
      </c>
      <c r="R42" s="292">
        <f t="shared" si="3"/>
        <v>603</v>
      </c>
      <c r="S42" s="292">
        <f>ごみ処理量内訳!G42</f>
        <v>303</v>
      </c>
      <c r="T42" s="292">
        <f>ごみ処理量内訳!L42</f>
        <v>300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0</v>
      </c>
      <c r="AA42" s="292">
        <f t="shared" si="4"/>
        <v>5630</v>
      </c>
      <c r="AB42" s="297">
        <f t="shared" si="5"/>
        <v>100</v>
      </c>
      <c r="AC42" s="292">
        <f>施設資源化量内訳!Y42</f>
        <v>91</v>
      </c>
      <c r="AD42" s="292">
        <f>施設資源化量内訳!AT42</f>
        <v>170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222</v>
      </c>
      <c r="AJ42" s="292">
        <f t="shared" si="6"/>
        <v>483</v>
      </c>
      <c r="AK42" s="297">
        <f t="shared" si="7"/>
        <v>12.346730245231608</v>
      </c>
      <c r="AL42" s="297">
        <f>IF((AA42+J42)&lt;&gt;0,(資源化量内訳!D42-資源化量内訳!R42-資源化量内訳!T42-資源化量内訳!V42-資源化量内訳!U42)/(AA42+J42)*100,"-")</f>
        <v>12.346730245231608</v>
      </c>
      <c r="AM42" s="292">
        <f>ごみ処理量内訳!AA42</f>
        <v>0</v>
      </c>
      <c r="AN42" s="292">
        <f>ごみ処理量内訳!AB42</f>
        <v>531</v>
      </c>
      <c r="AO42" s="292">
        <f>ごみ処理量内訳!AC42</f>
        <v>38</v>
      </c>
      <c r="AP42" s="292">
        <f t="shared" si="8"/>
        <v>569</v>
      </c>
      <c r="AQ42" s="321" t="s">
        <v>865</v>
      </c>
      <c r="AR42" s="322"/>
    </row>
    <row r="43" spans="1:44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0"/>
        <v>38374</v>
      </c>
      <c r="E43" s="292">
        <v>38374</v>
      </c>
      <c r="F43" s="292">
        <v>0</v>
      </c>
      <c r="G43" s="292">
        <v>292</v>
      </c>
      <c r="H43" s="292">
        <f>SUM(ごみ搬入量内訳!E43,+ごみ搬入量内訳!AD43)</f>
        <v>12281</v>
      </c>
      <c r="I43" s="292">
        <f>ごみ搬入量内訳!BC43</f>
        <v>986</v>
      </c>
      <c r="J43" s="292">
        <f>資源化量内訳!BO43</f>
        <v>48</v>
      </c>
      <c r="K43" s="292">
        <f t="shared" si="1"/>
        <v>13315</v>
      </c>
      <c r="L43" s="295">
        <f t="shared" si="2"/>
        <v>950.62938590698184</v>
      </c>
      <c r="M43" s="292">
        <f>IF(D43&lt;&gt;0,(ごみ搬入量内訳!BR43+ごみ処理概要!J43)/ごみ処理概要!D43/365*1000000,"-")</f>
        <v>759.36118276430034</v>
      </c>
      <c r="N43" s="292">
        <f>IF(D43&lt;&gt;0,ごみ搬入量内訳!CM43/ごみ処理概要!D43/365*1000000,"-")</f>
        <v>191.26820314268153</v>
      </c>
      <c r="O43" s="292">
        <f>ごみ搬入量内訳!DH43</f>
        <v>0</v>
      </c>
      <c r="P43" s="292">
        <f>ごみ処理量内訳!E43</f>
        <v>9546</v>
      </c>
      <c r="Q43" s="292">
        <f>ごみ処理量内訳!N43</f>
        <v>0</v>
      </c>
      <c r="R43" s="292">
        <f t="shared" si="3"/>
        <v>1808</v>
      </c>
      <c r="S43" s="292">
        <f>ごみ処理量内訳!G43</f>
        <v>755</v>
      </c>
      <c r="T43" s="292">
        <f>ごみ処理量内訳!L43</f>
        <v>671</v>
      </c>
      <c r="U43" s="292">
        <f>ごみ処理量内訳!H43</f>
        <v>382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2295</v>
      </c>
      <c r="AA43" s="292">
        <f t="shared" si="4"/>
        <v>13649</v>
      </c>
      <c r="AB43" s="297">
        <f t="shared" si="5"/>
        <v>100</v>
      </c>
      <c r="AC43" s="292">
        <f>施設資源化量内訳!Y43</f>
        <v>0</v>
      </c>
      <c r="AD43" s="292">
        <f>施設資源化量内訳!AT43</f>
        <v>0</v>
      </c>
      <c r="AE43" s="292">
        <f>施設資源化量内訳!BO43</f>
        <v>382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671</v>
      </c>
      <c r="AJ43" s="292">
        <f t="shared" si="6"/>
        <v>1053</v>
      </c>
      <c r="AK43" s="297">
        <f t="shared" si="7"/>
        <v>24.793750456304302</v>
      </c>
      <c r="AL43" s="297">
        <f>IF((AA43+J43)&lt;&gt;0,(資源化量内訳!D43-資源化量内訳!R43-資源化量内訳!T43-資源化量内訳!V43-資源化量内訳!U43)/(AA43+J43)*100,"-")</f>
        <v>24.793750456304302</v>
      </c>
      <c r="AM43" s="292">
        <f>ごみ処理量内訳!AA43</f>
        <v>0</v>
      </c>
      <c r="AN43" s="292">
        <f>ごみ処理量内訳!AB43</f>
        <v>420</v>
      </c>
      <c r="AO43" s="292">
        <f>ごみ処理量内訳!AC43</f>
        <v>149</v>
      </c>
      <c r="AP43" s="292">
        <f t="shared" si="8"/>
        <v>569</v>
      </c>
      <c r="AQ43" s="321" t="s">
        <v>868</v>
      </c>
      <c r="AR43" s="322"/>
    </row>
    <row r="44" spans="1:44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0"/>
        <v>18268</v>
      </c>
      <c r="E44" s="292">
        <v>18268</v>
      </c>
      <c r="F44" s="292">
        <v>0</v>
      </c>
      <c r="G44" s="292">
        <v>82</v>
      </c>
      <c r="H44" s="292">
        <f>SUM(ごみ搬入量内訳!E44,+ごみ搬入量内訳!AD44)</f>
        <v>5509</v>
      </c>
      <c r="I44" s="292">
        <f>ごみ搬入量内訳!BC44</f>
        <v>1204</v>
      </c>
      <c r="J44" s="292">
        <f>資源化量内訳!BO44</f>
        <v>0</v>
      </c>
      <c r="K44" s="292">
        <f t="shared" si="1"/>
        <v>6713</v>
      </c>
      <c r="L44" s="295">
        <f t="shared" si="2"/>
        <v>1006.7758277817937</v>
      </c>
      <c r="M44" s="292">
        <f>IF(D44&lt;&gt;0,(ごみ搬入量内訳!BR44+ごみ処理概要!J44)/ごみ処理概要!D44/365*1000000,"-")</f>
        <v>769.06695141740477</v>
      </c>
      <c r="N44" s="292">
        <f>IF(D44&lt;&gt;0,ごみ搬入量内訳!CM44/ごみ処理概要!D44/365*1000000,"-")</f>
        <v>237.70887636438897</v>
      </c>
      <c r="O44" s="292">
        <f>ごみ搬入量内訳!DH44</f>
        <v>0</v>
      </c>
      <c r="P44" s="292">
        <f>ごみ処理量内訳!E44</f>
        <v>5357</v>
      </c>
      <c r="Q44" s="292">
        <f>ごみ処理量内訳!N44</f>
        <v>0</v>
      </c>
      <c r="R44" s="292">
        <f t="shared" si="3"/>
        <v>264</v>
      </c>
      <c r="S44" s="292">
        <f>ごみ処理量内訳!G44</f>
        <v>0</v>
      </c>
      <c r="T44" s="292">
        <f>ごみ処理量内訳!L44</f>
        <v>264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1092</v>
      </c>
      <c r="AA44" s="292">
        <f t="shared" si="4"/>
        <v>6713</v>
      </c>
      <c r="AB44" s="297">
        <f t="shared" si="5"/>
        <v>100</v>
      </c>
      <c r="AC44" s="292">
        <f>施設資源化量内訳!Y44</f>
        <v>0</v>
      </c>
      <c r="AD44" s="292">
        <f>施設資源化量内訳!AT44</f>
        <v>0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264</v>
      </c>
      <c r="AJ44" s="292">
        <f t="shared" si="6"/>
        <v>264</v>
      </c>
      <c r="AK44" s="297">
        <f t="shared" si="7"/>
        <v>20.199612691792048</v>
      </c>
      <c r="AL44" s="297">
        <f>IF((AA44+J44)&lt;&gt;0,(資源化量内訳!D44-資源化量内訳!R44-資源化量内訳!T44-資源化量内訳!V44-資源化量内訳!U44)/(AA44+J44)*100,"-")</f>
        <v>20.199612691792048</v>
      </c>
      <c r="AM44" s="292">
        <f>ごみ処理量内訳!AA44</f>
        <v>0</v>
      </c>
      <c r="AN44" s="292">
        <f>ごみ処理量内訳!AB44</f>
        <v>508</v>
      </c>
      <c r="AO44" s="292">
        <f>ごみ処理量内訳!AC44</f>
        <v>0</v>
      </c>
      <c r="AP44" s="292">
        <f t="shared" si="8"/>
        <v>508</v>
      </c>
      <c r="AQ44" s="321" t="s">
        <v>871</v>
      </c>
      <c r="AR44" s="322"/>
    </row>
    <row r="45" spans="1:44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0"/>
        <v>16081</v>
      </c>
      <c r="E45" s="292">
        <v>16081</v>
      </c>
      <c r="F45" s="292">
        <v>0</v>
      </c>
      <c r="G45" s="292">
        <v>290</v>
      </c>
      <c r="H45" s="292">
        <f>SUM(ごみ搬入量内訳!E45,+ごみ搬入量内訳!AD45)</f>
        <v>5278</v>
      </c>
      <c r="I45" s="292">
        <f>ごみ搬入量内訳!BC45</f>
        <v>436</v>
      </c>
      <c r="J45" s="292">
        <f>資源化量内訳!BO45</f>
        <v>251</v>
      </c>
      <c r="K45" s="292">
        <f t="shared" si="1"/>
        <v>5965</v>
      </c>
      <c r="L45" s="295">
        <f t="shared" si="2"/>
        <v>1016.2592968984924</v>
      </c>
      <c r="M45" s="292">
        <f>IF(D45&lt;&gt;0,(ごみ搬入量内訳!BR45+ごみ処理概要!J45)/ごみ処理概要!D45/365*1000000,"-")</f>
        <v>737.36299027270343</v>
      </c>
      <c r="N45" s="292">
        <f>IF(D45&lt;&gt;0,ごみ搬入量内訳!CM45/ごみ処理概要!D45/365*1000000,"-")</f>
        <v>278.89630662578912</v>
      </c>
      <c r="O45" s="292">
        <f>ごみ搬入量内訳!DH45</f>
        <v>0</v>
      </c>
      <c r="P45" s="292">
        <f>ごみ処理量内訳!E45</f>
        <v>4184</v>
      </c>
      <c r="Q45" s="292">
        <f>ごみ処理量内訳!N45</f>
        <v>0</v>
      </c>
      <c r="R45" s="292">
        <f t="shared" si="3"/>
        <v>750</v>
      </c>
      <c r="S45" s="292">
        <f>ごみ処理量内訳!G45</f>
        <v>510</v>
      </c>
      <c r="T45" s="292">
        <f>ごみ処理量内訳!L45</f>
        <v>240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1001</v>
      </c>
      <c r="AA45" s="292">
        <f t="shared" si="4"/>
        <v>5935</v>
      </c>
      <c r="AB45" s="297">
        <f t="shared" si="5"/>
        <v>100</v>
      </c>
      <c r="AC45" s="292">
        <f>施設資源化量内訳!Y45</f>
        <v>39</v>
      </c>
      <c r="AD45" s="292">
        <f>施設資源化量内訳!AT45</f>
        <v>0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193</v>
      </c>
      <c r="AJ45" s="292">
        <f t="shared" si="6"/>
        <v>232</v>
      </c>
      <c r="AK45" s="297">
        <f t="shared" si="7"/>
        <v>23.989654057549306</v>
      </c>
      <c r="AL45" s="297">
        <f>IF((AA45+J45)&lt;&gt;0,(資源化量内訳!D45-資源化量内訳!R45-資源化量内訳!T45-資源化量内訳!V45-資源化量内訳!U45)/(AA45+J45)*100,"-")</f>
        <v>23.989654057549306</v>
      </c>
      <c r="AM45" s="292">
        <f>ごみ処理量内訳!AA45</f>
        <v>0</v>
      </c>
      <c r="AN45" s="292">
        <f>ごみ処理量内訳!AB45</f>
        <v>703</v>
      </c>
      <c r="AO45" s="292">
        <f>ごみ処理量内訳!AC45</f>
        <v>47</v>
      </c>
      <c r="AP45" s="292">
        <f t="shared" si="8"/>
        <v>750</v>
      </c>
      <c r="AQ45" s="321" t="s">
        <v>874</v>
      </c>
      <c r="AR45" s="322"/>
    </row>
    <row r="46" spans="1:44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0"/>
        <v>47481</v>
      </c>
      <c r="E46" s="292">
        <v>47481</v>
      </c>
      <c r="F46" s="292">
        <v>0</v>
      </c>
      <c r="G46" s="292">
        <v>759</v>
      </c>
      <c r="H46" s="292">
        <f>SUM(ごみ搬入量内訳!E46,+ごみ搬入量内訳!AD46)</f>
        <v>16138</v>
      </c>
      <c r="I46" s="292">
        <f>ごみ搬入量内訳!BC46</f>
        <v>1851</v>
      </c>
      <c r="J46" s="292">
        <f>資源化量内訳!BO46</f>
        <v>2886</v>
      </c>
      <c r="K46" s="292">
        <f t="shared" si="1"/>
        <v>20875</v>
      </c>
      <c r="L46" s="295">
        <f t="shared" si="2"/>
        <v>1204.5192987072262</v>
      </c>
      <c r="M46" s="292">
        <f>IF(D46&lt;&gt;0,(ごみ搬入量内訳!BR46+ごみ処理概要!J46)/ごみ処理概要!D46/365*1000000,"-")</f>
        <v>952.7675525870045</v>
      </c>
      <c r="N46" s="292">
        <f>IF(D46&lt;&gt;0,ごみ搬入量内訳!CM46/ごみ処理概要!D46/365*1000000,"-")</f>
        <v>251.75174612022175</v>
      </c>
      <c r="O46" s="292">
        <f>ごみ搬入量内訳!DH46</f>
        <v>0</v>
      </c>
      <c r="P46" s="292">
        <f>ごみ処理量内訳!E46</f>
        <v>15513</v>
      </c>
      <c r="Q46" s="292">
        <f>ごみ処理量内訳!N46</f>
        <v>0</v>
      </c>
      <c r="R46" s="292">
        <f t="shared" si="3"/>
        <v>1790</v>
      </c>
      <c r="S46" s="292">
        <f>ごみ処理量内訳!G46</f>
        <v>1669</v>
      </c>
      <c r="T46" s="292">
        <f>ごみ処理量内訳!L46</f>
        <v>121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713</v>
      </c>
      <c r="AA46" s="292">
        <f t="shared" si="4"/>
        <v>18016</v>
      </c>
      <c r="AB46" s="297">
        <f t="shared" si="5"/>
        <v>100</v>
      </c>
      <c r="AC46" s="292">
        <f>施設資源化量内訳!Y46</f>
        <v>0</v>
      </c>
      <c r="AD46" s="292">
        <f>施設資源化量内訳!AT46</f>
        <v>659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105</v>
      </c>
      <c r="AJ46" s="292">
        <f t="shared" si="6"/>
        <v>764</v>
      </c>
      <c r="AK46" s="297">
        <f t="shared" si="7"/>
        <v>20.87360061238159</v>
      </c>
      <c r="AL46" s="297">
        <f>IF((AA46+J46)&lt;&gt;0,(資源化量内訳!D46-資源化量内訳!R46-資源化量内訳!T46-資源化量内訳!V46-資源化量内訳!U46)/(AA46+J46)*100,"-")</f>
        <v>20.87360061238159</v>
      </c>
      <c r="AM46" s="292">
        <f>ごみ処理量内訳!AA46</f>
        <v>0</v>
      </c>
      <c r="AN46" s="292">
        <f>ごみ処理量内訳!AB46</f>
        <v>2132</v>
      </c>
      <c r="AO46" s="292">
        <f>ごみ処理量内訳!AC46</f>
        <v>352</v>
      </c>
      <c r="AP46" s="292">
        <f t="shared" si="8"/>
        <v>2484</v>
      </c>
      <c r="AQ46" s="321" t="s">
        <v>877</v>
      </c>
      <c r="AR46" s="322"/>
    </row>
    <row r="47" spans="1:44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0"/>
        <v>9284</v>
      </c>
      <c r="E47" s="292">
        <v>9284</v>
      </c>
      <c r="F47" s="292">
        <v>0</v>
      </c>
      <c r="G47" s="292">
        <v>97</v>
      </c>
      <c r="H47" s="292">
        <f>SUM(ごみ搬入量内訳!E47,+ごみ搬入量内訳!AD47)</f>
        <v>2697</v>
      </c>
      <c r="I47" s="292">
        <f>ごみ搬入量内訳!BC47</f>
        <v>322</v>
      </c>
      <c r="J47" s="292">
        <f>資源化量内訳!BO47</f>
        <v>8</v>
      </c>
      <c r="K47" s="292">
        <f t="shared" si="1"/>
        <v>3027</v>
      </c>
      <c r="L47" s="295">
        <f t="shared" si="2"/>
        <v>893.27344732136009</v>
      </c>
      <c r="M47" s="292">
        <f>IF(D47&lt;&gt;0,(ごみ搬入量内訳!BR47+ごみ処理概要!J47)/ごみ処理概要!D47/365*1000000,"-")</f>
        <v>716.21230810999043</v>
      </c>
      <c r="N47" s="292">
        <f>IF(D47&lt;&gt;0,ごみ搬入量内訳!CM47/ごみ処理概要!D47/365*1000000,"-")</f>
        <v>177.06113921136966</v>
      </c>
      <c r="O47" s="292">
        <f>ごみ搬入量内訳!DH47</f>
        <v>0</v>
      </c>
      <c r="P47" s="292">
        <f>ごみ処理量内訳!E47</f>
        <v>2292</v>
      </c>
      <c r="Q47" s="292">
        <f>ごみ処理量内訳!N47</f>
        <v>0</v>
      </c>
      <c r="R47" s="292">
        <f t="shared" si="3"/>
        <v>201</v>
      </c>
      <c r="S47" s="292">
        <f>ごみ処理量内訳!G47</f>
        <v>147</v>
      </c>
      <c r="T47" s="292">
        <f>ごみ処理量内訳!L47</f>
        <v>54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526</v>
      </c>
      <c r="AA47" s="292">
        <f t="shared" si="4"/>
        <v>3019</v>
      </c>
      <c r="AB47" s="297">
        <f t="shared" si="5"/>
        <v>100</v>
      </c>
      <c r="AC47" s="292">
        <f>施設資源化量内訳!Y47</f>
        <v>201</v>
      </c>
      <c r="AD47" s="292">
        <f>施設資源化量内訳!AT47</f>
        <v>60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45</v>
      </c>
      <c r="AJ47" s="292">
        <f t="shared" si="6"/>
        <v>306</v>
      </c>
      <c r="AK47" s="297">
        <f t="shared" si="7"/>
        <v>27.750247770069375</v>
      </c>
      <c r="AL47" s="297">
        <f>IF((AA47+J47)&lt;&gt;0,(資源化量内訳!D47-資源化量内訳!R47-資源化量内訳!T47-資源化量内訳!V47-資源化量内訳!U47)/(AA47+J47)*100,"-")</f>
        <v>27.750247770069375</v>
      </c>
      <c r="AM47" s="292">
        <f>ごみ処理量内訳!AA47</f>
        <v>0</v>
      </c>
      <c r="AN47" s="292">
        <f>ごみ処理量内訳!AB47</f>
        <v>270</v>
      </c>
      <c r="AO47" s="292">
        <f>ごみ処理量内訳!AC47</f>
        <v>67</v>
      </c>
      <c r="AP47" s="292">
        <f t="shared" si="8"/>
        <v>337</v>
      </c>
      <c r="AQ47" s="321" t="s">
        <v>880</v>
      </c>
      <c r="AR47" s="322"/>
    </row>
    <row r="48" spans="1:44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0"/>
        <v>23835</v>
      </c>
      <c r="E48" s="292">
        <v>23835</v>
      </c>
      <c r="F48" s="292">
        <v>0</v>
      </c>
      <c r="G48" s="292">
        <v>1064</v>
      </c>
      <c r="H48" s="292">
        <f>SUM(ごみ搬入量内訳!E48,+ごみ搬入量内訳!AD48)</f>
        <v>4909</v>
      </c>
      <c r="I48" s="292">
        <f>ごみ搬入量内訳!BC48</f>
        <v>658</v>
      </c>
      <c r="J48" s="292">
        <f>資源化量内訳!BO48</f>
        <v>37</v>
      </c>
      <c r="K48" s="292">
        <f t="shared" si="1"/>
        <v>5604</v>
      </c>
      <c r="L48" s="295">
        <f t="shared" si="2"/>
        <v>644.15459020491915</v>
      </c>
      <c r="M48" s="292">
        <f>IF(D48&lt;&gt;0,(ごみ搬入量内訳!BR48+ごみ処理概要!J48)/ごみ処理概要!D48/365*1000000,"-")</f>
        <v>440.70105261342962</v>
      </c>
      <c r="N48" s="292">
        <f>IF(D48&lt;&gt;0,ごみ搬入量内訳!CM48/ごみ処理概要!D48/365*1000000,"-")</f>
        <v>203.45353759148946</v>
      </c>
      <c r="O48" s="292">
        <f>ごみ搬入量内訳!DH48</f>
        <v>0</v>
      </c>
      <c r="P48" s="292">
        <f>ごみ処理量内訳!E48</f>
        <v>4621</v>
      </c>
      <c r="Q48" s="292">
        <f>ごみ処理量内訳!N48</f>
        <v>0</v>
      </c>
      <c r="R48" s="292">
        <f t="shared" si="3"/>
        <v>308</v>
      </c>
      <c r="S48" s="292">
        <f>ごみ処理量内訳!G48</f>
        <v>300</v>
      </c>
      <c r="T48" s="292">
        <f>ごみ処理量内訳!L48</f>
        <v>8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638</v>
      </c>
      <c r="AA48" s="292">
        <f t="shared" si="4"/>
        <v>5567</v>
      </c>
      <c r="AB48" s="297">
        <f t="shared" si="5"/>
        <v>100</v>
      </c>
      <c r="AC48" s="292">
        <f>施設資源化量内訳!Y48</f>
        <v>0</v>
      </c>
      <c r="AD48" s="292">
        <f>施設資源化量内訳!AT48</f>
        <v>100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7</v>
      </c>
      <c r="AJ48" s="292">
        <f t="shared" si="6"/>
        <v>107</v>
      </c>
      <c r="AK48" s="297">
        <f t="shared" si="7"/>
        <v>13.954318344039971</v>
      </c>
      <c r="AL48" s="297">
        <f>IF((AA48+J48)&lt;&gt;0,(資源化量内訳!D48-資源化量内訳!R48-資源化量内訳!T48-資源化量内訳!V48-資源化量内訳!U48)/(AA48+J48)*100,"-")</f>
        <v>13.954318344039971</v>
      </c>
      <c r="AM48" s="292">
        <f>ごみ処理量内訳!AA48</f>
        <v>0</v>
      </c>
      <c r="AN48" s="292">
        <f>ごみ処理量内訳!AB48</f>
        <v>717</v>
      </c>
      <c r="AO48" s="292">
        <f>ごみ処理量内訳!AC48</f>
        <v>125</v>
      </c>
      <c r="AP48" s="292">
        <f t="shared" si="8"/>
        <v>842</v>
      </c>
      <c r="AQ48" s="321" t="s">
        <v>883</v>
      </c>
      <c r="AR48" s="322"/>
    </row>
    <row r="49" spans="1:44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0"/>
        <v>8879</v>
      </c>
      <c r="E49" s="292">
        <v>8879</v>
      </c>
      <c r="F49" s="292">
        <v>0</v>
      </c>
      <c r="G49" s="292">
        <v>138</v>
      </c>
      <c r="H49" s="292">
        <f>SUM(ごみ搬入量内訳!E49,+ごみ搬入量内訳!AD49)</f>
        <v>3271</v>
      </c>
      <c r="I49" s="292">
        <f>ごみ搬入量内訳!BC49</f>
        <v>122</v>
      </c>
      <c r="J49" s="292">
        <f>資源化量内訳!BO49</f>
        <v>114</v>
      </c>
      <c r="K49" s="292">
        <f t="shared" si="1"/>
        <v>3507</v>
      </c>
      <c r="L49" s="295">
        <f t="shared" si="2"/>
        <v>1082.1285255188864</v>
      </c>
      <c r="M49" s="292">
        <f>IF(D49&lt;&gt;0,(ごみ搬入量内訳!BR49+ごみ処理概要!J49)/ごみ処理概要!D49/365*1000000,"-")</f>
        <v>798.25106801179322</v>
      </c>
      <c r="N49" s="292">
        <f>IF(D49&lt;&gt;0,ごみ搬入量内訳!CM49/ごみ処理概要!D49/365*1000000,"-")</f>
        <v>283.87745750709314</v>
      </c>
      <c r="O49" s="292">
        <f>ごみ搬入量内訳!DH49</f>
        <v>0</v>
      </c>
      <c r="P49" s="292">
        <f>ごみ処理量内訳!E49</f>
        <v>2960</v>
      </c>
      <c r="Q49" s="292">
        <f>ごみ処理量内訳!N49</f>
        <v>0</v>
      </c>
      <c r="R49" s="292">
        <f t="shared" si="3"/>
        <v>352</v>
      </c>
      <c r="S49" s="292">
        <f>ごみ処理量内訳!G49</f>
        <v>352</v>
      </c>
      <c r="T49" s="292">
        <f>ごみ処理量内訳!L49</f>
        <v>0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0</v>
      </c>
      <c r="Z49" s="292">
        <f>資源化量内訳!Y49</f>
        <v>81</v>
      </c>
      <c r="AA49" s="292">
        <f t="shared" si="4"/>
        <v>3393</v>
      </c>
      <c r="AB49" s="297">
        <f t="shared" si="5"/>
        <v>100</v>
      </c>
      <c r="AC49" s="292">
        <f>施設資源化量内訳!Y49</f>
        <v>166</v>
      </c>
      <c r="AD49" s="292">
        <f>施設資源化量内訳!AT49</f>
        <v>151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0</v>
      </c>
      <c r="AJ49" s="292">
        <f t="shared" si="6"/>
        <v>317</v>
      </c>
      <c r="AK49" s="297">
        <f t="shared" si="7"/>
        <v>14.59937268320502</v>
      </c>
      <c r="AL49" s="297">
        <f>IF((AA49+J49)&lt;&gt;0,(資源化量内訳!D49-資源化量内訳!R49-資源化量内訳!T49-資源化量内訳!V49-資源化量内訳!U49)/(AA49+J49)*100,"-")</f>
        <v>14.59937268320502</v>
      </c>
      <c r="AM49" s="292">
        <f>ごみ処理量内訳!AA49</f>
        <v>0</v>
      </c>
      <c r="AN49" s="292">
        <f>ごみ処理量内訳!AB49</f>
        <v>166</v>
      </c>
      <c r="AO49" s="292">
        <f>ごみ処理量内訳!AC49</f>
        <v>0</v>
      </c>
      <c r="AP49" s="292">
        <f t="shared" si="8"/>
        <v>166</v>
      </c>
      <c r="AQ49" s="321" t="s">
        <v>886</v>
      </c>
      <c r="AR49" s="322"/>
    </row>
    <row r="50" spans="1:44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0"/>
        <v>25418</v>
      </c>
      <c r="E50" s="292">
        <v>25418</v>
      </c>
      <c r="F50" s="292">
        <v>0</v>
      </c>
      <c r="G50" s="292">
        <v>763</v>
      </c>
      <c r="H50" s="292">
        <f>SUM(ごみ搬入量内訳!E50,+ごみ搬入量内訳!AD50)</f>
        <v>7650</v>
      </c>
      <c r="I50" s="292">
        <f>ごみ搬入量内訳!BC50</f>
        <v>587</v>
      </c>
      <c r="J50" s="292">
        <f>資源化量内訳!BO50</f>
        <v>212</v>
      </c>
      <c r="K50" s="292">
        <f t="shared" si="1"/>
        <v>8449</v>
      </c>
      <c r="L50" s="295">
        <f t="shared" si="2"/>
        <v>910.69105379964799</v>
      </c>
      <c r="M50" s="292">
        <f>IF(D50&lt;&gt;0,(ごみ搬入量内訳!BR50+ごみ処理概要!J50)/ごみ処理概要!D50/365*1000000,"-")</f>
        <v>701.69236125407849</v>
      </c>
      <c r="N50" s="292">
        <f>IF(D50&lt;&gt;0,ごみ搬入量内訳!CM50/ごみ処理概要!D50/365*1000000,"-")</f>
        <v>208.99869254556958</v>
      </c>
      <c r="O50" s="292">
        <f>ごみ搬入量内訳!DH50</f>
        <v>0</v>
      </c>
      <c r="P50" s="292">
        <f>ごみ処理量内訳!E50</f>
        <v>6703</v>
      </c>
      <c r="Q50" s="292">
        <f>ごみ処理量内訳!N50</f>
        <v>0</v>
      </c>
      <c r="R50" s="292">
        <f t="shared" si="3"/>
        <v>915</v>
      </c>
      <c r="S50" s="292">
        <f>ごみ処理量内訳!G50</f>
        <v>915</v>
      </c>
      <c r="T50" s="292">
        <f>ごみ処理量内訳!L50</f>
        <v>0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619</v>
      </c>
      <c r="AA50" s="292">
        <f t="shared" si="4"/>
        <v>8237</v>
      </c>
      <c r="AB50" s="297">
        <f t="shared" si="5"/>
        <v>100</v>
      </c>
      <c r="AC50" s="292">
        <f>施設資源化量内訳!Y50</f>
        <v>328</v>
      </c>
      <c r="AD50" s="292">
        <f>施設資源化量内訳!AT50</f>
        <v>369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0</v>
      </c>
      <c r="AJ50" s="292">
        <f t="shared" si="6"/>
        <v>697</v>
      </c>
      <c r="AK50" s="297">
        <f t="shared" si="7"/>
        <v>18.084980471061666</v>
      </c>
      <c r="AL50" s="297">
        <f>IF((AA50+J50)&lt;&gt;0,(資源化量内訳!D50-資源化量内訳!R50-資源化量内訳!T50-資源化量内訳!V50-資源化量内訳!U50)/(AA50+J50)*100,"-")</f>
        <v>18.084980471061666</v>
      </c>
      <c r="AM50" s="292">
        <f>ごみ処理量内訳!AA50</f>
        <v>0</v>
      </c>
      <c r="AN50" s="292">
        <f>ごみ処理量内訳!AB50</f>
        <v>383</v>
      </c>
      <c r="AO50" s="292">
        <f>ごみ処理量内訳!AC50</f>
        <v>0</v>
      </c>
      <c r="AP50" s="292">
        <f t="shared" si="8"/>
        <v>383</v>
      </c>
      <c r="AQ50" s="321" t="s">
        <v>889</v>
      </c>
      <c r="AR50" s="322"/>
    </row>
    <row r="51" spans="1:44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0"/>
        <v>16772</v>
      </c>
      <c r="E51" s="292">
        <v>16772</v>
      </c>
      <c r="F51" s="292">
        <v>0</v>
      </c>
      <c r="G51" s="292">
        <v>286</v>
      </c>
      <c r="H51" s="292">
        <f>SUM(ごみ搬入量内訳!E51,+ごみ搬入量内訳!AD51)</f>
        <v>4766</v>
      </c>
      <c r="I51" s="292">
        <f>ごみ搬入量内訳!BC51</f>
        <v>75</v>
      </c>
      <c r="J51" s="292">
        <f>資源化量内訳!BO51</f>
        <v>0</v>
      </c>
      <c r="K51" s="292">
        <f t="shared" si="1"/>
        <v>4841</v>
      </c>
      <c r="L51" s="295">
        <f t="shared" si="2"/>
        <v>790.78307289709846</v>
      </c>
      <c r="M51" s="292">
        <f>IF(D51&lt;&gt;0,(ごみ搬入量内訳!BR51+ごみ処理概要!J51)/ごみ処理概要!D51/365*1000000,"-")</f>
        <v>722.50227874899144</v>
      </c>
      <c r="N51" s="292">
        <f>IF(D51&lt;&gt;0,ごみ搬入量内訳!CM51/ごみ処理概要!D51/365*1000000,"-")</f>
        <v>68.280794148107248</v>
      </c>
      <c r="O51" s="292">
        <f>ごみ搬入量内訳!DH51</f>
        <v>0</v>
      </c>
      <c r="P51" s="292">
        <f>ごみ処理量内訳!E51</f>
        <v>4135</v>
      </c>
      <c r="Q51" s="292">
        <f>ごみ処理量内訳!N51</f>
        <v>0</v>
      </c>
      <c r="R51" s="292">
        <f t="shared" si="3"/>
        <v>344</v>
      </c>
      <c r="S51" s="292">
        <f>ごみ処理量内訳!G51</f>
        <v>279</v>
      </c>
      <c r="T51" s="292">
        <f>ごみ処理量内訳!L51</f>
        <v>65</v>
      </c>
      <c r="U51" s="292">
        <f>ごみ処理量内訳!H51</f>
        <v>0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0</v>
      </c>
      <c r="Z51" s="292">
        <f>資源化量内訳!Y51</f>
        <v>362</v>
      </c>
      <c r="AA51" s="292">
        <f t="shared" si="4"/>
        <v>4841</v>
      </c>
      <c r="AB51" s="297">
        <f t="shared" si="5"/>
        <v>100</v>
      </c>
      <c r="AC51" s="292">
        <f>施設資源化量内訳!Y51</f>
        <v>364</v>
      </c>
      <c r="AD51" s="292">
        <f>施設資源化量内訳!AT51</f>
        <v>114</v>
      </c>
      <c r="AE51" s="292">
        <f>施設資源化量内訳!BO51</f>
        <v>0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54</v>
      </c>
      <c r="AJ51" s="292">
        <f t="shared" si="6"/>
        <v>532</v>
      </c>
      <c r="AK51" s="297">
        <f t="shared" si="7"/>
        <v>18.467258830820079</v>
      </c>
      <c r="AL51" s="297">
        <f>IF((AA51+J51)&lt;&gt;0,(資源化量内訳!D51-資源化量内訳!R51-資源化量内訳!T51-資源化量内訳!V51-資源化量内訳!U51)/(AA51+J51)*100,"-")</f>
        <v>18.467258830820079</v>
      </c>
      <c r="AM51" s="292">
        <f>ごみ処理量内訳!AA51</f>
        <v>0</v>
      </c>
      <c r="AN51" s="292">
        <f>ごみ処理量内訳!AB51</f>
        <v>489</v>
      </c>
      <c r="AO51" s="292">
        <f>ごみ処理量内訳!AC51</f>
        <v>126</v>
      </c>
      <c r="AP51" s="292">
        <f t="shared" si="8"/>
        <v>615</v>
      </c>
      <c r="AQ51" s="321" t="s">
        <v>892</v>
      </c>
      <c r="AR51" s="322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322"/>
      <c r="AR52" s="322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322"/>
      <c r="AR53" s="322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322"/>
      <c r="AR54" s="322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322"/>
      <c r="AR55" s="322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322"/>
      <c r="AR56" s="322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322"/>
      <c r="AR57" s="322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322"/>
      <c r="AR58" s="322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322"/>
      <c r="AR59" s="322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322"/>
      <c r="AR60" s="322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322"/>
      <c r="AR61" s="322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322"/>
      <c r="AR62" s="322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322"/>
      <c r="AR63" s="322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322"/>
      <c r="AR64" s="322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322"/>
      <c r="AR65" s="322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322"/>
      <c r="AR66" s="322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322"/>
      <c r="AR67" s="322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322"/>
      <c r="AR68" s="322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322"/>
      <c r="AR69" s="322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322"/>
      <c r="AR70" s="322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322"/>
      <c r="AR71" s="322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322"/>
      <c r="AR72" s="322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322"/>
      <c r="AR73" s="322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322"/>
      <c r="AR74" s="322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322"/>
      <c r="AR75" s="322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322"/>
      <c r="AR76" s="322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322"/>
      <c r="AR77" s="322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322"/>
      <c r="AR78" s="322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322"/>
      <c r="AR79" s="322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322"/>
      <c r="AR80" s="322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322"/>
      <c r="AR81" s="322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322"/>
      <c r="AR82" s="322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322"/>
      <c r="AR83" s="322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322"/>
      <c r="AR84" s="322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322"/>
      <c r="AR85" s="322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322"/>
      <c r="AR86" s="322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322"/>
      <c r="AR87" s="322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322"/>
      <c r="AR88" s="322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322"/>
      <c r="AR89" s="322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322"/>
      <c r="AR90" s="322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322"/>
      <c r="AR91" s="322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322"/>
      <c r="AR92" s="322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322"/>
      <c r="AR93" s="322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322"/>
      <c r="AR94" s="322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322"/>
      <c r="AR95" s="322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322"/>
      <c r="AR96" s="322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322"/>
      <c r="AR97" s="322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322"/>
      <c r="AR98" s="322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322"/>
      <c r="AR99" s="322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322"/>
      <c r="AR100" s="322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322"/>
      <c r="AR101" s="322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322"/>
      <c r="AR102" s="322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322"/>
      <c r="AR103" s="322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322"/>
      <c r="AR104" s="322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322"/>
      <c r="AR105" s="322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322"/>
      <c r="AR106" s="322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322"/>
      <c r="AR107" s="322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322"/>
      <c r="AR108" s="322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322"/>
      <c r="AR109" s="322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322"/>
      <c r="AR110" s="322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322"/>
      <c r="AR111" s="322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322"/>
      <c r="AR112" s="322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322"/>
      <c r="AR113" s="322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322"/>
      <c r="AR114" s="322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322"/>
      <c r="AR115" s="322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322"/>
      <c r="AR116" s="322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322"/>
      <c r="AR117" s="322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322"/>
      <c r="AR118" s="322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322"/>
      <c r="AR119" s="322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322"/>
      <c r="AR120" s="322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322"/>
      <c r="AR121" s="322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322"/>
      <c r="AR122" s="322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322"/>
      <c r="AR123" s="322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322"/>
      <c r="AR124" s="322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322"/>
      <c r="AR125" s="322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322"/>
      <c r="AR126" s="322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322"/>
      <c r="AR127" s="322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322"/>
      <c r="AR128" s="322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322"/>
      <c r="AR129" s="322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322"/>
      <c r="AR130" s="322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322"/>
      <c r="AR131" s="322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322"/>
      <c r="AR132" s="322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322"/>
      <c r="AR133" s="322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322"/>
      <c r="AR134" s="322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322"/>
      <c r="AR135" s="322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322"/>
      <c r="AR136" s="322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322"/>
      <c r="AR137" s="322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322"/>
      <c r="AR138" s="322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322"/>
      <c r="AR139" s="322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322"/>
      <c r="AR140" s="322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322"/>
      <c r="AR141" s="322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322"/>
      <c r="AR142" s="322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322"/>
      <c r="AR143" s="322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322"/>
      <c r="AR144" s="322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322"/>
      <c r="AR145" s="322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322"/>
      <c r="AR146" s="322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322"/>
      <c r="AR147" s="322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322"/>
      <c r="AR148" s="322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322"/>
      <c r="AR149" s="322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322"/>
      <c r="AR150" s="322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322"/>
      <c r="AR151" s="322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322"/>
      <c r="AR152" s="322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322"/>
      <c r="AR153" s="322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322"/>
      <c r="AR154" s="322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322"/>
      <c r="AR155" s="322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322"/>
      <c r="AR156" s="322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322"/>
      <c r="AR157" s="322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322"/>
      <c r="AR158" s="322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322"/>
      <c r="AR159" s="322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322"/>
      <c r="AR160" s="322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322"/>
      <c r="AR161" s="322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322"/>
      <c r="AR162" s="322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322"/>
      <c r="AR163" s="322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322"/>
      <c r="AR164" s="322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322"/>
      <c r="AR165" s="322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322"/>
      <c r="AR166" s="322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322"/>
      <c r="AR167" s="322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322"/>
      <c r="AR168" s="322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322"/>
      <c r="AR169" s="322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322"/>
      <c r="AR170" s="322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322"/>
      <c r="AR171" s="322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322"/>
      <c r="AR172" s="322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322"/>
      <c r="AR173" s="322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322"/>
      <c r="AR174" s="322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322"/>
      <c r="AR175" s="322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322"/>
      <c r="AR176" s="322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322"/>
      <c r="AR177" s="322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322"/>
      <c r="AR178" s="322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322"/>
      <c r="AR179" s="322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322"/>
      <c r="AR180" s="322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322"/>
      <c r="AR181" s="322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322"/>
      <c r="AR182" s="322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322"/>
      <c r="AR183" s="322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322"/>
      <c r="AR184" s="322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322"/>
      <c r="AR185" s="322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322"/>
      <c r="AR186" s="322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322"/>
      <c r="AR187" s="322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322"/>
      <c r="AR188" s="322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322"/>
      <c r="AR189" s="322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322"/>
      <c r="AR190" s="322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322"/>
      <c r="AR191" s="322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322"/>
      <c r="AR192" s="322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322"/>
      <c r="AR193" s="322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322"/>
      <c r="AR194" s="322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322"/>
      <c r="AR195" s="322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322"/>
      <c r="AR196" s="322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322"/>
      <c r="AR197" s="322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322"/>
      <c r="AR198" s="322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322"/>
      <c r="AR199" s="322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322"/>
      <c r="AR200" s="322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322"/>
      <c r="AR201" s="322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322"/>
      <c r="AR202" s="322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322"/>
      <c r="AR203" s="322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322"/>
      <c r="AR204" s="322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322"/>
      <c r="AR205" s="322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322"/>
      <c r="AR206" s="322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322"/>
      <c r="AR207" s="322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322"/>
      <c r="AR208" s="322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322"/>
      <c r="AR209" s="322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322"/>
      <c r="AR210" s="322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322"/>
      <c r="AR211" s="322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322"/>
      <c r="AR212" s="322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322"/>
      <c r="AR213" s="322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322"/>
      <c r="AR214" s="322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322"/>
      <c r="AR215" s="322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322"/>
      <c r="AR216" s="322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322"/>
      <c r="AR217" s="322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322"/>
      <c r="AR218" s="322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322"/>
      <c r="AR219" s="322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322"/>
      <c r="AR220" s="322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322"/>
      <c r="AR221" s="322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322"/>
      <c r="AR222" s="322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322"/>
      <c r="AR223" s="322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322"/>
      <c r="AR224" s="322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322"/>
      <c r="AR225" s="322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322"/>
      <c r="AR226" s="322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322"/>
      <c r="AR227" s="322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322"/>
      <c r="AR228" s="322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322"/>
      <c r="AR229" s="322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322"/>
      <c r="AR230" s="322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322"/>
      <c r="AR231" s="322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322"/>
      <c r="AR232" s="322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322"/>
      <c r="AR233" s="322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322"/>
      <c r="AR234" s="322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322"/>
      <c r="AR235" s="322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322"/>
      <c r="AR236" s="322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322"/>
      <c r="AR237" s="322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322"/>
      <c r="AR238" s="322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322"/>
      <c r="AR239" s="322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322"/>
      <c r="AR240" s="322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322"/>
      <c r="AR241" s="322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322"/>
      <c r="AR242" s="322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322"/>
      <c r="AR243" s="322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322"/>
      <c r="AR244" s="322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322"/>
      <c r="AR245" s="322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322"/>
      <c r="AR246" s="322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322"/>
      <c r="AR247" s="322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322"/>
      <c r="AR248" s="322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322"/>
      <c r="AR249" s="322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322"/>
      <c r="AR250" s="322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322"/>
      <c r="AR251" s="322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322"/>
      <c r="AR252" s="322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322"/>
      <c r="AR253" s="322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322"/>
      <c r="AR254" s="322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322"/>
      <c r="AR255" s="322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322"/>
      <c r="AR256" s="322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322"/>
      <c r="AR257" s="322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322"/>
      <c r="AR258" s="322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322"/>
      <c r="AR259" s="322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322"/>
      <c r="AR260" s="322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322"/>
      <c r="AR261" s="322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322"/>
      <c r="AR262" s="322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322"/>
      <c r="AR263" s="322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322"/>
      <c r="AR264" s="322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322"/>
      <c r="AR265" s="322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322"/>
      <c r="AR266" s="322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322"/>
      <c r="AR267" s="322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322"/>
      <c r="AR268" s="322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322"/>
      <c r="AR269" s="322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322"/>
      <c r="AR270" s="322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322"/>
      <c r="AR271" s="322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322"/>
      <c r="AR272" s="322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322"/>
      <c r="AR273" s="322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322"/>
      <c r="AR274" s="322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322"/>
      <c r="AR275" s="322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322"/>
      <c r="AR276" s="322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322"/>
      <c r="AR277" s="322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322"/>
      <c r="AR278" s="322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322"/>
      <c r="AR279" s="322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322"/>
      <c r="AR280" s="322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322"/>
      <c r="AR281" s="322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322"/>
      <c r="AR282" s="322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322"/>
      <c r="AR283" s="322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322"/>
      <c r="AR284" s="322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322"/>
      <c r="AR285" s="322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322"/>
      <c r="AR286" s="322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322"/>
      <c r="AR287" s="322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322"/>
      <c r="AR288" s="322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322"/>
      <c r="AR289" s="322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322"/>
      <c r="AR290" s="322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322"/>
      <c r="AR291" s="322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322"/>
      <c r="AR292" s="322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322"/>
      <c r="AR293" s="322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322"/>
      <c r="AR294" s="322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322"/>
      <c r="AR295" s="322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322"/>
      <c r="AR296" s="322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322"/>
      <c r="AR297" s="322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322"/>
      <c r="AR298" s="322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322"/>
      <c r="AR299" s="322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322"/>
      <c r="AR300" s="322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322"/>
      <c r="AR301" s="322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322"/>
      <c r="AR302" s="322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322"/>
      <c r="AR303" s="322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322"/>
      <c r="AR304" s="322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322"/>
      <c r="AR305" s="322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322"/>
      <c r="AR306" s="322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322"/>
      <c r="AR307" s="322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322"/>
      <c r="AR308" s="322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322"/>
      <c r="AR309" s="322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322"/>
      <c r="AR310" s="322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322"/>
      <c r="AR311" s="322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322"/>
      <c r="AR312" s="322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322"/>
      <c r="AR313" s="322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322"/>
      <c r="AR314" s="322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322"/>
      <c r="AR315" s="322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322"/>
      <c r="AR316" s="322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322"/>
      <c r="AR317" s="322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322"/>
      <c r="AR318" s="322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322"/>
      <c r="AR319" s="322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322"/>
      <c r="AR320" s="322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322"/>
      <c r="AR321" s="322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322"/>
      <c r="AR322" s="322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322"/>
      <c r="AR323" s="322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322"/>
      <c r="AR324" s="322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322"/>
      <c r="AR325" s="322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322"/>
      <c r="AR326" s="322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322"/>
      <c r="AR327" s="322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322"/>
      <c r="AR328" s="322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322"/>
      <c r="AR329" s="322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322"/>
      <c r="AR330" s="322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322"/>
      <c r="AR331" s="322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322"/>
      <c r="AR332" s="322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322"/>
      <c r="AR333" s="322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322"/>
      <c r="AR334" s="322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322"/>
      <c r="AR335" s="322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322"/>
      <c r="AR336" s="322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322"/>
      <c r="AR337" s="322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322"/>
      <c r="AR338" s="322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322"/>
      <c r="AR339" s="322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322"/>
      <c r="AR340" s="322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322"/>
      <c r="AR341" s="322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322"/>
      <c r="AR342" s="322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322"/>
      <c r="AR343" s="322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322"/>
      <c r="AR344" s="322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322"/>
      <c r="AR345" s="322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322"/>
      <c r="AR346" s="322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322"/>
      <c r="AR347" s="322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322"/>
      <c r="AR348" s="322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322"/>
      <c r="AR349" s="322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322"/>
      <c r="AR350" s="322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322"/>
      <c r="AR351" s="322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322"/>
      <c r="AR352" s="322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322"/>
      <c r="AR353" s="322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322"/>
      <c r="AR354" s="322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322"/>
      <c r="AR355" s="322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322"/>
      <c r="AR356" s="322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322"/>
      <c r="AR357" s="322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322"/>
      <c r="AR358" s="322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322"/>
      <c r="AR359" s="322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322"/>
      <c r="AR360" s="322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322"/>
      <c r="AR361" s="322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322"/>
      <c r="AR362" s="322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322"/>
      <c r="AR363" s="322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322"/>
      <c r="AR364" s="322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322"/>
      <c r="AR365" s="322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322"/>
      <c r="AR366" s="322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322"/>
      <c r="AR367" s="322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322"/>
      <c r="AR368" s="322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322"/>
      <c r="AR369" s="322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322"/>
      <c r="AR370" s="322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322"/>
      <c r="AR371" s="322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322"/>
      <c r="AR372" s="322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322"/>
      <c r="AR373" s="322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322"/>
      <c r="AR374" s="322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322"/>
      <c r="AR375" s="322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322"/>
      <c r="AR376" s="322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322"/>
      <c r="AR377" s="322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322"/>
      <c r="AR378" s="322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322"/>
      <c r="AR379" s="322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322"/>
      <c r="AR380" s="322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322"/>
      <c r="AR381" s="322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322"/>
      <c r="AR382" s="322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322"/>
      <c r="AR383" s="322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322"/>
      <c r="AR384" s="322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322"/>
      <c r="AR385" s="322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322"/>
      <c r="AR386" s="322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322"/>
      <c r="AR387" s="322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322"/>
      <c r="AR388" s="322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322"/>
      <c r="AR389" s="322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322"/>
      <c r="AR390" s="322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322"/>
      <c r="AR391" s="322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322"/>
      <c r="AR392" s="322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322"/>
      <c r="AR393" s="322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322"/>
      <c r="AR394" s="322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322"/>
      <c r="AR395" s="322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322"/>
      <c r="AR396" s="322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322"/>
      <c r="AR397" s="322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322"/>
      <c r="AR398" s="322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322"/>
      <c r="AR399" s="322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322"/>
      <c r="AR400" s="322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322"/>
      <c r="AR401" s="322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322"/>
      <c r="AR402" s="322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322"/>
      <c r="AR403" s="322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322"/>
      <c r="AR404" s="322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322"/>
      <c r="AR405" s="322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322"/>
      <c r="AR406" s="322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322"/>
      <c r="AR407" s="322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322"/>
      <c r="AR408" s="322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322"/>
      <c r="AR409" s="322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322"/>
      <c r="AR410" s="322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322"/>
      <c r="AR411" s="322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322"/>
      <c r="AR412" s="322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322"/>
      <c r="AR413" s="322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322"/>
      <c r="AR414" s="322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322"/>
      <c r="AR415" s="322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322"/>
      <c r="AR416" s="322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322"/>
      <c r="AR417" s="322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322"/>
      <c r="AR418" s="322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322"/>
      <c r="AR419" s="322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322"/>
      <c r="AR420" s="322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322"/>
      <c r="AR421" s="322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322"/>
      <c r="AR422" s="322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322"/>
      <c r="AR423" s="322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322"/>
      <c r="AR424" s="322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322"/>
      <c r="AR425" s="322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322"/>
      <c r="AR426" s="322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322"/>
      <c r="AR427" s="322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322"/>
      <c r="AR428" s="322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322"/>
      <c r="AR429" s="322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322"/>
      <c r="AR430" s="322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322"/>
      <c r="AR431" s="322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322"/>
      <c r="AR432" s="322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322"/>
      <c r="AR433" s="322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322"/>
      <c r="AR434" s="322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322"/>
      <c r="AR435" s="322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322"/>
      <c r="AR436" s="322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322"/>
      <c r="AR437" s="322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322"/>
      <c r="AR438" s="322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322"/>
      <c r="AR439" s="322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322"/>
      <c r="AR440" s="322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322"/>
      <c r="AR441" s="322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322"/>
      <c r="AR442" s="322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322"/>
      <c r="AR443" s="322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322"/>
      <c r="AR444" s="322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322"/>
      <c r="AR445" s="322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322"/>
      <c r="AR446" s="322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322"/>
      <c r="AR447" s="322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322"/>
      <c r="AR448" s="322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322"/>
      <c r="AR449" s="322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322"/>
      <c r="AR450" s="322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322"/>
      <c r="AR451" s="322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322"/>
      <c r="AR452" s="322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322"/>
      <c r="AR453" s="322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322"/>
      <c r="AR454" s="322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322"/>
      <c r="AR455" s="322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322"/>
      <c r="AR456" s="322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322"/>
      <c r="AR457" s="322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322"/>
      <c r="AR458" s="322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322"/>
      <c r="AR459" s="322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322"/>
      <c r="AR460" s="322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322"/>
      <c r="AR461" s="322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322"/>
      <c r="AR462" s="322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322"/>
      <c r="AR463" s="322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322"/>
      <c r="AR464" s="322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322"/>
      <c r="AR465" s="322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322"/>
      <c r="AR466" s="322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322"/>
      <c r="AR467" s="322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322"/>
      <c r="AR468" s="322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322"/>
      <c r="AR469" s="322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322"/>
      <c r="AR470" s="322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322"/>
      <c r="AR471" s="322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322"/>
      <c r="AR472" s="322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322"/>
      <c r="AR473" s="322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322"/>
      <c r="AR474" s="322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322"/>
      <c r="AR475" s="322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322"/>
      <c r="AR476" s="322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322"/>
      <c r="AR477" s="322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322"/>
      <c r="AR478" s="322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322"/>
      <c r="AR479" s="322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322"/>
      <c r="AR480" s="322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322"/>
      <c r="AR481" s="322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322"/>
      <c r="AR482" s="322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322"/>
      <c r="AR483" s="322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322"/>
      <c r="AR484" s="322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322"/>
      <c r="AR485" s="322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322"/>
      <c r="AR486" s="322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322"/>
      <c r="AR487" s="322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322"/>
      <c r="AR488" s="322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322"/>
      <c r="AR489" s="322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322"/>
      <c r="AR490" s="322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322"/>
      <c r="AR491" s="322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322"/>
      <c r="AR492" s="322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322"/>
      <c r="AR493" s="322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322"/>
      <c r="AR494" s="322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322"/>
      <c r="AR495" s="322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322"/>
      <c r="AR496" s="322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322"/>
      <c r="AR497" s="322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322"/>
      <c r="AR498" s="322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322"/>
      <c r="AR499" s="322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322"/>
      <c r="AR500" s="322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322"/>
      <c r="AR501" s="322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322"/>
      <c r="AR502" s="322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322"/>
      <c r="AR503" s="322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322"/>
      <c r="AR504" s="322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322"/>
      <c r="AR505" s="322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322"/>
      <c r="AR506" s="322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322"/>
      <c r="AR507" s="322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322"/>
      <c r="AR508" s="322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322"/>
      <c r="AR509" s="322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322"/>
      <c r="AR510" s="322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322"/>
      <c r="AR511" s="322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322"/>
      <c r="AR512" s="322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322"/>
      <c r="AR513" s="322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322"/>
      <c r="AR514" s="322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322"/>
      <c r="AR515" s="322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322"/>
      <c r="AR516" s="322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322"/>
      <c r="AR517" s="322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322"/>
      <c r="AR518" s="322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322"/>
      <c r="AR519" s="322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322"/>
      <c r="AR520" s="322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322"/>
      <c r="AR521" s="322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322"/>
      <c r="AR522" s="322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322"/>
      <c r="AR523" s="322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322"/>
      <c r="AR524" s="322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322"/>
      <c r="AR525" s="322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322"/>
      <c r="AR526" s="322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322"/>
      <c r="AR527" s="322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322"/>
      <c r="AR528" s="322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322"/>
      <c r="AR529" s="322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322"/>
      <c r="AR530" s="322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322"/>
      <c r="AR531" s="322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322"/>
      <c r="AR532" s="322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322"/>
      <c r="AR533" s="322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322"/>
      <c r="AR534" s="322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322"/>
      <c r="AR535" s="322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322"/>
      <c r="AR536" s="322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322"/>
      <c r="AR537" s="322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322"/>
      <c r="AR538" s="322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322"/>
      <c r="AR539" s="322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322"/>
      <c r="AR540" s="322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322"/>
      <c r="AR541" s="322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322"/>
      <c r="AR542" s="322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322"/>
      <c r="AR543" s="322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322"/>
      <c r="AR544" s="322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322"/>
      <c r="AR545" s="322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322"/>
      <c r="AR546" s="322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322"/>
      <c r="AR547" s="322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322"/>
      <c r="AR548" s="322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322"/>
      <c r="AR549" s="322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322"/>
      <c r="AR550" s="322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322"/>
      <c r="AR551" s="322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322"/>
      <c r="AR552" s="322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322"/>
      <c r="AR553" s="322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322"/>
      <c r="AR554" s="322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322"/>
      <c r="AR555" s="322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322"/>
      <c r="AR556" s="322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322"/>
      <c r="AR557" s="322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322"/>
      <c r="AR558" s="322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322"/>
      <c r="AR559" s="322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322"/>
      <c r="AR560" s="322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322"/>
      <c r="AR561" s="322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322"/>
      <c r="AR562" s="322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322"/>
      <c r="AR563" s="322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322"/>
      <c r="AR564" s="322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322"/>
      <c r="AR565" s="322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322"/>
      <c r="AR566" s="322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322"/>
      <c r="AR567" s="322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322"/>
      <c r="AR568" s="322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322"/>
      <c r="AR569" s="322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322"/>
      <c r="AR570" s="322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322"/>
      <c r="AR571" s="322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322"/>
      <c r="AR572" s="322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322"/>
      <c r="AR573" s="322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322"/>
      <c r="AR574" s="322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322"/>
      <c r="AR575" s="322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322"/>
      <c r="AR576" s="322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322"/>
      <c r="AR577" s="322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322"/>
      <c r="AR578" s="322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322"/>
      <c r="AR579" s="322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322"/>
      <c r="AR580" s="322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322"/>
      <c r="AR581" s="322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322"/>
      <c r="AR582" s="322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322"/>
      <c r="AR583" s="322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322"/>
      <c r="AR584" s="322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322"/>
      <c r="AR585" s="322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322"/>
      <c r="AR586" s="322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322"/>
      <c r="AR587" s="322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322"/>
      <c r="AR588" s="322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322"/>
      <c r="AR589" s="322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322"/>
      <c r="AR590" s="322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322"/>
      <c r="AR591" s="322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322"/>
      <c r="AR592" s="322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322"/>
      <c r="AR593" s="322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322"/>
      <c r="AR594" s="322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322"/>
      <c r="AR595" s="322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322"/>
      <c r="AR596" s="322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322"/>
      <c r="AR597" s="322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322"/>
      <c r="AR598" s="322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322"/>
      <c r="AR599" s="322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322"/>
      <c r="AR600" s="322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322"/>
      <c r="AR601" s="322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322"/>
      <c r="AR602" s="322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322"/>
      <c r="AR603" s="322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322"/>
      <c r="AR604" s="322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322"/>
      <c r="AR605" s="322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322"/>
      <c r="AR606" s="322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322"/>
      <c r="AR607" s="322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322"/>
      <c r="AR608" s="322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322"/>
      <c r="AR609" s="322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322"/>
      <c r="AR610" s="322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322"/>
      <c r="AR611" s="322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322"/>
      <c r="AR612" s="322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322"/>
      <c r="AR613" s="322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322"/>
      <c r="AR614" s="322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322"/>
      <c r="AR615" s="322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322"/>
      <c r="AR616" s="322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322"/>
      <c r="AR617" s="322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322"/>
      <c r="AR618" s="322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322"/>
      <c r="AR619" s="322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322"/>
      <c r="AR620" s="322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322"/>
      <c r="AR621" s="322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322"/>
      <c r="AR622" s="322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322"/>
      <c r="AR623" s="322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322"/>
      <c r="AR624" s="322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322"/>
      <c r="AR625" s="322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322"/>
      <c r="AR626" s="322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322"/>
      <c r="AR627" s="322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322"/>
      <c r="AR628" s="322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322"/>
      <c r="AR629" s="322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322"/>
      <c r="AR630" s="322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322"/>
      <c r="AR631" s="322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322"/>
      <c r="AR632" s="322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322"/>
      <c r="AR633" s="322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322"/>
      <c r="AR634" s="322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322"/>
      <c r="AR635" s="322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322"/>
      <c r="AR636" s="322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322"/>
      <c r="AR637" s="322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322"/>
      <c r="AR638" s="322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322"/>
      <c r="AR639" s="322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322"/>
      <c r="AR640" s="322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322"/>
      <c r="AR641" s="322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322"/>
      <c r="AR642" s="322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322"/>
      <c r="AR643" s="322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322"/>
      <c r="AR644" s="322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322"/>
      <c r="AR645" s="322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322"/>
      <c r="AR646" s="322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322"/>
      <c r="AR647" s="322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322"/>
      <c r="AR648" s="322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322"/>
      <c r="AR649" s="322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322"/>
      <c r="AR650" s="322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322"/>
      <c r="AR651" s="322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322"/>
      <c r="AR652" s="322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322"/>
      <c r="AR653" s="322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322"/>
      <c r="AR654" s="322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322"/>
      <c r="AR655" s="322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322"/>
      <c r="AR656" s="322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322"/>
      <c r="AR657" s="322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322"/>
      <c r="AR658" s="322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322"/>
      <c r="AR659" s="322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322"/>
      <c r="AR660" s="322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322"/>
      <c r="AR661" s="322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322"/>
      <c r="AR662" s="322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322"/>
      <c r="AR663" s="322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322"/>
      <c r="AR664" s="322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322"/>
      <c r="AR665" s="322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322"/>
      <c r="AR666" s="322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322"/>
      <c r="AR667" s="322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322"/>
      <c r="AR668" s="322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322"/>
      <c r="AR669" s="322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322"/>
      <c r="AR670" s="322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322"/>
      <c r="AR671" s="322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322"/>
      <c r="AR672" s="322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322"/>
      <c r="AR673" s="322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322"/>
      <c r="AR674" s="322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322"/>
      <c r="AR675" s="322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322"/>
      <c r="AR676" s="322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322"/>
      <c r="AR677" s="322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322"/>
      <c r="AR678" s="322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322"/>
      <c r="AR679" s="322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322"/>
      <c r="AR680" s="322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322"/>
      <c r="AR681" s="322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322"/>
      <c r="AR682" s="322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322"/>
      <c r="AR683" s="322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322"/>
      <c r="AR684" s="322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322"/>
      <c r="AR685" s="322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322"/>
      <c r="AR686" s="322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322"/>
      <c r="AR687" s="322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322"/>
      <c r="AR688" s="322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322"/>
      <c r="AR689" s="322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322"/>
      <c r="AR690" s="322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322"/>
      <c r="AR691" s="322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322"/>
      <c r="AR692" s="322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322"/>
      <c r="AR693" s="322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322"/>
      <c r="AR694" s="322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322"/>
      <c r="AR695" s="322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322"/>
      <c r="AR696" s="322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322"/>
      <c r="AR697" s="322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322"/>
      <c r="AR698" s="322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322"/>
      <c r="AR699" s="322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322"/>
      <c r="AR700" s="322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322"/>
      <c r="AR701" s="322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322"/>
      <c r="AR702" s="322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322"/>
      <c r="AR703" s="322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322"/>
      <c r="AR704" s="322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322"/>
      <c r="AR705" s="322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322"/>
      <c r="AR706" s="322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322"/>
      <c r="AR707" s="322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322"/>
      <c r="AR708" s="322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322"/>
      <c r="AR709" s="322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322"/>
      <c r="AR710" s="322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322"/>
      <c r="AR711" s="322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322"/>
      <c r="AR712" s="322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322"/>
      <c r="AR713" s="322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322"/>
      <c r="AR714" s="322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322"/>
      <c r="AR715" s="322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322"/>
      <c r="AR716" s="322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322"/>
      <c r="AR717" s="322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322"/>
      <c r="AR718" s="322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322"/>
      <c r="AR719" s="322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322"/>
      <c r="AR720" s="322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322"/>
      <c r="AR721" s="322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322"/>
      <c r="AR722" s="322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322"/>
      <c r="AR723" s="322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322"/>
      <c r="AR724" s="322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322"/>
      <c r="AR725" s="322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322"/>
      <c r="AR726" s="322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322"/>
      <c r="AR727" s="322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322"/>
      <c r="AR728" s="322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322"/>
      <c r="AR729" s="322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322"/>
      <c r="AR730" s="322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322"/>
      <c r="AR731" s="322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322"/>
      <c r="AR732" s="322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322"/>
      <c r="AR733" s="322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322"/>
      <c r="AR734" s="322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322"/>
      <c r="AR735" s="322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322"/>
      <c r="AR736" s="322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322"/>
      <c r="AR737" s="322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322"/>
      <c r="AR738" s="322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322"/>
      <c r="AR739" s="322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322"/>
      <c r="AR740" s="322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322"/>
      <c r="AR741" s="322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322"/>
      <c r="AR742" s="322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322"/>
      <c r="AR743" s="322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322"/>
      <c r="AR744" s="322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322"/>
      <c r="AR745" s="322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322"/>
      <c r="AR746" s="322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322"/>
      <c r="AR747" s="322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322"/>
      <c r="AR748" s="322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322"/>
      <c r="AR749" s="322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322"/>
      <c r="AR750" s="322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322"/>
      <c r="AR751" s="322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322"/>
      <c r="AR752" s="322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322"/>
      <c r="AR753" s="322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322"/>
      <c r="AR754" s="322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322"/>
      <c r="AR755" s="322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322"/>
      <c r="AR756" s="322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322"/>
      <c r="AR757" s="322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322"/>
      <c r="AR758" s="322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322"/>
      <c r="AR759" s="322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322"/>
      <c r="AR760" s="322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322"/>
      <c r="AR761" s="322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322"/>
      <c r="AR762" s="322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322"/>
      <c r="AR763" s="322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322"/>
      <c r="AR764" s="322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322"/>
      <c r="AR765" s="322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322"/>
      <c r="AR766" s="322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322"/>
      <c r="AR767" s="322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322"/>
      <c r="AR768" s="322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322"/>
      <c r="AR769" s="322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322"/>
      <c r="AR770" s="322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322"/>
      <c r="AR771" s="322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322"/>
      <c r="AR772" s="322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322"/>
      <c r="AR773" s="322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322"/>
      <c r="AR774" s="322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322"/>
      <c r="AR775" s="322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322"/>
      <c r="AR776" s="322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322"/>
      <c r="AR777" s="322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322"/>
      <c r="AR778" s="322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322"/>
      <c r="AR779" s="322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322"/>
      <c r="AR780" s="322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322"/>
      <c r="AR781" s="322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322"/>
      <c r="AR782" s="322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322"/>
      <c r="AR783" s="322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322"/>
      <c r="AR784" s="322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322"/>
      <c r="AR785" s="322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322"/>
      <c r="AR786" s="322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322"/>
      <c r="AR787" s="322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322"/>
      <c r="AR788" s="322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322"/>
      <c r="AR789" s="322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322"/>
      <c r="AR790" s="322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322"/>
      <c r="AR791" s="322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322"/>
      <c r="AR792" s="322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322"/>
      <c r="AR793" s="322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322"/>
      <c r="AR794" s="322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322"/>
      <c r="AR795" s="322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322"/>
      <c r="AR796" s="322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322"/>
      <c r="AR797" s="322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322"/>
      <c r="AR798" s="322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322"/>
      <c r="AR799" s="322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322"/>
      <c r="AR800" s="322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322"/>
      <c r="AR801" s="322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322"/>
      <c r="AR802" s="322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322"/>
      <c r="AR803" s="322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322"/>
      <c r="AR804" s="322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322"/>
      <c r="AR805" s="322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322"/>
      <c r="AR806" s="322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322"/>
      <c r="AR807" s="322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322"/>
      <c r="AR808" s="322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322"/>
      <c r="AR809" s="322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322"/>
      <c r="AR810" s="322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322"/>
      <c r="AR811" s="322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322"/>
      <c r="AR812" s="322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322"/>
      <c r="AR813" s="322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322"/>
      <c r="AR814" s="322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322"/>
      <c r="AR815" s="322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322"/>
      <c r="AR816" s="322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322"/>
      <c r="AR817" s="322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322"/>
      <c r="AR818" s="322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322"/>
      <c r="AR819" s="322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322"/>
      <c r="AR820" s="322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322"/>
      <c r="AR821" s="322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322"/>
      <c r="AR822" s="322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322"/>
      <c r="AR823" s="322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322"/>
      <c r="AR824" s="322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322"/>
      <c r="AR825" s="322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322"/>
      <c r="AR826" s="322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322"/>
      <c r="AR827" s="322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322"/>
      <c r="AR828" s="322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322"/>
      <c r="AR829" s="322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322"/>
      <c r="AR830" s="322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322"/>
      <c r="AR831" s="322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322"/>
      <c r="AR832" s="322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322"/>
      <c r="AR833" s="322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322"/>
      <c r="AR834" s="322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322"/>
      <c r="AR835" s="322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322"/>
      <c r="AR836" s="322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322"/>
      <c r="AR837" s="322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322"/>
      <c r="AR838" s="322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322"/>
      <c r="AR839" s="322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322"/>
      <c r="AR840" s="322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322"/>
      <c r="AR841" s="322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322"/>
      <c r="AR842" s="322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322"/>
      <c r="AR843" s="322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322"/>
      <c r="AR844" s="322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322"/>
      <c r="AR845" s="322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322"/>
      <c r="AR846" s="322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322"/>
      <c r="AR847" s="322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322"/>
      <c r="AR848" s="322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322"/>
      <c r="AR849" s="322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322"/>
      <c r="AR850" s="322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322"/>
      <c r="AR851" s="322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322"/>
      <c r="AR852" s="322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322"/>
      <c r="AR853" s="322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322"/>
      <c r="AR854" s="322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322"/>
      <c r="AR855" s="322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322"/>
      <c r="AR856" s="322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322"/>
      <c r="AR857" s="322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322"/>
      <c r="AR858" s="322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322"/>
      <c r="AR859" s="322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322"/>
      <c r="AR860" s="322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322"/>
      <c r="AR861" s="322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322"/>
      <c r="AR862" s="322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322"/>
      <c r="AR863" s="322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322"/>
      <c r="AR864" s="322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322"/>
      <c r="AR865" s="322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322"/>
      <c r="AR866" s="322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322"/>
      <c r="AR867" s="322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322"/>
      <c r="AR868" s="322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322"/>
      <c r="AR869" s="322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322"/>
      <c r="AR870" s="322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322"/>
      <c r="AR871" s="322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322"/>
      <c r="AR872" s="322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322"/>
      <c r="AR873" s="322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322"/>
      <c r="AR874" s="322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322"/>
      <c r="AR875" s="322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322"/>
      <c r="AR876" s="322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322"/>
      <c r="AR877" s="322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322"/>
      <c r="AR878" s="322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322"/>
      <c r="AR879" s="322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322"/>
      <c r="AR880" s="322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322"/>
      <c r="AR881" s="322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322"/>
      <c r="AR882" s="322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322"/>
      <c r="AR883" s="322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322"/>
      <c r="AR884" s="322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322"/>
      <c r="AR885" s="322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322"/>
      <c r="AR886" s="322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322"/>
      <c r="AR887" s="322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322"/>
      <c r="AR888" s="322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322"/>
      <c r="AR889" s="322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322"/>
      <c r="AR890" s="322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322"/>
      <c r="AR891" s="322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322"/>
      <c r="AR892" s="322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322"/>
      <c r="AR893" s="322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322"/>
      <c r="AR894" s="322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322"/>
      <c r="AR895" s="322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322"/>
      <c r="AR896" s="322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322"/>
      <c r="AR897" s="322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322"/>
      <c r="AR898" s="322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322"/>
      <c r="AR899" s="322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322"/>
      <c r="AR900" s="322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322"/>
      <c r="AR901" s="322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322"/>
      <c r="AR902" s="322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322"/>
      <c r="AR903" s="322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322"/>
      <c r="AR904" s="322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322"/>
      <c r="AR905" s="322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322"/>
      <c r="AR906" s="322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322"/>
      <c r="AR907" s="322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322"/>
      <c r="AR908" s="322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322"/>
      <c r="AR909" s="322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322"/>
      <c r="AR910" s="322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322"/>
      <c r="AR911" s="322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322"/>
      <c r="AR912" s="322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322"/>
      <c r="AR913" s="322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322"/>
      <c r="AR914" s="322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322"/>
      <c r="AR915" s="322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322"/>
      <c r="AR916" s="322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322"/>
      <c r="AR917" s="322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322"/>
      <c r="AR918" s="322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322"/>
      <c r="AR919" s="322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322"/>
      <c r="AR920" s="322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322"/>
      <c r="AR921" s="322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322"/>
      <c r="AR922" s="322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322"/>
      <c r="AR923" s="322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322"/>
      <c r="AR924" s="322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322"/>
      <c r="AR925" s="322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322"/>
      <c r="AR926" s="322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322"/>
      <c r="AR927" s="322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322"/>
      <c r="AR928" s="322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322"/>
      <c r="AR929" s="322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322"/>
      <c r="AR930" s="322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322"/>
      <c r="AR931" s="322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322"/>
      <c r="AR932" s="322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322"/>
      <c r="AR933" s="322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322"/>
      <c r="AR934" s="322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322"/>
      <c r="AR935" s="322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322"/>
      <c r="AR936" s="322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322"/>
      <c r="AR937" s="322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322"/>
      <c r="AR938" s="322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322"/>
      <c r="AR939" s="322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322"/>
      <c r="AR940" s="322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322"/>
      <c r="AR941" s="322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322"/>
      <c r="AR942" s="322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322"/>
      <c r="AR943" s="322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322"/>
      <c r="AR944" s="322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322"/>
      <c r="AR945" s="322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322"/>
      <c r="AR946" s="322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322"/>
      <c r="AR947" s="322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322"/>
      <c r="AR948" s="322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322"/>
      <c r="AR949" s="322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322"/>
      <c r="AR950" s="322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322"/>
      <c r="AR951" s="322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322"/>
      <c r="AR952" s="322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322"/>
      <c r="AR953" s="322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322"/>
      <c r="AR954" s="322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322"/>
      <c r="AR955" s="322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322"/>
      <c r="AR956" s="322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322"/>
      <c r="AR957" s="322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322"/>
      <c r="AR958" s="322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322"/>
      <c r="AR959" s="322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322"/>
      <c r="AR960" s="322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322"/>
      <c r="AR961" s="322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322"/>
      <c r="AR962" s="322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322"/>
      <c r="AR963" s="322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322"/>
      <c r="AR964" s="322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322"/>
      <c r="AR965" s="322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322"/>
      <c r="AR966" s="322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322"/>
      <c r="AR967" s="322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322"/>
      <c r="AR968" s="322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322"/>
      <c r="AR969" s="322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322"/>
      <c r="AR970" s="322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322"/>
      <c r="AR971" s="322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322"/>
      <c r="AR972" s="322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322"/>
      <c r="AR973" s="322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322"/>
      <c r="AR974" s="322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322"/>
      <c r="AR975" s="322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322"/>
      <c r="AR976" s="322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322"/>
      <c r="AR977" s="322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322"/>
      <c r="AR978" s="322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322"/>
      <c r="AR979" s="322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322"/>
      <c r="AR980" s="322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322"/>
      <c r="AR981" s="322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322"/>
      <c r="AR982" s="322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322"/>
      <c r="AR983" s="322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322"/>
      <c r="AR984" s="322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322"/>
      <c r="AR985" s="322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322"/>
      <c r="AR986" s="322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322"/>
      <c r="AR987" s="322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322"/>
      <c r="AR988" s="322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322"/>
      <c r="AR989" s="322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322"/>
      <c r="AR990" s="322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322"/>
      <c r="AR991" s="322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322"/>
      <c r="AR992" s="322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322"/>
      <c r="AR993" s="322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322"/>
      <c r="AR994" s="322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322"/>
      <c r="AR995" s="322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322"/>
      <c r="AR996" s="322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322"/>
      <c r="AR997" s="322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322"/>
      <c r="AR998" s="322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322"/>
      <c r="AR999" s="322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322"/>
      <c r="AR1000" s="322"/>
    </row>
  </sheetData>
  <sortState ref="A8:AQ51">
    <sortCondition ref="A8:A51"/>
    <sortCondition ref="B8:B51"/>
    <sortCondition ref="C8:C51"/>
  </sortState>
  <mergeCells count="46">
    <mergeCell ref="A2:A6"/>
    <mergeCell ref="B2:B6"/>
    <mergeCell ref="C2:C6"/>
    <mergeCell ref="D2:E2"/>
    <mergeCell ref="E3:E4"/>
    <mergeCell ref="AB2:AB5"/>
    <mergeCell ref="Z3:Z4"/>
    <mergeCell ref="AA3:AA4"/>
    <mergeCell ref="F3:F4"/>
    <mergeCell ref="H2:K2"/>
    <mergeCell ref="H3:H4"/>
    <mergeCell ref="I3:I4"/>
    <mergeCell ref="J3:J4"/>
    <mergeCell ref="K3:K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AC3:AC4"/>
    <mergeCell ref="AK2:AK5"/>
    <mergeCell ref="AJ3:AJ4"/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Q3:Q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50" man="1"/>
    <brk id="28" min="1" max="5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 activeCell="A8" sqref="A8:DM51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45" t="s">
        <v>11</v>
      </c>
      <c r="B2" s="345" t="s">
        <v>12</v>
      </c>
      <c r="C2" s="347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46"/>
      <c r="B3" s="346"/>
      <c r="C3" s="348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50" t="s">
        <v>3</v>
      </c>
      <c r="DJ3" s="349" t="s">
        <v>34</v>
      </c>
      <c r="DK3" s="349" t="s">
        <v>35</v>
      </c>
      <c r="DL3" s="349" t="s">
        <v>36</v>
      </c>
      <c r="DM3" s="349" t="s">
        <v>37</v>
      </c>
    </row>
    <row r="4" spans="1:117" s="175" customFormat="1" ht="22.5" customHeight="1">
      <c r="A4" s="346"/>
      <c r="B4" s="346"/>
      <c r="C4" s="348"/>
      <c r="D4" s="249"/>
      <c r="E4" s="242"/>
      <c r="F4" s="351" t="s">
        <v>38</v>
      </c>
      <c r="G4" s="352"/>
      <c r="H4" s="352"/>
      <c r="I4" s="353"/>
      <c r="J4" s="351" t="s">
        <v>39</v>
      </c>
      <c r="K4" s="352"/>
      <c r="L4" s="352"/>
      <c r="M4" s="353"/>
      <c r="N4" s="351" t="s">
        <v>40</v>
      </c>
      <c r="O4" s="352"/>
      <c r="P4" s="352"/>
      <c r="Q4" s="353"/>
      <c r="R4" s="351" t="s">
        <v>41</v>
      </c>
      <c r="S4" s="352"/>
      <c r="T4" s="352"/>
      <c r="U4" s="353"/>
      <c r="V4" s="351" t="s">
        <v>42</v>
      </c>
      <c r="W4" s="352"/>
      <c r="X4" s="352"/>
      <c r="Y4" s="353"/>
      <c r="Z4" s="351" t="s">
        <v>43</v>
      </c>
      <c r="AA4" s="352"/>
      <c r="AB4" s="352"/>
      <c r="AC4" s="353"/>
      <c r="AD4" s="242"/>
      <c r="AE4" s="351" t="s">
        <v>38</v>
      </c>
      <c r="AF4" s="352"/>
      <c r="AG4" s="352"/>
      <c r="AH4" s="353"/>
      <c r="AI4" s="351" t="s">
        <v>39</v>
      </c>
      <c r="AJ4" s="352"/>
      <c r="AK4" s="352"/>
      <c r="AL4" s="353"/>
      <c r="AM4" s="351" t="s">
        <v>40</v>
      </c>
      <c r="AN4" s="352"/>
      <c r="AO4" s="352"/>
      <c r="AP4" s="353"/>
      <c r="AQ4" s="351" t="s">
        <v>41</v>
      </c>
      <c r="AR4" s="352"/>
      <c r="AS4" s="352"/>
      <c r="AT4" s="353"/>
      <c r="AU4" s="351" t="s">
        <v>42</v>
      </c>
      <c r="AV4" s="352"/>
      <c r="AW4" s="352"/>
      <c r="AX4" s="353"/>
      <c r="AY4" s="351" t="s">
        <v>43</v>
      </c>
      <c r="AZ4" s="352"/>
      <c r="BA4" s="352"/>
      <c r="BB4" s="353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50"/>
      <c r="DJ4" s="350"/>
      <c r="DK4" s="350"/>
      <c r="DL4" s="350"/>
      <c r="DM4" s="350"/>
    </row>
    <row r="5" spans="1:117" s="175" customFormat="1" ht="22.5" customHeight="1">
      <c r="A5" s="346"/>
      <c r="B5" s="346"/>
      <c r="C5" s="348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46"/>
      <c r="B6" s="346"/>
      <c r="C6" s="348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茨城県</v>
      </c>
      <c r="B7" s="303" t="str">
        <f>ごみ処理概要!B7</f>
        <v>08000</v>
      </c>
      <c r="C7" s="304" t="s">
        <v>3</v>
      </c>
      <c r="D7" s="308">
        <f t="shared" ref="D7:D51" si="0">SUM(E7,AD7,BC7)</f>
        <v>1029367</v>
      </c>
      <c r="E7" s="308">
        <f t="shared" ref="E7:E51" si="1">SUM(F7,J7,N7,R7,V7,Z7)</f>
        <v>683013</v>
      </c>
      <c r="F7" s="308">
        <f t="shared" ref="F7:F51" si="2">SUM(G7:I7)</f>
        <v>96</v>
      </c>
      <c r="G7" s="308">
        <f>SUM(G$8:G$1000)</f>
        <v>39</v>
      </c>
      <c r="H7" s="308">
        <f>SUM(H$8:H$1000)</f>
        <v>3</v>
      </c>
      <c r="I7" s="308">
        <f>SUM(I$8:I$1000)</f>
        <v>54</v>
      </c>
      <c r="J7" s="308">
        <f t="shared" ref="J7:J51" si="3">SUM(K7:M7)</f>
        <v>570453</v>
      </c>
      <c r="K7" s="308">
        <f>SUM(K$8:K$1000)</f>
        <v>65901</v>
      </c>
      <c r="L7" s="308">
        <f>SUM(L$8:L$1000)</f>
        <v>500107</v>
      </c>
      <c r="M7" s="308">
        <f>SUM(M$8:M$1000)</f>
        <v>4445</v>
      </c>
      <c r="N7" s="308">
        <f t="shared" ref="N7:N51" si="4">SUM(O7:Q7)</f>
        <v>35139</v>
      </c>
      <c r="O7" s="308">
        <f>SUM(O$8:O$1000)</f>
        <v>3382</v>
      </c>
      <c r="P7" s="308">
        <f>SUM(P$8:P$1000)</f>
        <v>31695</v>
      </c>
      <c r="Q7" s="308">
        <f>SUM(Q$8:Q$1000)</f>
        <v>62</v>
      </c>
      <c r="R7" s="308">
        <f t="shared" ref="R7:R51" si="5">SUM(S7:U7)</f>
        <v>71035</v>
      </c>
      <c r="S7" s="308">
        <f>SUM(S$8:S$1000)</f>
        <v>3714</v>
      </c>
      <c r="T7" s="308">
        <f>SUM(T$8:T$1000)</f>
        <v>67319</v>
      </c>
      <c r="U7" s="308">
        <f>SUM(U$8:U$1000)</f>
        <v>2</v>
      </c>
      <c r="V7" s="308">
        <f t="shared" ref="V7:V51" si="6">SUM(W7:Y7)</f>
        <v>326</v>
      </c>
      <c r="W7" s="308">
        <f>SUM(W$8:W$1000)</f>
        <v>94</v>
      </c>
      <c r="X7" s="308">
        <f>SUM(X$8:X$1000)</f>
        <v>232</v>
      </c>
      <c r="Y7" s="308">
        <f>SUM(Y$8:Y$1000)</f>
        <v>0</v>
      </c>
      <c r="Z7" s="308">
        <f t="shared" ref="Z7:Z51" si="7">SUM(AA7:AC7)</f>
        <v>5964</v>
      </c>
      <c r="AA7" s="308">
        <f>SUM(AA$8:AA$1000)</f>
        <v>790</v>
      </c>
      <c r="AB7" s="308">
        <f>SUM(AB$8:AB$1000)</f>
        <v>5174</v>
      </c>
      <c r="AC7" s="308">
        <f>SUM(AC$8:AC$1000)</f>
        <v>0</v>
      </c>
      <c r="AD7" s="308">
        <f t="shared" ref="AD7:AD51" si="8">SUM(AE7,AI7,AM7,AQ7,AU7,AY7)</f>
        <v>262244</v>
      </c>
      <c r="AE7" s="308">
        <f t="shared" ref="AE7:AE51" si="9">SUM(AF7:AH7)</f>
        <v>13438</v>
      </c>
      <c r="AF7" s="308">
        <f>SUM(AF$8:AF$1000)</f>
        <v>0</v>
      </c>
      <c r="AG7" s="308">
        <f>SUM(AG$8:AG$1000)</f>
        <v>827</v>
      </c>
      <c r="AH7" s="308">
        <f>SUM(AH$8:AH$1000)</f>
        <v>12611</v>
      </c>
      <c r="AI7" s="308">
        <f t="shared" ref="AI7:AI51" si="10">SUM(AJ7:AL7)</f>
        <v>190409</v>
      </c>
      <c r="AJ7" s="308">
        <f>SUM(AJ$8:AJ$1000)</f>
        <v>1094</v>
      </c>
      <c r="AK7" s="308">
        <f>SUM(AK$8:AK$1000)</f>
        <v>853</v>
      </c>
      <c r="AL7" s="308">
        <f>SUM(AL$8:AL$1000)</f>
        <v>188462</v>
      </c>
      <c r="AM7" s="308">
        <f t="shared" ref="AM7:AM51" si="11">SUM(AN7:AP7)</f>
        <v>4188</v>
      </c>
      <c r="AN7" s="308">
        <f>SUM(AN$8:AN$1000)</f>
        <v>40</v>
      </c>
      <c r="AO7" s="308">
        <f>SUM(AO$8:AO$1000)</f>
        <v>107</v>
      </c>
      <c r="AP7" s="308">
        <f>SUM(AP$8:AP$1000)</f>
        <v>4041</v>
      </c>
      <c r="AQ7" s="308">
        <f t="shared" ref="AQ7:AQ51" si="12">SUM(AR7:AT7)</f>
        <v>53414</v>
      </c>
      <c r="AR7" s="308">
        <f>SUM(AR$8:AR$1000)</f>
        <v>484</v>
      </c>
      <c r="AS7" s="308">
        <f>SUM(AS$8:AS$1000)</f>
        <v>32</v>
      </c>
      <c r="AT7" s="308">
        <f>SUM(AT$8:AT$1000)</f>
        <v>52898</v>
      </c>
      <c r="AU7" s="308">
        <f t="shared" ref="AU7:AU51" si="13">SUM(AV7:AX7)</f>
        <v>3</v>
      </c>
      <c r="AV7" s="308">
        <f>SUM(AV$8:AV$1000)</f>
        <v>0</v>
      </c>
      <c r="AW7" s="308">
        <f>SUM(AW$8:AW$1000)</f>
        <v>0</v>
      </c>
      <c r="AX7" s="308">
        <f>SUM(AX$8:AX$1000)</f>
        <v>3</v>
      </c>
      <c r="AY7" s="308">
        <f t="shared" ref="AY7:AY51" si="14">SUM(AZ7:BB7)</f>
        <v>792</v>
      </c>
      <c r="AZ7" s="308">
        <f>SUM(AZ$8:AZ$1000)</f>
        <v>1</v>
      </c>
      <c r="BA7" s="308">
        <f>SUM(BA$8:BA$1000)</f>
        <v>2</v>
      </c>
      <c r="BB7" s="308">
        <f>SUM(BB$8:BB$1000)</f>
        <v>789</v>
      </c>
      <c r="BC7" s="308">
        <f t="shared" ref="BC7:BC51" si="15">SUM(BD7,BK7)</f>
        <v>84110</v>
      </c>
      <c r="BD7" s="308">
        <f t="shared" ref="BD7:BD51" si="16">SUM(BE7:BJ7)</f>
        <v>49923</v>
      </c>
      <c r="BE7" s="308">
        <f t="shared" ref="BE7:BJ7" si="17">SUM(BE$8:BE$1000)</f>
        <v>5887</v>
      </c>
      <c r="BF7" s="308">
        <f t="shared" si="17"/>
        <v>25108</v>
      </c>
      <c r="BG7" s="308">
        <f t="shared" si="17"/>
        <v>4509</v>
      </c>
      <c r="BH7" s="308">
        <f t="shared" si="17"/>
        <v>2901</v>
      </c>
      <c r="BI7" s="308">
        <f t="shared" si="17"/>
        <v>108</v>
      </c>
      <c r="BJ7" s="308">
        <f t="shared" si="17"/>
        <v>11410</v>
      </c>
      <c r="BK7" s="308">
        <f t="shared" ref="BK7:BK51" si="18">SUM(BL7:BQ7)</f>
        <v>34187</v>
      </c>
      <c r="BL7" s="308">
        <f t="shared" ref="BL7:BQ7" si="19">SUM(BL$8:BL$1000)</f>
        <v>3656</v>
      </c>
      <c r="BM7" s="308">
        <f t="shared" si="19"/>
        <v>24199</v>
      </c>
      <c r="BN7" s="308">
        <f t="shared" si="19"/>
        <v>1486</v>
      </c>
      <c r="BO7" s="308">
        <f t="shared" si="19"/>
        <v>3057</v>
      </c>
      <c r="BP7" s="308">
        <f t="shared" si="19"/>
        <v>423</v>
      </c>
      <c r="BQ7" s="308">
        <f t="shared" si="19"/>
        <v>1366</v>
      </c>
      <c r="BR7" s="308">
        <f t="shared" ref="BR7:BX7" si="20">SUM(BY7,CF7)</f>
        <v>732936</v>
      </c>
      <c r="BS7" s="308">
        <f t="shared" si="20"/>
        <v>5983</v>
      </c>
      <c r="BT7" s="308">
        <f t="shared" si="20"/>
        <v>595561</v>
      </c>
      <c r="BU7" s="308">
        <f t="shared" si="20"/>
        <v>39648</v>
      </c>
      <c r="BV7" s="308">
        <f t="shared" si="20"/>
        <v>73936</v>
      </c>
      <c r="BW7" s="308">
        <f t="shared" si="20"/>
        <v>434</v>
      </c>
      <c r="BX7" s="308">
        <f t="shared" si="20"/>
        <v>17374</v>
      </c>
      <c r="BY7" s="308">
        <f t="shared" ref="BY7:BY51" si="21">SUM(BZ7:CE7)</f>
        <v>683013</v>
      </c>
      <c r="BZ7" s="308">
        <f t="shared" ref="BZ7:BZ51" si="22">F7</f>
        <v>96</v>
      </c>
      <c r="CA7" s="308">
        <f t="shared" ref="CA7:CA51" si="23">J7</f>
        <v>570453</v>
      </c>
      <c r="CB7" s="308">
        <f t="shared" ref="CB7:CB51" si="24">N7</f>
        <v>35139</v>
      </c>
      <c r="CC7" s="308">
        <f t="shared" ref="CC7:CC51" si="25">R7</f>
        <v>71035</v>
      </c>
      <c r="CD7" s="308">
        <f t="shared" ref="CD7:CD51" si="26">V7</f>
        <v>326</v>
      </c>
      <c r="CE7" s="308">
        <f t="shared" ref="CE7:CE51" si="27">Z7</f>
        <v>5964</v>
      </c>
      <c r="CF7" s="308">
        <f t="shared" ref="CF7:CF51" si="28">SUM(CG7:CL7)</f>
        <v>49923</v>
      </c>
      <c r="CG7" s="308">
        <f t="shared" ref="CG7:CL7" si="29">BE7</f>
        <v>5887</v>
      </c>
      <c r="CH7" s="308">
        <f t="shared" si="29"/>
        <v>25108</v>
      </c>
      <c r="CI7" s="308">
        <f t="shared" si="29"/>
        <v>4509</v>
      </c>
      <c r="CJ7" s="308">
        <f t="shared" si="29"/>
        <v>2901</v>
      </c>
      <c r="CK7" s="308">
        <f t="shared" si="29"/>
        <v>108</v>
      </c>
      <c r="CL7" s="308">
        <f t="shared" si="29"/>
        <v>11410</v>
      </c>
      <c r="CM7" s="308">
        <f t="shared" ref="CM7:CS7" si="30">SUM(CT7,DA7)</f>
        <v>296431</v>
      </c>
      <c r="CN7" s="308">
        <f t="shared" si="30"/>
        <v>17094</v>
      </c>
      <c r="CO7" s="308">
        <f t="shared" si="30"/>
        <v>214608</v>
      </c>
      <c r="CP7" s="308">
        <f t="shared" si="30"/>
        <v>5674</v>
      </c>
      <c r="CQ7" s="308">
        <f t="shared" si="30"/>
        <v>56471</v>
      </c>
      <c r="CR7" s="308">
        <f t="shared" si="30"/>
        <v>426</v>
      </c>
      <c r="CS7" s="308">
        <f t="shared" si="30"/>
        <v>2158</v>
      </c>
      <c r="CT7" s="308">
        <f t="shared" ref="CT7:CT51" si="31">SUM(CU7:CZ7)</f>
        <v>262244</v>
      </c>
      <c r="CU7" s="308">
        <f t="shared" ref="CU7:CU51" si="32">AE7</f>
        <v>13438</v>
      </c>
      <c r="CV7" s="308">
        <f t="shared" ref="CV7:CV51" si="33">AI7</f>
        <v>190409</v>
      </c>
      <c r="CW7" s="308">
        <f t="shared" ref="CW7:CW51" si="34">AM7</f>
        <v>4188</v>
      </c>
      <c r="CX7" s="308">
        <f t="shared" ref="CX7:CX51" si="35">AQ7</f>
        <v>53414</v>
      </c>
      <c r="CY7" s="308">
        <f t="shared" ref="CY7:CY51" si="36">AU7</f>
        <v>3</v>
      </c>
      <c r="CZ7" s="308">
        <f t="shared" ref="CZ7:CZ51" si="37">AY7</f>
        <v>792</v>
      </c>
      <c r="DA7" s="308">
        <f t="shared" ref="DA7:DA51" si="38">SUM(DB7:DG7)</f>
        <v>34187</v>
      </c>
      <c r="DB7" s="308">
        <f t="shared" ref="DB7:DG7" si="39">BL7</f>
        <v>3656</v>
      </c>
      <c r="DC7" s="308">
        <f t="shared" si="39"/>
        <v>24199</v>
      </c>
      <c r="DD7" s="308">
        <f t="shared" si="39"/>
        <v>1486</v>
      </c>
      <c r="DE7" s="308">
        <f t="shared" si="39"/>
        <v>3057</v>
      </c>
      <c r="DF7" s="308">
        <f t="shared" si="39"/>
        <v>423</v>
      </c>
      <c r="DG7" s="308">
        <f t="shared" si="39"/>
        <v>1366</v>
      </c>
      <c r="DH7" s="308">
        <f>SUM(DH$8:DH$1000)</f>
        <v>12701</v>
      </c>
      <c r="DI7" s="308">
        <f t="shared" ref="DI7:DI51" si="40">SUM(DJ7:DM7)</f>
        <v>63</v>
      </c>
      <c r="DJ7" s="308">
        <f>SUM(DJ$8:DJ$1000)</f>
        <v>12</v>
      </c>
      <c r="DK7" s="308">
        <f>SUM(DK$8:DK$1000)</f>
        <v>29</v>
      </c>
      <c r="DL7" s="308">
        <f>SUM(DL$8:DL$1000)</f>
        <v>7</v>
      </c>
      <c r="DM7" s="308">
        <f>SUM(DM$8:DM$1000)</f>
        <v>15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112741</v>
      </c>
      <c r="E8" s="292">
        <f t="shared" si="1"/>
        <v>70822</v>
      </c>
      <c r="F8" s="292">
        <f t="shared" si="2"/>
        <v>0</v>
      </c>
      <c r="G8" s="292">
        <v>0</v>
      </c>
      <c r="H8" s="292">
        <v>0</v>
      </c>
      <c r="I8" s="292">
        <v>0</v>
      </c>
      <c r="J8" s="292">
        <f t="shared" si="3"/>
        <v>64242</v>
      </c>
      <c r="K8" s="292">
        <v>56621</v>
      </c>
      <c r="L8" s="292">
        <v>3176</v>
      </c>
      <c r="M8" s="292">
        <v>4445</v>
      </c>
      <c r="N8" s="292">
        <f t="shared" si="4"/>
        <v>3130</v>
      </c>
      <c r="O8" s="292">
        <v>2814</v>
      </c>
      <c r="P8" s="292">
        <v>254</v>
      </c>
      <c r="Q8" s="292">
        <v>62</v>
      </c>
      <c r="R8" s="292">
        <f t="shared" si="5"/>
        <v>3442</v>
      </c>
      <c r="S8" s="292">
        <v>0</v>
      </c>
      <c r="T8" s="292">
        <v>3442</v>
      </c>
      <c r="U8" s="292">
        <v>0</v>
      </c>
      <c r="V8" s="292">
        <f t="shared" si="6"/>
        <v>0</v>
      </c>
      <c r="W8" s="292">
        <v>0</v>
      </c>
      <c r="X8" s="292">
        <v>0</v>
      </c>
      <c r="Y8" s="292">
        <v>0</v>
      </c>
      <c r="Z8" s="292">
        <f t="shared" si="7"/>
        <v>8</v>
      </c>
      <c r="AA8" s="292">
        <v>1</v>
      </c>
      <c r="AB8" s="292">
        <v>7</v>
      </c>
      <c r="AC8" s="292">
        <v>0</v>
      </c>
      <c r="AD8" s="292">
        <f t="shared" si="8"/>
        <v>35689</v>
      </c>
      <c r="AE8" s="292">
        <f t="shared" si="9"/>
        <v>0</v>
      </c>
      <c r="AF8" s="292">
        <v>0</v>
      </c>
      <c r="AG8" s="292">
        <v>0</v>
      </c>
      <c r="AH8" s="292">
        <v>0</v>
      </c>
      <c r="AI8" s="292">
        <f t="shared" si="10"/>
        <v>23007</v>
      </c>
      <c r="AJ8" s="292">
        <v>0</v>
      </c>
      <c r="AK8" s="292">
        <v>0</v>
      </c>
      <c r="AL8" s="292">
        <v>23007</v>
      </c>
      <c r="AM8" s="292">
        <f t="shared" si="11"/>
        <v>303</v>
      </c>
      <c r="AN8" s="292">
        <v>0</v>
      </c>
      <c r="AO8" s="292">
        <v>0</v>
      </c>
      <c r="AP8" s="292">
        <v>303</v>
      </c>
      <c r="AQ8" s="292">
        <f t="shared" si="12"/>
        <v>12377</v>
      </c>
      <c r="AR8" s="292">
        <v>0</v>
      </c>
      <c r="AS8" s="292">
        <v>0</v>
      </c>
      <c r="AT8" s="292">
        <v>12377</v>
      </c>
      <c r="AU8" s="292">
        <f t="shared" si="13"/>
        <v>0</v>
      </c>
      <c r="AV8" s="292">
        <v>0</v>
      </c>
      <c r="AW8" s="292">
        <v>0</v>
      </c>
      <c r="AX8" s="292">
        <v>0</v>
      </c>
      <c r="AY8" s="292">
        <f t="shared" si="14"/>
        <v>2</v>
      </c>
      <c r="AZ8" s="292">
        <v>0</v>
      </c>
      <c r="BA8" s="292">
        <v>0</v>
      </c>
      <c r="BB8" s="292">
        <v>2</v>
      </c>
      <c r="BC8" s="292">
        <f t="shared" si="15"/>
        <v>6230</v>
      </c>
      <c r="BD8" s="292">
        <f t="shared" si="16"/>
        <v>1548</v>
      </c>
      <c r="BE8" s="292">
        <v>0</v>
      </c>
      <c r="BF8" s="292">
        <v>1177</v>
      </c>
      <c r="BG8" s="292">
        <v>200</v>
      </c>
      <c r="BH8" s="292">
        <v>56</v>
      </c>
      <c r="BI8" s="292">
        <v>0</v>
      </c>
      <c r="BJ8" s="292">
        <v>115</v>
      </c>
      <c r="BK8" s="292">
        <f t="shared" si="18"/>
        <v>4682</v>
      </c>
      <c r="BL8" s="292">
        <v>0</v>
      </c>
      <c r="BM8" s="292">
        <v>4005</v>
      </c>
      <c r="BN8" s="292">
        <v>669</v>
      </c>
      <c r="BO8" s="292">
        <v>3</v>
      </c>
      <c r="BP8" s="292">
        <v>0</v>
      </c>
      <c r="BQ8" s="292">
        <v>5</v>
      </c>
      <c r="BR8" s="292">
        <f t="shared" ref="BR8:BR51" si="41">SUM(BY8,CF8)</f>
        <v>72370</v>
      </c>
      <c r="BS8" s="292">
        <f t="shared" ref="BS8:BS51" si="42">SUM(BZ8,CG8)</f>
        <v>0</v>
      </c>
      <c r="BT8" s="292">
        <f t="shared" ref="BT8:BT51" si="43">SUM(CA8,CH8)</f>
        <v>65419</v>
      </c>
      <c r="BU8" s="292">
        <f t="shared" ref="BU8:BU51" si="44">SUM(CB8,CI8)</f>
        <v>3330</v>
      </c>
      <c r="BV8" s="292">
        <f t="shared" ref="BV8:BV51" si="45">SUM(CC8,CJ8)</f>
        <v>3498</v>
      </c>
      <c r="BW8" s="292">
        <f t="shared" ref="BW8:BW51" si="46">SUM(CD8,CK8)</f>
        <v>0</v>
      </c>
      <c r="BX8" s="292">
        <f t="shared" ref="BX8:BX51" si="47">SUM(CE8,CL8)</f>
        <v>123</v>
      </c>
      <c r="BY8" s="292">
        <f t="shared" si="21"/>
        <v>70822</v>
      </c>
      <c r="BZ8" s="292">
        <f t="shared" si="22"/>
        <v>0</v>
      </c>
      <c r="CA8" s="292">
        <f t="shared" si="23"/>
        <v>64242</v>
      </c>
      <c r="CB8" s="292">
        <f t="shared" si="24"/>
        <v>3130</v>
      </c>
      <c r="CC8" s="292">
        <f t="shared" si="25"/>
        <v>3442</v>
      </c>
      <c r="CD8" s="292">
        <f t="shared" si="26"/>
        <v>0</v>
      </c>
      <c r="CE8" s="292">
        <f t="shared" si="27"/>
        <v>8</v>
      </c>
      <c r="CF8" s="292">
        <f t="shared" si="28"/>
        <v>1548</v>
      </c>
      <c r="CG8" s="292">
        <f t="shared" ref="CG8:CG51" si="48">BE8</f>
        <v>0</v>
      </c>
      <c r="CH8" s="292">
        <f t="shared" ref="CH8:CH51" si="49">BF8</f>
        <v>1177</v>
      </c>
      <c r="CI8" s="292">
        <f t="shared" ref="CI8:CI51" si="50">BG8</f>
        <v>200</v>
      </c>
      <c r="CJ8" s="292">
        <f t="shared" ref="CJ8:CJ51" si="51">BH8</f>
        <v>56</v>
      </c>
      <c r="CK8" s="292">
        <f t="shared" ref="CK8:CK51" si="52">BI8</f>
        <v>0</v>
      </c>
      <c r="CL8" s="292">
        <f t="shared" ref="CL8:CL51" si="53">BJ8</f>
        <v>115</v>
      </c>
      <c r="CM8" s="292">
        <f t="shared" ref="CM8:CM51" si="54">SUM(CT8,DA8)</f>
        <v>40371</v>
      </c>
      <c r="CN8" s="292">
        <f t="shared" ref="CN8:CN51" si="55">SUM(CU8,DB8)</f>
        <v>0</v>
      </c>
      <c r="CO8" s="292">
        <f t="shared" ref="CO8:CO51" si="56">SUM(CV8,DC8)</f>
        <v>27012</v>
      </c>
      <c r="CP8" s="292">
        <f t="shared" ref="CP8:CP51" si="57">SUM(CW8,DD8)</f>
        <v>972</v>
      </c>
      <c r="CQ8" s="292">
        <f t="shared" ref="CQ8:CQ51" si="58">SUM(CX8,DE8)</f>
        <v>12380</v>
      </c>
      <c r="CR8" s="292">
        <f t="shared" ref="CR8:CR51" si="59">SUM(CY8,DF8)</f>
        <v>0</v>
      </c>
      <c r="CS8" s="292">
        <f t="shared" ref="CS8:CS51" si="60">SUM(CZ8,DG8)</f>
        <v>7</v>
      </c>
      <c r="CT8" s="292">
        <f t="shared" si="31"/>
        <v>35689</v>
      </c>
      <c r="CU8" s="292">
        <f t="shared" si="32"/>
        <v>0</v>
      </c>
      <c r="CV8" s="292">
        <f t="shared" si="33"/>
        <v>23007</v>
      </c>
      <c r="CW8" s="292">
        <f t="shared" si="34"/>
        <v>303</v>
      </c>
      <c r="CX8" s="292">
        <f t="shared" si="35"/>
        <v>12377</v>
      </c>
      <c r="CY8" s="292">
        <f t="shared" si="36"/>
        <v>0</v>
      </c>
      <c r="CZ8" s="292">
        <f t="shared" si="37"/>
        <v>2</v>
      </c>
      <c r="DA8" s="292">
        <f t="shared" si="38"/>
        <v>4682</v>
      </c>
      <c r="DB8" s="292">
        <f t="shared" ref="DB8:DB51" si="61">BL8</f>
        <v>0</v>
      </c>
      <c r="DC8" s="292">
        <f t="shared" ref="DC8:DC51" si="62">BM8</f>
        <v>4005</v>
      </c>
      <c r="DD8" s="292">
        <f t="shared" ref="DD8:DD51" si="63">BN8</f>
        <v>669</v>
      </c>
      <c r="DE8" s="292">
        <f t="shared" ref="DE8:DE51" si="64">BO8</f>
        <v>3</v>
      </c>
      <c r="DF8" s="292">
        <f t="shared" ref="DF8:DF51" si="65">BP8</f>
        <v>0</v>
      </c>
      <c r="DG8" s="292">
        <f t="shared" ref="DG8:DG51" si="66">BQ8</f>
        <v>5</v>
      </c>
      <c r="DH8" s="292">
        <v>0</v>
      </c>
      <c r="DI8" s="292">
        <f t="shared" si="40"/>
        <v>1</v>
      </c>
      <c r="DJ8" s="292">
        <v>0</v>
      </c>
      <c r="DK8" s="292">
        <v>0</v>
      </c>
      <c r="DL8" s="292">
        <v>0</v>
      </c>
      <c r="DM8" s="292">
        <v>1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62637</v>
      </c>
      <c r="E9" s="292">
        <f t="shared" si="1"/>
        <v>39627</v>
      </c>
      <c r="F9" s="292">
        <f t="shared" si="2"/>
        <v>93</v>
      </c>
      <c r="G9" s="292">
        <v>39</v>
      </c>
      <c r="H9" s="292">
        <v>0</v>
      </c>
      <c r="I9" s="292">
        <v>54</v>
      </c>
      <c r="J9" s="292">
        <f t="shared" si="3"/>
        <v>35525</v>
      </c>
      <c r="K9" s="292">
        <v>0</v>
      </c>
      <c r="L9" s="292">
        <v>35525</v>
      </c>
      <c r="M9" s="292">
        <v>0</v>
      </c>
      <c r="N9" s="292">
        <f t="shared" si="4"/>
        <v>189</v>
      </c>
      <c r="O9" s="292">
        <v>0</v>
      </c>
      <c r="P9" s="292">
        <v>189</v>
      </c>
      <c r="Q9" s="292">
        <v>0</v>
      </c>
      <c r="R9" s="292">
        <f t="shared" si="5"/>
        <v>3557</v>
      </c>
      <c r="S9" s="292">
        <v>0</v>
      </c>
      <c r="T9" s="292">
        <v>3557</v>
      </c>
      <c r="U9" s="292">
        <v>0</v>
      </c>
      <c r="V9" s="292">
        <f t="shared" si="6"/>
        <v>30</v>
      </c>
      <c r="W9" s="292">
        <v>0</v>
      </c>
      <c r="X9" s="292">
        <v>30</v>
      </c>
      <c r="Y9" s="292">
        <v>0</v>
      </c>
      <c r="Z9" s="292">
        <f t="shared" si="7"/>
        <v>233</v>
      </c>
      <c r="AA9" s="292">
        <v>0</v>
      </c>
      <c r="AB9" s="292">
        <v>233</v>
      </c>
      <c r="AC9" s="292">
        <v>0</v>
      </c>
      <c r="AD9" s="292">
        <f t="shared" si="8"/>
        <v>13438</v>
      </c>
      <c r="AE9" s="292">
        <f t="shared" si="9"/>
        <v>13438</v>
      </c>
      <c r="AF9" s="292">
        <v>0</v>
      </c>
      <c r="AG9" s="292">
        <v>827</v>
      </c>
      <c r="AH9" s="292">
        <v>12611</v>
      </c>
      <c r="AI9" s="292">
        <f t="shared" si="10"/>
        <v>0</v>
      </c>
      <c r="AJ9" s="292">
        <v>0</v>
      </c>
      <c r="AK9" s="292">
        <v>0</v>
      </c>
      <c r="AL9" s="292">
        <v>0</v>
      </c>
      <c r="AM9" s="292">
        <f t="shared" si="11"/>
        <v>0</v>
      </c>
      <c r="AN9" s="292">
        <v>0</v>
      </c>
      <c r="AO9" s="292">
        <v>0</v>
      </c>
      <c r="AP9" s="292">
        <v>0</v>
      </c>
      <c r="AQ9" s="292">
        <f t="shared" si="12"/>
        <v>0</v>
      </c>
      <c r="AR9" s="292">
        <v>0</v>
      </c>
      <c r="AS9" s="292">
        <v>0</v>
      </c>
      <c r="AT9" s="292">
        <v>0</v>
      </c>
      <c r="AU9" s="292">
        <f t="shared" si="13"/>
        <v>0</v>
      </c>
      <c r="AV9" s="292">
        <v>0</v>
      </c>
      <c r="AW9" s="292">
        <v>0</v>
      </c>
      <c r="AX9" s="292">
        <v>0</v>
      </c>
      <c r="AY9" s="292">
        <f t="shared" si="14"/>
        <v>0</v>
      </c>
      <c r="AZ9" s="292">
        <v>0</v>
      </c>
      <c r="BA9" s="292">
        <v>0</v>
      </c>
      <c r="BB9" s="292">
        <v>0</v>
      </c>
      <c r="BC9" s="292">
        <f t="shared" si="15"/>
        <v>9572</v>
      </c>
      <c r="BD9" s="292">
        <f t="shared" si="16"/>
        <v>5887</v>
      </c>
      <c r="BE9" s="292">
        <v>5887</v>
      </c>
      <c r="BF9" s="292"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f t="shared" si="18"/>
        <v>3685</v>
      </c>
      <c r="BL9" s="292">
        <v>3656</v>
      </c>
      <c r="BM9" s="292">
        <v>0</v>
      </c>
      <c r="BN9" s="292">
        <v>0</v>
      </c>
      <c r="BO9" s="292">
        <v>22</v>
      </c>
      <c r="BP9" s="292">
        <v>7</v>
      </c>
      <c r="BQ9" s="292">
        <v>0</v>
      </c>
      <c r="BR9" s="292">
        <f t="shared" si="41"/>
        <v>45514</v>
      </c>
      <c r="BS9" s="292">
        <f t="shared" si="42"/>
        <v>5980</v>
      </c>
      <c r="BT9" s="292">
        <f t="shared" si="43"/>
        <v>35525</v>
      </c>
      <c r="BU9" s="292">
        <f t="shared" si="44"/>
        <v>189</v>
      </c>
      <c r="BV9" s="292">
        <f t="shared" si="45"/>
        <v>3557</v>
      </c>
      <c r="BW9" s="292">
        <f t="shared" si="46"/>
        <v>30</v>
      </c>
      <c r="BX9" s="292">
        <f t="shared" si="47"/>
        <v>233</v>
      </c>
      <c r="BY9" s="292">
        <f t="shared" si="21"/>
        <v>39627</v>
      </c>
      <c r="BZ9" s="292">
        <f t="shared" si="22"/>
        <v>93</v>
      </c>
      <c r="CA9" s="292">
        <f t="shared" si="23"/>
        <v>35525</v>
      </c>
      <c r="CB9" s="292">
        <f t="shared" si="24"/>
        <v>189</v>
      </c>
      <c r="CC9" s="292">
        <f t="shared" si="25"/>
        <v>3557</v>
      </c>
      <c r="CD9" s="292">
        <f t="shared" si="26"/>
        <v>30</v>
      </c>
      <c r="CE9" s="292">
        <f t="shared" si="27"/>
        <v>233</v>
      </c>
      <c r="CF9" s="292">
        <f t="shared" si="28"/>
        <v>5887</v>
      </c>
      <c r="CG9" s="292">
        <f t="shared" si="48"/>
        <v>5887</v>
      </c>
      <c r="CH9" s="292">
        <f t="shared" si="49"/>
        <v>0</v>
      </c>
      <c r="CI9" s="292">
        <f t="shared" si="50"/>
        <v>0</v>
      </c>
      <c r="CJ9" s="292">
        <f t="shared" si="51"/>
        <v>0</v>
      </c>
      <c r="CK9" s="292">
        <f t="shared" si="52"/>
        <v>0</v>
      </c>
      <c r="CL9" s="292">
        <f t="shared" si="53"/>
        <v>0</v>
      </c>
      <c r="CM9" s="292">
        <f t="shared" si="54"/>
        <v>17123</v>
      </c>
      <c r="CN9" s="292">
        <f t="shared" si="55"/>
        <v>17094</v>
      </c>
      <c r="CO9" s="292">
        <f t="shared" si="56"/>
        <v>0</v>
      </c>
      <c r="CP9" s="292">
        <f t="shared" si="57"/>
        <v>0</v>
      </c>
      <c r="CQ9" s="292">
        <f t="shared" si="58"/>
        <v>22</v>
      </c>
      <c r="CR9" s="292">
        <f t="shared" si="59"/>
        <v>7</v>
      </c>
      <c r="CS9" s="292">
        <f t="shared" si="60"/>
        <v>0</v>
      </c>
      <c r="CT9" s="292">
        <f t="shared" si="31"/>
        <v>13438</v>
      </c>
      <c r="CU9" s="292">
        <f t="shared" si="32"/>
        <v>13438</v>
      </c>
      <c r="CV9" s="292">
        <f t="shared" si="33"/>
        <v>0</v>
      </c>
      <c r="CW9" s="292">
        <f t="shared" si="34"/>
        <v>0</v>
      </c>
      <c r="CX9" s="292">
        <f t="shared" si="35"/>
        <v>0</v>
      </c>
      <c r="CY9" s="292">
        <f t="shared" si="36"/>
        <v>0</v>
      </c>
      <c r="CZ9" s="292">
        <f t="shared" si="37"/>
        <v>0</v>
      </c>
      <c r="DA9" s="292">
        <f t="shared" si="38"/>
        <v>3685</v>
      </c>
      <c r="DB9" s="292">
        <f t="shared" si="61"/>
        <v>3656</v>
      </c>
      <c r="DC9" s="292">
        <f t="shared" si="62"/>
        <v>0</v>
      </c>
      <c r="DD9" s="292">
        <f t="shared" si="63"/>
        <v>0</v>
      </c>
      <c r="DE9" s="292">
        <f t="shared" si="64"/>
        <v>22</v>
      </c>
      <c r="DF9" s="292">
        <f t="shared" si="65"/>
        <v>7</v>
      </c>
      <c r="DG9" s="292">
        <f t="shared" si="66"/>
        <v>0</v>
      </c>
      <c r="DH9" s="292">
        <v>0</v>
      </c>
      <c r="DI9" s="292">
        <f t="shared" si="40"/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59348</v>
      </c>
      <c r="E10" s="292">
        <f t="shared" si="1"/>
        <v>34174</v>
      </c>
      <c r="F10" s="292">
        <f t="shared" si="2"/>
        <v>0</v>
      </c>
      <c r="G10" s="292">
        <v>0</v>
      </c>
      <c r="H10" s="292">
        <v>0</v>
      </c>
      <c r="I10" s="292">
        <v>0</v>
      </c>
      <c r="J10" s="292">
        <f t="shared" si="3"/>
        <v>23848</v>
      </c>
      <c r="K10" s="292">
        <v>0</v>
      </c>
      <c r="L10" s="292">
        <v>23848</v>
      </c>
      <c r="M10" s="292">
        <v>0</v>
      </c>
      <c r="N10" s="292">
        <f t="shared" si="4"/>
        <v>1978</v>
      </c>
      <c r="O10" s="292">
        <v>0</v>
      </c>
      <c r="P10" s="292">
        <v>1978</v>
      </c>
      <c r="Q10" s="292">
        <v>0</v>
      </c>
      <c r="R10" s="292">
        <f t="shared" si="5"/>
        <v>8076</v>
      </c>
      <c r="S10" s="292">
        <v>9</v>
      </c>
      <c r="T10" s="292">
        <v>8067</v>
      </c>
      <c r="U10" s="292">
        <v>0</v>
      </c>
      <c r="V10" s="292">
        <f t="shared" si="6"/>
        <v>0</v>
      </c>
      <c r="W10" s="292">
        <v>0</v>
      </c>
      <c r="X10" s="292">
        <v>0</v>
      </c>
      <c r="Y10" s="292">
        <v>0</v>
      </c>
      <c r="Z10" s="292">
        <f t="shared" si="7"/>
        <v>272</v>
      </c>
      <c r="AA10" s="292">
        <v>0</v>
      </c>
      <c r="AB10" s="292">
        <v>272</v>
      </c>
      <c r="AC10" s="292">
        <v>0</v>
      </c>
      <c r="AD10" s="292">
        <f t="shared" si="8"/>
        <v>21967</v>
      </c>
      <c r="AE10" s="292">
        <f t="shared" si="9"/>
        <v>0</v>
      </c>
      <c r="AF10" s="292">
        <v>0</v>
      </c>
      <c r="AG10" s="292">
        <v>0</v>
      </c>
      <c r="AH10" s="292">
        <v>0</v>
      </c>
      <c r="AI10" s="292">
        <f t="shared" si="10"/>
        <v>15880</v>
      </c>
      <c r="AJ10" s="292">
        <v>74</v>
      </c>
      <c r="AK10" s="292">
        <v>279</v>
      </c>
      <c r="AL10" s="292">
        <v>15527</v>
      </c>
      <c r="AM10" s="292">
        <f t="shared" si="11"/>
        <v>836</v>
      </c>
      <c r="AN10" s="292">
        <v>30</v>
      </c>
      <c r="AO10" s="292">
        <v>99</v>
      </c>
      <c r="AP10" s="292">
        <v>707</v>
      </c>
      <c r="AQ10" s="292">
        <f t="shared" si="12"/>
        <v>5219</v>
      </c>
      <c r="AR10" s="292">
        <v>0</v>
      </c>
      <c r="AS10" s="292">
        <v>0</v>
      </c>
      <c r="AT10" s="292">
        <v>5219</v>
      </c>
      <c r="AU10" s="292">
        <f t="shared" si="13"/>
        <v>0</v>
      </c>
      <c r="AV10" s="292">
        <v>0</v>
      </c>
      <c r="AW10" s="292">
        <v>0</v>
      </c>
      <c r="AX10" s="292">
        <v>0</v>
      </c>
      <c r="AY10" s="292">
        <f t="shared" si="14"/>
        <v>32</v>
      </c>
      <c r="AZ10" s="292">
        <v>1</v>
      </c>
      <c r="BA10" s="292">
        <v>0</v>
      </c>
      <c r="BB10" s="292">
        <v>31</v>
      </c>
      <c r="BC10" s="292">
        <f t="shared" si="15"/>
        <v>3207</v>
      </c>
      <c r="BD10" s="292">
        <f t="shared" si="16"/>
        <v>1446</v>
      </c>
      <c r="BE10" s="292">
        <v>0</v>
      </c>
      <c r="BF10" s="292">
        <v>774</v>
      </c>
      <c r="BG10" s="292">
        <v>101</v>
      </c>
      <c r="BH10" s="292">
        <v>0</v>
      </c>
      <c r="BI10" s="292">
        <v>0</v>
      </c>
      <c r="BJ10" s="292">
        <v>571</v>
      </c>
      <c r="BK10" s="292">
        <f t="shared" si="18"/>
        <v>1761</v>
      </c>
      <c r="BL10" s="292">
        <v>0</v>
      </c>
      <c r="BM10" s="292">
        <v>1682</v>
      </c>
      <c r="BN10" s="292">
        <v>13</v>
      </c>
      <c r="BO10" s="292">
        <v>0</v>
      </c>
      <c r="BP10" s="292">
        <v>0</v>
      </c>
      <c r="BQ10" s="292">
        <v>66</v>
      </c>
      <c r="BR10" s="292">
        <f t="shared" si="41"/>
        <v>35620</v>
      </c>
      <c r="BS10" s="292">
        <f t="shared" si="42"/>
        <v>0</v>
      </c>
      <c r="BT10" s="292">
        <f t="shared" si="43"/>
        <v>24622</v>
      </c>
      <c r="BU10" s="292">
        <f t="shared" si="44"/>
        <v>2079</v>
      </c>
      <c r="BV10" s="292">
        <f t="shared" si="45"/>
        <v>8076</v>
      </c>
      <c r="BW10" s="292">
        <f t="shared" si="46"/>
        <v>0</v>
      </c>
      <c r="BX10" s="292">
        <f t="shared" si="47"/>
        <v>843</v>
      </c>
      <c r="BY10" s="292">
        <f t="shared" si="21"/>
        <v>34174</v>
      </c>
      <c r="BZ10" s="292">
        <f t="shared" si="22"/>
        <v>0</v>
      </c>
      <c r="CA10" s="292">
        <f t="shared" si="23"/>
        <v>23848</v>
      </c>
      <c r="CB10" s="292">
        <f t="shared" si="24"/>
        <v>1978</v>
      </c>
      <c r="CC10" s="292">
        <f t="shared" si="25"/>
        <v>8076</v>
      </c>
      <c r="CD10" s="292">
        <f t="shared" si="26"/>
        <v>0</v>
      </c>
      <c r="CE10" s="292">
        <f t="shared" si="27"/>
        <v>272</v>
      </c>
      <c r="CF10" s="292">
        <f t="shared" si="28"/>
        <v>1446</v>
      </c>
      <c r="CG10" s="292">
        <f t="shared" si="48"/>
        <v>0</v>
      </c>
      <c r="CH10" s="292">
        <f t="shared" si="49"/>
        <v>774</v>
      </c>
      <c r="CI10" s="292">
        <f t="shared" si="50"/>
        <v>101</v>
      </c>
      <c r="CJ10" s="292">
        <f t="shared" si="51"/>
        <v>0</v>
      </c>
      <c r="CK10" s="292">
        <f t="shared" si="52"/>
        <v>0</v>
      </c>
      <c r="CL10" s="292">
        <f t="shared" si="53"/>
        <v>571</v>
      </c>
      <c r="CM10" s="292">
        <f t="shared" si="54"/>
        <v>23728</v>
      </c>
      <c r="CN10" s="292">
        <f t="shared" si="55"/>
        <v>0</v>
      </c>
      <c r="CO10" s="292">
        <f t="shared" si="56"/>
        <v>17562</v>
      </c>
      <c r="CP10" s="292">
        <f t="shared" si="57"/>
        <v>849</v>
      </c>
      <c r="CQ10" s="292">
        <f t="shared" si="58"/>
        <v>5219</v>
      </c>
      <c r="CR10" s="292">
        <f t="shared" si="59"/>
        <v>0</v>
      </c>
      <c r="CS10" s="292">
        <f t="shared" si="60"/>
        <v>98</v>
      </c>
      <c r="CT10" s="292">
        <f t="shared" si="31"/>
        <v>21967</v>
      </c>
      <c r="CU10" s="292">
        <f t="shared" si="32"/>
        <v>0</v>
      </c>
      <c r="CV10" s="292">
        <f t="shared" si="33"/>
        <v>15880</v>
      </c>
      <c r="CW10" s="292">
        <f t="shared" si="34"/>
        <v>836</v>
      </c>
      <c r="CX10" s="292">
        <f t="shared" si="35"/>
        <v>5219</v>
      </c>
      <c r="CY10" s="292">
        <f t="shared" si="36"/>
        <v>0</v>
      </c>
      <c r="CZ10" s="292">
        <f t="shared" si="37"/>
        <v>32</v>
      </c>
      <c r="DA10" s="292">
        <f t="shared" si="38"/>
        <v>1761</v>
      </c>
      <c r="DB10" s="292">
        <f t="shared" si="61"/>
        <v>0</v>
      </c>
      <c r="DC10" s="292">
        <f t="shared" si="62"/>
        <v>1682</v>
      </c>
      <c r="DD10" s="292">
        <f t="shared" si="63"/>
        <v>13</v>
      </c>
      <c r="DE10" s="292">
        <f t="shared" si="64"/>
        <v>0</v>
      </c>
      <c r="DF10" s="292">
        <f t="shared" si="65"/>
        <v>0</v>
      </c>
      <c r="DG10" s="292">
        <f t="shared" si="66"/>
        <v>66</v>
      </c>
      <c r="DH10" s="292">
        <v>0</v>
      </c>
      <c r="DI10" s="292">
        <f t="shared" si="40"/>
        <v>2</v>
      </c>
      <c r="DJ10" s="292">
        <v>2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47581</v>
      </c>
      <c r="E11" s="292">
        <f t="shared" si="1"/>
        <v>35942</v>
      </c>
      <c r="F11" s="292">
        <f t="shared" si="2"/>
        <v>0</v>
      </c>
      <c r="G11" s="292">
        <v>0</v>
      </c>
      <c r="H11" s="292">
        <v>0</v>
      </c>
      <c r="I11" s="292">
        <v>0</v>
      </c>
      <c r="J11" s="292">
        <f t="shared" si="3"/>
        <v>29511</v>
      </c>
      <c r="K11" s="292">
        <v>0</v>
      </c>
      <c r="L11" s="292">
        <v>29511</v>
      </c>
      <c r="M11" s="292">
        <v>0</v>
      </c>
      <c r="N11" s="292">
        <f t="shared" si="4"/>
        <v>1298</v>
      </c>
      <c r="O11" s="292">
        <v>0</v>
      </c>
      <c r="P11" s="292">
        <v>1298</v>
      </c>
      <c r="Q11" s="292">
        <v>0</v>
      </c>
      <c r="R11" s="292">
        <f t="shared" si="5"/>
        <v>4678</v>
      </c>
      <c r="S11" s="292">
        <v>0</v>
      </c>
      <c r="T11" s="292">
        <v>4678</v>
      </c>
      <c r="U11" s="292">
        <v>0</v>
      </c>
      <c r="V11" s="292">
        <f t="shared" si="6"/>
        <v>0</v>
      </c>
      <c r="W11" s="292">
        <v>0</v>
      </c>
      <c r="X11" s="292">
        <v>0</v>
      </c>
      <c r="Y11" s="292">
        <v>0</v>
      </c>
      <c r="Z11" s="292">
        <f t="shared" si="7"/>
        <v>455</v>
      </c>
      <c r="AA11" s="292">
        <v>0</v>
      </c>
      <c r="AB11" s="292">
        <v>455</v>
      </c>
      <c r="AC11" s="292">
        <v>0</v>
      </c>
      <c r="AD11" s="292">
        <f t="shared" si="8"/>
        <v>9084</v>
      </c>
      <c r="AE11" s="292">
        <f t="shared" si="9"/>
        <v>0</v>
      </c>
      <c r="AF11" s="292">
        <v>0</v>
      </c>
      <c r="AG11" s="292">
        <v>0</v>
      </c>
      <c r="AH11" s="292">
        <v>0</v>
      </c>
      <c r="AI11" s="292">
        <f t="shared" si="10"/>
        <v>9008</v>
      </c>
      <c r="AJ11" s="292">
        <v>0</v>
      </c>
      <c r="AK11" s="292">
        <v>0</v>
      </c>
      <c r="AL11" s="292">
        <v>9008</v>
      </c>
      <c r="AM11" s="292">
        <f t="shared" si="11"/>
        <v>9</v>
      </c>
      <c r="AN11" s="292">
        <v>0</v>
      </c>
      <c r="AO11" s="292">
        <v>0</v>
      </c>
      <c r="AP11" s="292">
        <v>9</v>
      </c>
      <c r="AQ11" s="292">
        <f t="shared" si="12"/>
        <v>60</v>
      </c>
      <c r="AR11" s="292">
        <v>0</v>
      </c>
      <c r="AS11" s="292">
        <v>0</v>
      </c>
      <c r="AT11" s="292">
        <v>60</v>
      </c>
      <c r="AU11" s="292">
        <f t="shared" si="13"/>
        <v>0</v>
      </c>
      <c r="AV11" s="292">
        <v>0</v>
      </c>
      <c r="AW11" s="292">
        <v>0</v>
      </c>
      <c r="AX11" s="292">
        <v>0</v>
      </c>
      <c r="AY11" s="292">
        <f t="shared" si="14"/>
        <v>7</v>
      </c>
      <c r="AZ11" s="292">
        <v>0</v>
      </c>
      <c r="BA11" s="292">
        <v>0</v>
      </c>
      <c r="BB11" s="292">
        <v>7</v>
      </c>
      <c r="BC11" s="292">
        <f t="shared" si="15"/>
        <v>2555</v>
      </c>
      <c r="BD11" s="292">
        <f t="shared" si="16"/>
        <v>625</v>
      </c>
      <c r="BE11" s="292">
        <v>0</v>
      </c>
      <c r="BF11" s="292">
        <v>460</v>
      </c>
      <c r="BG11" s="292">
        <v>32</v>
      </c>
      <c r="BH11" s="292">
        <v>4</v>
      </c>
      <c r="BI11" s="292">
        <v>0</v>
      </c>
      <c r="BJ11" s="292">
        <v>129</v>
      </c>
      <c r="BK11" s="292">
        <f t="shared" si="18"/>
        <v>1930</v>
      </c>
      <c r="BL11" s="292">
        <v>0</v>
      </c>
      <c r="BM11" s="292">
        <v>1615</v>
      </c>
      <c r="BN11" s="292">
        <v>40</v>
      </c>
      <c r="BO11" s="292">
        <v>26</v>
      </c>
      <c r="BP11" s="292">
        <v>0</v>
      </c>
      <c r="BQ11" s="292">
        <v>249</v>
      </c>
      <c r="BR11" s="292">
        <f t="shared" si="41"/>
        <v>36567</v>
      </c>
      <c r="BS11" s="292">
        <f t="shared" si="42"/>
        <v>0</v>
      </c>
      <c r="BT11" s="292">
        <f t="shared" si="43"/>
        <v>29971</v>
      </c>
      <c r="BU11" s="292">
        <f t="shared" si="44"/>
        <v>1330</v>
      </c>
      <c r="BV11" s="292">
        <f t="shared" si="45"/>
        <v>4682</v>
      </c>
      <c r="BW11" s="292">
        <f t="shared" si="46"/>
        <v>0</v>
      </c>
      <c r="BX11" s="292">
        <f t="shared" si="47"/>
        <v>584</v>
      </c>
      <c r="BY11" s="292">
        <f t="shared" si="21"/>
        <v>35942</v>
      </c>
      <c r="BZ11" s="292">
        <f t="shared" si="22"/>
        <v>0</v>
      </c>
      <c r="CA11" s="292">
        <f t="shared" si="23"/>
        <v>29511</v>
      </c>
      <c r="CB11" s="292">
        <f t="shared" si="24"/>
        <v>1298</v>
      </c>
      <c r="CC11" s="292">
        <f t="shared" si="25"/>
        <v>4678</v>
      </c>
      <c r="CD11" s="292">
        <f t="shared" si="26"/>
        <v>0</v>
      </c>
      <c r="CE11" s="292">
        <f t="shared" si="27"/>
        <v>455</v>
      </c>
      <c r="CF11" s="292">
        <f t="shared" si="28"/>
        <v>625</v>
      </c>
      <c r="CG11" s="292">
        <f t="shared" si="48"/>
        <v>0</v>
      </c>
      <c r="CH11" s="292">
        <f t="shared" si="49"/>
        <v>460</v>
      </c>
      <c r="CI11" s="292">
        <f t="shared" si="50"/>
        <v>32</v>
      </c>
      <c r="CJ11" s="292">
        <f t="shared" si="51"/>
        <v>4</v>
      </c>
      <c r="CK11" s="292">
        <f t="shared" si="52"/>
        <v>0</v>
      </c>
      <c r="CL11" s="292">
        <f t="shared" si="53"/>
        <v>129</v>
      </c>
      <c r="CM11" s="292">
        <f t="shared" si="54"/>
        <v>11014</v>
      </c>
      <c r="CN11" s="292">
        <f t="shared" si="55"/>
        <v>0</v>
      </c>
      <c r="CO11" s="292">
        <f t="shared" si="56"/>
        <v>10623</v>
      </c>
      <c r="CP11" s="292">
        <f t="shared" si="57"/>
        <v>49</v>
      </c>
      <c r="CQ11" s="292">
        <f t="shared" si="58"/>
        <v>86</v>
      </c>
      <c r="CR11" s="292">
        <f t="shared" si="59"/>
        <v>0</v>
      </c>
      <c r="CS11" s="292">
        <f t="shared" si="60"/>
        <v>256</v>
      </c>
      <c r="CT11" s="292">
        <f t="shared" si="31"/>
        <v>9084</v>
      </c>
      <c r="CU11" s="292">
        <f t="shared" si="32"/>
        <v>0</v>
      </c>
      <c r="CV11" s="292">
        <f t="shared" si="33"/>
        <v>9008</v>
      </c>
      <c r="CW11" s="292">
        <f t="shared" si="34"/>
        <v>9</v>
      </c>
      <c r="CX11" s="292">
        <f t="shared" si="35"/>
        <v>60</v>
      </c>
      <c r="CY11" s="292">
        <f t="shared" si="36"/>
        <v>0</v>
      </c>
      <c r="CZ11" s="292">
        <f t="shared" si="37"/>
        <v>7</v>
      </c>
      <c r="DA11" s="292">
        <f t="shared" si="38"/>
        <v>1930</v>
      </c>
      <c r="DB11" s="292">
        <f t="shared" si="61"/>
        <v>0</v>
      </c>
      <c r="DC11" s="292">
        <f t="shared" si="62"/>
        <v>1615</v>
      </c>
      <c r="DD11" s="292">
        <f t="shared" si="63"/>
        <v>40</v>
      </c>
      <c r="DE11" s="292">
        <f t="shared" si="64"/>
        <v>26</v>
      </c>
      <c r="DF11" s="292">
        <f t="shared" si="65"/>
        <v>0</v>
      </c>
      <c r="DG11" s="292">
        <f t="shared" si="66"/>
        <v>249</v>
      </c>
      <c r="DH11" s="292">
        <v>0</v>
      </c>
      <c r="DI11" s="292">
        <f t="shared" si="40"/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30398</v>
      </c>
      <c r="E12" s="292">
        <f t="shared" si="1"/>
        <v>17706</v>
      </c>
      <c r="F12" s="292">
        <f t="shared" si="2"/>
        <v>0</v>
      </c>
      <c r="G12" s="292">
        <v>0</v>
      </c>
      <c r="H12" s="292">
        <v>0</v>
      </c>
      <c r="I12" s="292">
        <v>0</v>
      </c>
      <c r="J12" s="292">
        <f t="shared" si="3"/>
        <v>15606</v>
      </c>
      <c r="K12" s="292">
        <v>184</v>
      </c>
      <c r="L12" s="292">
        <v>15422</v>
      </c>
      <c r="M12" s="292">
        <v>0</v>
      </c>
      <c r="N12" s="292">
        <f t="shared" si="4"/>
        <v>967</v>
      </c>
      <c r="O12" s="292">
        <v>4</v>
      </c>
      <c r="P12" s="292">
        <v>963</v>
      </c>
      <c r="Q12" s="292">
        <v>0</v>
      </c>
      <c r="R12" s="292">
        <f t="shared" si="5"/>
        <v>967</v>
      </c>
      <c r="S12" s="292">
        <v>5</v>
      </c>
      <c r="T12" s="292">
        <v>962</v>
      </c>
      <c r="U12" s="292">
        <v>0</v>
      </c>
      <c r="V12" s="292">
        <f t="shared" si="6"/>
        <v>0</v>
      </c>
      <c r="W12" s="292">
        <v>0</v>
      </c>
      <c r="X12" s="292">
        <v>0</v>
      </c>
      <c r="Y12" s="292">
        <v>0</v>
      </c>
      <c r="Z12" s="292">
        <f t="shared" si="7"/>
        <v>166</v>
      </c>
      <c r="AA12" s="292">
        <v>1</v>
      </c>
      <c r="AB12" s="292">
        <v>165</v>
      </c>
      <c r="AC12" s="292">
        <v>0</v>
      </c>
      <c r="AD12" s="292">
        <f t="shared" si="8"/>
        <v>8936</v>
      </c>
      <c r="AE12" s="292">
        <f t="shared" si="9"/>
        <v>0</v>
      </c>
      <c r="AF12" s="292">
        <v>0</v>
      </c>
      <c r="AG12" s="292">
        <v>0</v>
      </c>
      <c r="AH12" s="292">
        <v>0</v>
      </c>
      <c r="AI12" s="292">
        <f t="shared" si="10"/>
        <v>4758</v>
      </c>
      <c r="AJ12" s="292">
        <v>0</v>
      </c>
      <c r="AK12" s="292">
        <v>0</v>
      </c>
      <c r="AL12" s="292">
        <v>4758</v>
      </c>
      <c r="AM12" s="292">
        <f t="shared" si="11"/>
        <v>57</v>
      </c>
      <c r="AN12" s="292">
        <v>0</v>
      </c>
      <c r="AO12" s="292">
        <v>0</v>
      </c>
      <c r="AP12" s="292">
        <v>57</v>
      </c>
      <c r="AQ12" s="292">
        <f t="shared" si="12"/>
        <v>4118</v>
      </c>
      <c r="AR12" s="292">
        <v>0</v>
      </c>
      <c r="AS12" s="292">
        <v>0</v>
      </c>
      <c r="AT12" s="292">
        <v>4118</v>
      </c>
      <c r="AU12" s="292">
        <f t="shared" si="13"/>
        <v>0</v>
      </c>
      <c r="AV12" s="292">
        <v>0</v>
      </c>
      <c r="AW12" s="292">
        <v>0</v>
      </c>
      <c r="AX12" s="292">
        <v>0</v>
      </c>
      <c r="AY12" s="292">
        <f t="shared" si="14"/>
        <v>3</v>
      </c>
      <c r="AZ12" s="292">
        <v>0</v>
      </c>
      <c r="BA12" s="292">
        <v>0</v>
      </c>
      <c r="BB12" s="292">
        <v>3</v>
      </c>
      <c r="BC12" s="292">
        <f t="shared" si="15"/>
        <v>3756</v>
      </c>
      <c r="BD12" s="292">
        <f t="shared" si="16"/>
        <v>2165</v>
      </c>
      <c r="BE12" s="292">
        <v>0</v>
      </c>
      <c r="BF12" s="292">
        <v>1495</v>
      </c>
      <c r="BG12" s="292">
        <v>109</v>
      </c>
      <c r="BH12" s="292">
        <v>29</v>
      </c>
      <c r="BI12" s="292">
        <v>0</v>
      </c>
      <c r="BJ12" s="292">
        <v>532</v>
      </c>
      <c r="BK12" s="292">
        <f t="shared" si="18"/>
        <v>1591</v>
      </c>
      <c r="BL12" s="292">
        <v>0</v>
      </c>
      <c r="BM12" s="292">
        <v>1537</v>
      </c>
      <c r="BN12" s="292">
        <v>18</v>
      </c>
      <c r="BO12" s="292">
        <v>2</v>
      </c>
      <c r="BP12" s="292">
        <v>0</v>
      </c>
      <c r="BQ12" s="292">
        <v>34</v>
      </c>
      <c r="BR12" s="292">
        <f t="shared" si="41"/>
        <v>19871</v>
      </c>
      <c r="BS12" s="292">
        <f t="shared" si="42"/>
        <v>0</v>
      </c>
      <c r="BT12" s="292">
        <f t="shared" si="43"/>
        <v>17101</v>
      </c>
      <c r="BU12" s="292">
        <f t="shared" si="44"/>
        <v>1076</v>
      </c>
      <c r="BV12" s="292">
        <f t="shared" si="45"/>
        <v>996</v>
      </c>
      <c r="BW12" s="292">
        <f t="shared" si="46"/>
        <v>0</v>
      </c>
      <c r="BX12" s="292">
        <f t="shared" si="47"/>
        <v>698</v>
      </c>
      <c r="BY12" s="292">
        <f t="shared" si="21"/>
        <v>17706</v>
      </c>
      <c r="BZ12" s="292">
        <f t="shared" si="22"/>
        <v>0</v>
      </c>
      <c r="CA12" s="292">
        <f t="shared" si="23"/>
        <v>15606</v>
      </c>
      <c r="CB12" s="292">
        <f t="shared" si="24"/>
        <v>967</v>
      </c>
      <c r="CC12" s="292">
        <f t="shared" si="25"/>
        <v>967</v>
      </c>
      <c r="CD12" s="292">
        <f t="shared" si="26"/>
        <v>0</v>
      </c>
      <c r="CE12" s="292">
        <f t="shared" si="27"/>
        <v>166</v>
      </c>
      <c r="CF12" s="292">
        <f t="shared" si="28"/>
        <v>2165</v>
      </c>
      <c r="CG12" s="292">
        <f t="shared" si="48"/>
        <v>0</v>
      </c>
      <c r="CH12" s="292">
        <f t="shared" si="49"/>
        <v>1495</v>
      </c>
      <c r="CI12" s="292">
        <f t="shared" si="50"/>
        <v>109</v>
      </c>
      <c r="CJ12" s="292">
        <f t="shared" si="51"/>
        <v>29</v>
      </c>
      <c r="CK12" s="292">
        <f t="shared" si="52"/>
        <v>0</v>
      </c>
      <c r="CL12" s="292">
        <f t="shared" si="53"/>
        <v>532</v>
      </c>
      <c r="CM12" s="292">
        <f t="shared" si="54"/>
        <v>10527</v>
      </c>
      <c r="CN12" s="292">
        <f t="shared" si="55"/>
        <v>0</v>
      </c>
      <c r="CO12" s="292">
        <f t="shared" si="56"/>
        <v>6295</v>
      </c>
      <c r="CP12" s="292">
        <f t="shared" si="57"/>
        <v>75</v>
      </c>
      <c r="CQ12" s="292">
        <f t="shared" si="58"/>
        <v>4120</v>
      </c>
      <c r="CR12" s="292">
        <f t="shared" si="59"/>
        <v>0</v>
      </c>
      <c r="CS12" s="292">
        <f t="shared" si="60"/>
        <v>37</v>
      </c>
      <c r="CT12" s="292">
        <f t="shared" si="31"/>
        <v>8936</v>
      </c>
      <c r="CU12" s="292">
        <f t="shared" si="32"/>
        <v>0</v>
      </c>
      <c r="CV12" s="292">
        <f t="shared" si="33"/>
        <v>4758</v>
      </c>
      <c r="CW12" s="292">
        <f t="shared" si="34"/>
        <v>57</v>
      </c>
      <c r="CX12" s="292">
        <f t="shared" si="35"/>
        <v>4118</v>
      </c>
      <c r="CY12" s="292">
        <f t="shared" si="36"/>
        <v>0</v>
      </c>
      <c r="CZ12" s="292">
        <f t="shared" si="37"/>
        <v>3</v>
      </c>
      <c r="DA12" s="292">
        <f t="shared" si="38"/>
        <v>1591</v>
      </c>
      <c r="DB12" s="292">
        <f t="shared" si="61"/>
        <v>0</v>
      </c>
      <c r="DC12" s="292">
        <f t="shared" si="62"/>
        <v>1537</v>
      </c>
      <c r="DD12" s="292">
        <f t="shared" si="63"/>
        <v>18</v>
      </c>
      <c r="DE12" s="292">
        <f t="shared" si="64"/>
        <v>2</v>
      </c>
      <c r="DF12" s="292">
        <f t="shared" si="65"/>
        <v>0</v>
      </c>
      <c r="DG12" s="292">
        <f t="shared" si="66"/>
        <v>34</v>
      </c>
      <c r="DH12" s="292">
        <v>0</v>
      </c>
      <c r="DI12" s="292">
        <f t="shared" si="40"/>
        <v>9</v>
      </c>
      <c r="DJ12" s="292">
        <v>8</v>
      </c>
      <c r="DK12" s="292">
        <v>0</v>
      </c>
      <c r="DL12" s="292">
        <v>1</v>
      </c>
      <c r="DM12" s="292">
        <v>0</v>
      </c>
    </row>
    <row r="13" spans="1:117" s="224" customFormat="1" ht="13.5" customHeight="1">
      <c r="A13" s="290" t="s">
        <v>745</v>
      </c>
      <c r="B13" s="291" t="s">
        <v>776</v>
      </c>
      <c r="C13" s="290" t="s">
        <v>777</v>
      </c>
      <c r="D13" s="292">
        <f t="shared" si="0"/>
        <v>20766</v>
      </c>
      <c r="E13" s="292">
        <f t="shared" si="1"/>
        <v>12987</v>
      </c>
      <c r="F13" s="292">
        <f t="shared" si="2"/>
        <v>0</v>
      </c>
      <c r="G13" s="292">
        <v>0</v>
      </c>
      <c r="H13" s="292">
        <v>0</v>
      </c>
      <c r="I13" s="292">
        <v>0</v>
      </c>
      <c r="J13" s="292">
        <f t="shared" si="3"/>
        <v>10621</v>
      </c>
      <c r="K13" s="292">
        <v>194</v>
      </c>
      <c r="L13" s="292">
        <v>10427</v>
      </c>
      <c r="M13" s="292">
        <v>0</v>
      </c>
      <c r="N13" s="292">
        <f t="shared" si="4"/>
        <v>497</v>
      </c>
      <c r="O13" s="292">
        <v>21</v>
      </c>
      <c r="P13" s="292">
        <v>476</v>
      </c>
      <c r="Q13" s="292">
        <v>0</v>
      </c>
      <c r="R13" s="292">
        <f t="shared" si="5"/>
        <v>1617</v>
      </c>
      <c r="S13" s="292">
        <v>0</v>
      </c>
      <c r="T13" s="292">
        <v>1617</v>
      </c>
      <c r="U13" s="292">
        <v>0</v>
      </c>
      <c r="V13" s="292">
        <f t="shared" si="6"/>
        <v>14</v>
      </c>
      <c r="W13" s="292">
        <v>0</v>
      </c>
      <c r="X13" s="292">
        <v>14</v>
      </c>
      <c r="Y13" s="292">
        <v>0</v>
      </c>
      <c r="Z13" s="292">
        <f t="shared" si="7"/>
        <v>238</v>
      </c>
      <c r="AA13" s="292">
        <v>0</v>
      </c>
      <c r="AB13" s="292">
        <v>238</v>
      </c>
      <c r="AC13" s="292">
        <v>0</v>
      </c>
      <c r="AD13" s="292">
        <f t="shared" si="8"/>
        <v>7298</v>
      </c>
      <c r="AE13" s="292">
        <f t="shared" si="9"/>
        <v>0</v>
      </c>
      <c r="AF13" s="292">
        <v>0</v>
      </c>
      <c r="AG13" s="292">
        <v>0</v>
      </c>
      <c r="AH13" s="292">
        <v>0</v>
      </c>
      <c r="AI13" s="292">
        <f t="shared" si="10"/>
        <v>7136</v>
      </c>
      <c r="AJ13" s="292">
        <v>0</v>
      </c>
      <c r="AK13" s="292">
        <v>0</v>
      </c>
      <c r="AL13" s="292">
        <v>7136</v>
      </c>
      <c r="AM13" s="292">
        <f t="shared" si="11"/>
        <v>162</v>
      </c>
      <c r="AN13" s="292">
        <v>0</v>
      </c>
      <c r="AO13" s="292">
        <v>0</v>
      </c>
      <c r="AP13" s="292">
        <v>162</v>
      </c>
      <c r="AQ13" s="292">
        <f t="shared" si="12"/>
        <v>0</v>
      </c>
      <c r="AR13" s="292">
        <v>0</v>
      </c>
      <c r="AS13" s="292">
        <v>0</v>
      </c>
      <c r="AT13" s="292">
        <v>0</v>
      </c>
      <c r="AU13" s="292">
        <f t="shared" si="13"/>
        <v>0</v>
      </c>
      <c r="AV13" s="292">
        <v>0</v>
      </c>
      <c r="AW13" s="292">
        <v>0</v>
      </c>
      <c r="AX13" s="292">
        <v>0</v>
      </c>
      <c r="AY13" s="292">
        <f t="shared" si="14"/>
        <v>0</v>
      </c>
      <c r="AZ13" s="292">
        <v>0</v>
      </c>
      <c r="BA13" s="292">
        <v>0</v>
      </c>
      <c r="BB13" s="292">
        <v>0</v>
      </c>
      <c r="BC13" s="292">
        <f t="shared" si="15"/>
        <v>481</v>
      </c>
      <c r="BD13" s="292">
        <f t="shared" si="16"/>
        <v>481</v>
      </c>
      <c r="BE13" s="292">
        <v>0</v>
      </c>
      <c r="BF13" s="292">
        <v>383</v>
      </c>
      <c r="BG13" s="292">
        <v>98</v>
      </c>
      <c r="BH13" s="292">
        <v>0</v>
      </c>
      <c r="BI13" s="292">
        <v>0</v>
      </c>
      <c r="BJ13" s="292">
        <v>0</v>
      </c>
      <c r="BK13" s="292">
        <f t="shared" si="18"/>
        <v>0</v>
      </c>
      <c r="BL13" s="292">
        <v>0</v>
      </c>
      <c r="BM13" s="292">
        <v>0</v>
      </c>
      <c r="BN13" s="292">
        <v>0</v>
      </c>
      <c r="BO13" s="292">
        <v>0</v>
      </c>
      <c r="BP13" s="292">
        <v>0</v>
      </c>
      <c r="BQ13" s="292">
        <v>0</v>
      </c>
      <c r="BR13" s="292">
        <f t="shared" si="41"/>
        <v>13468</v>
      </c>
      <c r="BS13" s="292">
        <f t="shared" si="42"/>
        <v>0</v>
      </c>
      <c r="BT13" s="292">
        <f t="shared" si="43"/>
        <v>11004</v>
      </c>
      <c r="BU13" s="292">
        <f t="shared" si="44"/>
        <v>595</v>
      </c>
      <c r="BV13" s="292">
        <f t="shared" si="45"/>
        <v>1617</v>
      </c>
      <c r="BW13" s="292">
        <f t="shared" si="46"/>
        <v>14</v>
      </c>
      <c r="BX13" s="292">
        <f t="shared" si="47"/>
        <v>238</v>
      </c>
      <c r="BY13" s="292">
        <f t="shared" si="21"/>
        <v>12987</v>
      </c>
      <c r="BZ13" s="292">
        <f t="shared" si="22"/>
        <v>0</v>
      </c>
      <c r="CA13" s="292">
        <f t="shared" si="23"/>
        <v>10621</v>
      </c>
      <c r="CB13" s="292">
        <f t="shared" si="24"/>
        <v>497</v>
      </c>
      <c r="CC13" s="292">
        <f t="shared" si="25"/>
        <v>1617</v>
      </c>
      <c r="CD13" s="292">
        <f t="shared" si="26"/>
        <v>14</v>
      </c>
      <c r="CE13" s="292">
        <f t="shared" si="27"/>
        <v>238</v>
      </c>
      <c r="CF13" s="292">
        <f t="shared" si="28"/>
        <v>481</v>
      </c>
      <c r="CG13" s="292">
        <f t="shared" si="48"/>
        <v>0</v>
      </c>
      <c r="CH13" s="292">
        <f t="shared" si="49"/>
        <v>383</v>
      </c>
      <c r="CI13" s="292">
        <f t="shared" si="50"/>
        <v>98</v>
      </c>
      <c r="CJ13" s="292">
        <f t="shared" si="51"/>
        <v>0</v>
      </c>
      <c r="CK13" s="292">
        <f t="shared" si="52"/>
        <v>0</v>
      </c>
      <c r="CL13" s="292">
        <f t="shared" si="53"/>
        <v>0</v>
      </c>
      <c r="CM13" s="292">
        <f t="shared" si="54"/>
        <v>7298</v>
      </c>
      <c r="CN13" s="292">
        <f t="shared" si="55"/>
        <v>0</v>
      </c>
      <c r="CO13" s="292">
        <f t="shared" si="56"/>
        <v>7136</v>
      </c>
      <c r="CP13" s="292">
        <f t="shared" si="57"/>
        <v>162</v>
      </c>
      <c r="CQ13" s="292">
        <f t="shared" si="58"/>
        <v>0</v>
      </c>
      <c r="CR13" s="292">
        <f t="shared" si="59"/>
        <v>0</v>
      </c>
      <c r="CS13" s="292">
        <f t="shared" si="60"/>
        <v>0</v>
      </c>
      <c r="CT13" s="292">
        <f t="shared" si="31"/>
        <v>7298</v>
      </c>
      <c r="CU13" s="292">
        <f t="shared" si="32"/>
        <v>0</v>
      </c>
      <c r="CV13" s="292">
        <f t="shared" si="33"/>
        <v>7136</v>
      </c>
      <c r="CW13" s="292">
        <f t="shared" si="34"/>
        <v>162</v>
      </c>
      <c r="CX13" s="292">
        <f t="shared" si="35"/>
        <v>0</v>
      </c>
      <c r="CY13" s="292">
        <f t="shared" si="36"/>
        <v>0</v>
      </c>
      <c r="CZ13" s="292">
        <f t="shared" si="37"/>
        <v>0</v>
      </c>
      <c r="DA13" s="292">
        <f t="shared" si="38"/>
        <v>0</v>
      </c>
      <c r="DB13" s="292">
        <f t="shared" si="61"/>
        <v>0</v>
      </c>
      <c r="DC13" s="292">
        <f t="shared" si="62"/>
        <v>0</v>
      </c>
      <c r="DD13" s="292">
        <f t="shared" si="63"/>
        <v>0</v>
      </c>
      <c r="DE13" s="292">
        <f t="shared" si="64"/>
        <v>0</v>
      </c>
      <c r="DF13" s="292">
        <f t="shared" si="65"/>
        <v>0</v>
      </c>
      <c r="DG13" s="292">
        <f t="shared" si="66"/>
        <v>0</v>
      </c>
      <c r="DH13" s="292">
        <v>0</v>
      </c>
      <c r="DI13" s="292">
        <f t="shared" si="40"/>
        <v>1</v>
      </c>
      <c r="DJ13" s="292">
        <v>1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0"/>
        <v>29289</v>
      </c>
      <c r="E14" s="292">
        <f t="shared" si="1"/>
        <v>20616</v>
      </c>
      <c r="F14" s="292">
        <f t="shared" si="2"/>
        <v>0</v>
      </c>
      <c r="G14" s="292">
        <v>0</v>
      </c>
      <c r="H14" s="292">
        <v>0</v>
      </c>
      <c r="I14" s="292">
        <v>0</v>
      </c>
      <c r="J14" s="292">
        <f t="shared" si="3"/>
        <v>17348</v>
      </c>
      <c r="K14" s="292">
        <v>185</v>
      </c>
      <c r="L14" s="292">
        <v>17163</v>
      </c>
      <c r="M14" s="292">
        <v>0</v>
      </c>
      <c r="N14" s="292">
        <f t="shared" si="4"/>
        <v>813</v>
      </c>
      <c r="O14" s="292">
        <v>10</v>
      </c>
      <c r="P14" s="292">
        <v>803</v>
      </c>
      <c r="Q14" s="292">
        <v>0</v>
      </c>
      <c r="R14" s="292">
        <f t="shared" si="5"/>
        <v>2392</v>
      </c>
      <c r="S14" s="292">
        <v>210</v>
      </c>
      <c r="T14" s="292">
        <v>2182</v>
      </c>
      <c r="U14" s="292">
        <v>0</v>
      </c>
      <c r="V14" s="292">
        <f t="shared" si="6"/>
        <v>0</v>
      </c>
      <c r="W14" s="292">
        <v>0</v>
      </c>
      <c r="X14" s="292">
        <v>0</v>
      </c>
      <c r="Y14" s="292">
        <v>0</v>
      </c>
      <c r="Z14" s="292">
        <f t="shared" si="7"/>
        <v>63</v>
      </c>
      <c r="AA14" s="292">
        <v>63</v>
      </c>
      <c r="AB14" s="292">
        <v>0</v>
      </c>
      <c r="AC14" s="292">
        <v>0</v>
      </c>
      <c r="AD14" s="292">
        <f t="shared" si="8"/>
        <v>7781</v>
      </c>
      <c r="AE14" s="292">
        <f t="shared" si="9"/>
        <v>0</v>
      </c>
      <c r="AF14" s="292">
        <v>0</v>
      </c>
      <c r="AG14" s="292">
        <v>0</v>
      </c>
      <c r="AH14" s="292">
        <v>0</v>
      </c>
      <c r="AI14" s="292">
        <f t="shared" si="10"/>
        <v>5372</v>
      </c>
      <c r="AJ14" s="292">
        <v>0</v>
      </c>
      <c r="AK14" s="292">
        <v>0</v>
      </c>
      <c r="AL14" s="292">
        <v>5372</v>
      </c>
      <c r="AM14" s="292">
        <f t="shared" si="11"/>
        <v>76</v>
      </c>
      <c r="AN14" s="292">
        <v>0</v>
      </c>
      <c r="AO14" s="292">
        <v>0</v>
      </c>
      <c r="AP14" s="292">
        <v>76</v>
      </c>
      <c r="AQ14" s="292">
        <f t="shared" si="12"/>
        <v>2326</v>
      </c>
      <c r="AR14" s="292">
        <v>0</v>
      </c>
      <c r="AS14" s="292">
        <v>0</v>
      </c>
      <c r="AT14" s="292">
        <v>2326</v>
      </c>
      <c r="AU14" s="292">
        <f t="shared" si="13"/>
        <v>0</v>
      </c>
      <c r="AV14" s="292">
        <v>0</v>
      </c>
      <c r="AW14" s="292">
        <v>0</v>
      </c>
      <c r="AX14" s="292">
        <v>0</v>
      </c>
      <c r="AY14" s="292">
        <f t="shared" si="14"/>
        <v>7</v>
      </c>
      <c r="AZ14" s="292">
        <v>0</v>
      </c>
      <c r="BA14" s="292">
        <v>0</v>
      </c>
      <c r="BB14" s="292">
        <v>7</v>
      </c>
      <c r="BC14" s="292">
        <f t="shared" si="15"/>
        <v>892</v>
      </c>
      <c r="BD14" s="292">
        <f t="shared" si="16"/>
        <v>652</v>
      </c>
      <c r="BE14" s="292">
        <v>0</v>
      </c>
      <c r="BF14" s="292">
        <v>408</v>
      </c>
      <c r="BG14" s="292">
        <v>84</v>
      </c>
      <c r="BH14" s="292">
        <v>0</v>
      </c>
      <c r="BI14" s="292">
        <v>0</v>
      </c>
      <c r="BJ14" s="292">
        <v>160</v>
      </c>
      <c r="BK14" s="292">
        <f t="shared" si="18"/>
        <v>240</v>
      </c>
      <c r="BL14" s="292">
        <v>0</v>
      </c>
      <c r="BM14" s="292">
        <v>210</v>
      </c>
      <c r="BN14" s="292">
        <v>4</v>
      </c>
      <c r="BO14" s="292">
        <v>0</v>
      </c>
      <c r="BP14" s="292">
        <v>0</v>
      </c>
      <c r="BQ14" s="292">
        <v>26</v>
      </c>
      <c r="BR14" s="292">
        <f t="shared" si="41"/>
        <v>21268</v>
      </c>
      <c r="BS14" s="292">
        <f t="shared" si="42"/>
        <v>0</v>
      </c>
      <c r="BT14" s="292">
        <f t="shared" si="43"/>
        <v>17756</v>
      </c>
      <c r="BU14" s="292">
        <f t="shared" si="44"/>
        <v>897</v>
      </c>
      <c r="BV14" s="292">
        <f t="shared" si="45"/>
        <v>2392</v>
      </c>
      <c r="BW14" s="292">
        <f t="shared" si="46"/>
        <v>0</v>
      </c>
      <c r="BX14" s="292">
        <f t="shared" si="47"/>
        <v>223</v>
      </c>
      <c r="BY14" s="292">
        <f t="shared" si="21"/>
        <v>20616</v>
      </c>
      <c r="BZ14" s="292">
        <f t="shared" si="22"/>
        <v>0</v>
      </c>
      <c r="CA14" s="292">
        <f t="shared" si="23"/>
        <v>17348</v>
      </c>
      <c r="CB14" s="292">
        <f t="shared" si="24"/>
        <v>813</v>
      </c>
      <c r="CC14" s="292">
        <f t="shared" si="25"/>
        <v>2392</v>
      </c>
      <c r="CD14" s="292">
        <f t="shared" si="26"/>
        <v>0</v>
      </c>
      <c r="CE14" s="292">
        <f t="shared" si="27"/>
        <v>63</v>
      </c>
      <c r="CF14" s="292">
        <f t="shared" si="28"/>
        <v>652</v>
      </c>
      <c r="CG14" s="292">
        <f t="shared" si="48"/>
        <v>0</v>
      </c>
      <c r="CH14" s="292">
        <f t="shared" si="49"/>
        <v>408</v>
      </c>
      <c r="CI14" s="292">
        <f t="shared" si="50"/>
        <v>84</v>
      </c>
      <c r="CJ14" s="292">
        <f t="shared" si="51"/>
        <v>0</v>
      </c>
      <c r="CK14" s="292">
        <f t="shared" si="52"/>
        <v>0</v>
      </c>
      <c r="CL14" s="292">
        <f t="shared" si="53"/>
        <v>160</v>
      </c>
      <c r="CM14" s="292">
        <f t="shared" si="54"/>
        <v>8021</v>
      </c>
      <c r="CN14" s="292">
        <f t="shared" si="55"/>
        <v>0</v>
      </c>
      <c r="CO14" s="292">
        <f t="shared" si="56"/>
        <v>5582</v>
      </c>
      <c r="CP14" s="292">
        <f t="shared" si="57"/>
        <v>80</v>
      </c>
      <c r="CQ14" s="292">
        <f t="shared" si="58"/>
        <v>2326</v>
      </c>
      <c r="CR14" s="292">
        <f t="shared" si="59"/>
        <v>0</v>
      </c>
      <c r="CS14" s="292">
        <f t="shared" si="60"/>
        <v>33</v>
      </c>
      <c r="CT14" s="292">
        <f t="shared" si="31"/>
        <v>7781</v>
      </c>
      <c r="CU14" s="292">
        <f t="shared" si="32"/>
        <v>0</v>
      </c>
      <c r="CV14" s="292">
        <f t="shared" si="33"/>
        <v>5372</v>
      </c>
      <c r="CW14" s="292">
        <f t="shared" si="34"/>
        <v>76</v>
      </c>
      <c r="CX14" s="292">
        <f t="shared" si="35"/>
        <v>2326</v>
      </c>
      <c r="CY14" s="292">
        <f t="shared" si="36"/>
        <v>0</v>
      </c>
      <c r="CZ14" s="292">
        <f t="shared" si="37"/>
        <v>7</v>
      </c>
      <c r="DA14" s="292">
        <f t="shared" si="38"/>
        <v>240</v>
      </c>
      <c r="DB14" s="292">
        <f t="shared" si="61"/>
        <v>0</v>
      </c>
      <c r="DC14" s="292">
        <f t="shared" si="62"/>
        <v>210</v>
      </c>
      <c r="DD14" s="292">
        <f t="shared" si="63"/>
        <v>4</v>
      </c>
      <c r="DE14" s="292">
        <f t="shared" si="64"/>
        <v>0</v>
      </c>
      <c r="DF14" s="292">
        <f t="shared" si="65"/>
        <v>0</v>
      </c>
      <c r="DG14" s="292">
        <f t="shared" si="66"/>
        <v>26</v>
      </c>
      <c r="DH14" s="292">
        <v>0</v>
      </c>
      <c r="DI14" s="292">
        <f t="shared" si="40"/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0"/>
        <v>16699</v>
      </c>
      <c r="E15" s="292">
        <f t="shared" si="1"/>
        <v>9251</v>
      </c>
      <c r="F15" s="292">
        <f t="shared" si="2"/>
        <v>0</v>
      </c>
      <c r="G15" s="292">
        <v>0</v>
      </c>
      <c r="H15" s="292">
        <v>0</v>
      </c>
      <c r="I15" s="292">
        <v>0</v>
      </c>
      <c r="J15" s="292">
        <f t="shared" si="3"/>
        <v>8017</v>
      </c>
      <c r="K15" s="292">
        <v>0</v>
      </c>
      <c r="L15" s="292">
        <v>8017</v>
      </c>
      <c r="M15" s="292">
        <v>0</v>
      </c>
      <c r="N15" s="292">
        <f t="shared" si="4"/>
        <v>440</v>
      </c>
      <c r="O15" s="292">
        <v>0</v>
      </c>
      <c r="P15" s="292">
        <v>440</v>
      </c>
      <c r="Q15" s="292">
        <v>0</v>
      </c>
      <c r="R15" s="292">
        <f t="shared" si="5"/>
        <v>751</v>
      </c>
      <c r="S15" s="292">
        <v>131</v>
      </c>
      <c r="T15" s="292">
        <v>620</v>
      </c>
      <c r="U15" s="292">
        <v>0</v>
      </c>
      <c r="V15" s="292">
        <f t="shared" si="6"/>
        <v>13</v>
      </c>
      <c r="W15" s="292">
        <v>13</v>
      </c>
      <c r="X15" s="292">
        <v>0</v>
      </c>
      <c r="Y15" s="292">
        <v>0</v>
      </c>
      <c r="Z15" s="292">
        <f t="shared" si="7"/>
        <v>30</v>
      </c>
      <c r="AA15" s="292">
        <v>0</v>
      </c>
      <c r="AB15" s="292">
        <v>30</v>
      </c>
      <c r="AC15" s="292">
        <v>0</v>
      </c>
      <c r="AD15" s="292">
        <f t="shared" si="8"/>
        <v>4040</v>
      </c>
      <c r="AE15" s="292">
        <f t="shared" si="9"/>
        <v>0</v>
      </c>
      <c r="AF15" s="292">
        <v>0</v>
      </c>
      <c r="AG15" s="292">
        <v>0</v>
      </c>
      <c r="AH15" s="292">
        <v>0</v>
      </c>
      <c r="AI15" s="292">
        <f t="shared" si="10"/>
        <v>3364</v>
      </c>
      <c r="AJ15" s="292">
        <v>163</v>
      </c>
      <c r="AK15" s="292">
        <v>0</v>
      </c>
      <c r="AL15" s="292">
        <v>3201</v>
      </c>
      <c r="AM15" s="292">
        <f t="shared" si="11"/>
        <v>62</v>
      </c>
      <c r="AN15" s="292">
        <v>10</v>
      </c>
      <c r="AO15" s="292">
        <v>0</v>
      </c>
      <c r="AP15" s="292">
        <v>52</v>
      </c>
      <c r="AQ15" s="292">
        <f t="shared" si="12"/>
        <v>614</v>
      </c>
      <c r="AR15" s="292">
        <v>0</v>
      </c>
      <c r="AS15" s="292">
        <v>0</v>
      </c>
      <c r="AT15" s="292">
        <v>614</v>
      </c>
      <c r="AU15" s="292">
        <f t="shared" si="13"/>
        <v>0</v>
      </c>
      <c r="AV15" s="292">
        <v>0</v>
      </c>
      <c r="AW15" s="292">
        <v>0</v>
      </c>
      <c r="AX15" s="292">
        <v>0</v>
      </c>
      <c r="AY15" s="292">
        <f t="shared" si="14"/>
        <v>0</v>
      </c>
      <c r="AZ15" s="292">
        <v>0</v>
      </c>
      <c r="BA15" s="292">
        <v>0</v>
      </c>
      <c r="BB15" s="292">
        <v>0</v>
      </c>
      <c r="BC15" s="292">
        <f t="shared" si="15"/>
        <v>3408</v>
      </c>
      <c r="BD15" s="292">
        <f t="shared" si="16"/>
        <v>1123</v>
      </c>
      <c r="BE15" s="292">
        <v>0</v>
      </c>
      <c r="BF15" s="292">
        <v>613</v>
      </c>
      <c r="BG15" s="292">
        <v>71</v>
      </c>
      <c r="BH15" s="292">
        <v>0</v>
      </c>
      <c r="BI15" s="292">
        <v>0</v>
      </c>
      <c r="BJ15" s="292">
        <v>439</v>
      </c>
      <c r="BK15" s="292">
        <f t="shared" si="18"/>
        <v>2285</v>
      </c>
      <c r="BL15" s="292">
        <v>0</v>
      </c>
      <c r="BM15" s="292">
        <v>1116</v>
      </c>
      <c r="BN15" s="292">
        <v>21</v>
      </c>
      <c r="BO15" s="292">
        <v>1148</v>
      </c>
      <c r="BP15" s="292">
        <v>0</v>
      </c>
      <c r="BQ15" s="292">
        <v>0</v>
      </c>
      <c r="BR15" s="292">
        <f t="shared" si="41"/>
        <v>10374</v>
      </c>
      <c r="BS15" s="292">
        <f t="shared" si="42"/>
        <v>0</v>
      </c>
      <c r="BT15" s="292">
        <f t="shared" si="43"/>
        <v>8630</v>
      </c>
      <c r="BU15" s="292">
        <f t="shared" si="44"/>
        <v>511</v>
      </c>
      <c r="BV15" s="292">
        <f t="shared" si="45"/>
        <v>751</v>
      </c>
      <c r="BW15" s="292">
        <f t="shared" si="46"/>
        <v>13</v>
      </c>
      <c r="BX15" s="292">
        <f t="shared" si="47"/>
        <v>469</v>
      </c>
      <c r="BY15" s="292">
        <f t="shared" si="21"/>
        <v>9251</v>
      </c>
      <c r="BZ15" s="292">
        <f t="shared" si="22"/>
        <v>0</v>
      </c>
      <c r="CA15" s="292">
        <f t="shared" si="23"/>
        <v>8017</v>
      </c>
      <c r="CB15" s="292">
        <f t="shared" si="24"/>
        <v>440</v>
      </c>
      <c r="CC15" s="292">
        <f t="shared" si="25"/>
        <v>751</v>
      </c>
      <c r="CD15" s="292">
        <f t="shared" si="26"/>
        <v>13</v>
      </c>
      <c r="CE15" s="292">
        <f t="shared" si="27"/>
        <v>30</v>
      </c>
      <c r="CF15" s="292">
        <f t="shared" si="28"/>
        <v>1123</v>
      </c>
      <c r="CG15" s="292">
        <f t="shared" si="48"/>
        <v>0</v>
      </c>
      <c r="CH15" s="292">
        <f t="shared" si="49"/>
        <v>613</v>
      </c>
      <c r="CI15" s="292">
        <f t="shared" si="50"/>
        <v>71</v>
      </c>
      <c r="CJ15" s="292">
        <f t="shared" si="51"/>
        <v>0</v>
      </c>
      <c r="CK15" s="292">
        <f t="shared" si="52"/>
        <v>0</v>
      </c>
      <c r="CL15" s="292">
        <f t="shared" si="53"/>
        <v>439</v>
      </c>
      <c r="CM15" s="292">
        <f t="shared" si="54"/>
        <v>6325</v>
      </c>
      <c r="CN15" s="292">
        <f t="shared" si="55"/>
        <v>0</v>
      </c>
      <c r="CO15" s="292">
        <f t="shared" si="56"/>
        <v>4480</v>
      </c>
      <c r="CP15" s="292">
        <f t="shared" si="57"/>
        <v>83</v>
      </c>
      <c r="CQ15" s="292">
        <f t="shared" si="58"/>
        <v>1762</v>
      </c>
      <c r="CR15" s="292">
        <f t="shared" si="59"/>
        <v>0</v>
      </c>
      <c r="CS15" s="292">
        <f t="shared" si="60"/>
        <v>0</v>
      </c>
      <c r="CT15" s="292">
        <f t="shared" si="31"/>
        <v>4040</v>
      </c>
      <c r="CU15" s="292">
        <f t="shared" si="32"/>
        <v>0</v>
      </c>
      <c r="CV15" s="292">
        <f t="shared" si="33"/>
        <v>3364</v>
      </c>
      <c r="CW15" s="292">
        <f t="shared" si="34"/>
        <v>62</v>
      </c>
      <c r="CX15" s="292">
        <f t="shared" si="35"/>
        <v>614</v>
      </c>
      <c r="CY15" s="292">
        <f t="shared" si="36"/>
        <v>0</v>
      </c>
      <c r="CZ15" s="292">
        <f t="shared" si="37"/>
        <v>0</v>
      </c>
      <c r="DA15" s="292">
        <f t="shared" si="38"/>
        <v>2285</v>
      </c>
      <c r="DB15" s="292">
        <f t="shared" si="61"/>
        <v>0</v>
      </c>
      <c r="DC15" s="292">
        <f t="shared" si="62"/>
        <v>1116</v>
      </c>
      <c r="DD15" s="292">
        <f t="shared" si="63"/>
        <v>21</v>
      </c>
      <c r="DE15" s="292">
        <f t="shared" si="64"/>
        <v>1148</v>
      </c>
      <c r="DF15" s="292">
        <f t="shared" si="65"/>
        <v>0</v>
      </c>
      <c r="DG15" s="292">
        <f t="shared" si="66"/>
        <v>0</v>
      </c>
      <c r="DH15" s="292">
        <v>0</v>
      </c>
      <c r="DI15" s="292">
        <f t="shared" si="40"/>
        <v>2</v>
      </c>
      <c r="DJ15" s="292">
        <v>0</v>
      </c>
      <c r="DK15" s="292">
        <v>2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0"/>
        <v>18544</v>
      </c>
      <c r="E16" s="292">
        <f t="shared" si="1"/>
        <v>12887</v>
      </c>
      <c r="F16" s="292">
        <f t="shared" si="2"/>
        <v>0</v>
      </c>
      <c r="G16" s="292">
        <v>0</v>
      </c>
      <c r="H16" s="292">
        <v>0</v>
      </c>
      <c r="I16" s="292">
        <v>0</v>
      </c>
      <c r="J16" s="292">
        <f t="shared" si="3"/>
        <v>10013</v>
      </c>
      <c r="K16" s="292">
        <v>24</v>
      </c>
      <c r="L16" s="292">
        <v>9989</v>
      </c>
      <c r="M16" s="292">
        <v>0</v>
      </c>
      <c r="N16" s="292">
        <f t="shared" si="4"/>
        <v>1538</v>
      </c>
      <c r="O16" s="292">
        <v>2</v>
      </c>
      <c r="P16" s="292">
        <v>1536</v>
      </c>
      <c r="Q16" s="292">
        <v>0</v>
      </c>
      <c r="R16" s="292">
        <f t="shared" si="5"/>
        <v>1194</v>
      </c>
      <c r="S16" s="292">
        <v>1</v>
      </c>
      <c r="T16" s="292">
        <v>1193</v>
      </c>
      <c r="U16" s="292">
        <v>0</v>
      </c>
      <c r="V16" s="292">
        <f t="shared" si="6"/>
        <v>20</v>
      </c>
      <c r="W16" s="292">
        <v>20</v>
      </c>
      <c r="X16" s="292">
        <v>0</v>
      </c>
      <c r="Y16" s="292">
        <v>0</v>
      </c>
      <c r="Z16" s="292">
        <f t="shared" si="7"/>
        <v>122</v>
      </c>
      <c r="AA16" s="292">
        <v>26</v>
      </c>
      <c r="AB16" s="292">
        <v>96</v>
      </c>
      <c r="AC16" s="292">
        <v>0</v>
      </c>
      <c r="AD16" s="292">
        <f t="shared" si="8"/>
        <v>4619</v>
      </c>
      <c r="AE16" s="292">
        <f t="shared" si="9"/>
        <v>0</v>
      </c>
      <c r="AF16" s="292">
        <v>0</v>
      </c>
      <c r="AG16" s="292">
        <v>0</v>
      </c>
      <c r="AH16" s="292">
        <v>0</v>
      </c>
      <c r="AI16" s="292">
        <f t="shared" si="10"/>
        <v>3013</v>
      </c>
      <c r="AJ16" s="292">
        <v>0</v>
      </c>
      <c r="AK16" s="292">
        <v>0</v>
      </c>
      <c r="AL16" s="292">
        <v>3013</v>
      </c>
      <c r="AM16" s="292">
        <f t="shared" si="11"/>
        <v>48</v>
      </c>
      <c r="AN16" s="292">
        <v>0</v>
      </c>
      <c r="AO16" s="292">
        <v>0</v>
      </c>
      <c r="AP16" s="292">
        <v>48</v>
      </c>
      <c r="AQ16" s="292">
        <f t="shared" si="12"/>
        <v>1558</v>
      </c>
      <c r="AR16" s="292">
        <v>0</v>
      </c>
      <c r="AS16" s="292">
        <v>0</v>
      </c>
      <c r="AT16" s="292">
        <v>1558</v>
      </c>
      <c r="AU16" s="292">
        <f t="shared" si="13"/>
        <v>0</v>
      </c>
      <c r="AV16" s="292">
        <v>0</v>
      </c>
      <c r="AW16" s="292">
        <v>0</v>
      </c>
      <c r="AX16" s="292">
        <v>0</v>
      </c>
      <c r="AY16" s="292">
        <f t="shared" si="14"/>
        <v>0</v>
      </c>
      <c r="AZ16" s="292">
        <v>0</v>
      </c>
      <c r="BA16" s="292">
        <v>0</v>
      </c>
      <c r="BB16" s="292">
        <v>0</v>
      </c>
      <c r="BC16" s="292">
        <f t="shared" si="15"/>
        <v>1038</v>
      </c>
      <c r="BD16" s="292">
        <f t="shared" si="16"/>
        <v>547</v>
      </c>
      <c r="BE16" s="292">
        <v>0</v>
      </c>
      <c r="BF16" s="292">
        <v>212</v>
      </c>
      <c r="BG16" s="292">
        <v>42</v>
      </c>
      <c r="BH16" s="292">
        <v>0</v>
      </c>
      <c r="BI16" s="292">
        <v>0</v>
      </c>
      <c r="BJ16" s="292">
        <v>293</v>
      </c>
      <c r="BK16" s="292">
        <f t="shared" si="18"/>
        <v>491</v>
      </c>
      <c r="BL16" s="292">
        <v>0</v>
      </c>
      <c r="BM16" s="292">
        <v>483</v>
      </c>
      <c r="BN16" s="292">
        <v>8</v>
      </c>
      <c r="BO16" s="292">
        <v>0</v>
      </c>
      <c r="BP16" s="292">
        <v>0</v>
      </c>
      <c r="BQ16" s="292">
        <v>0</v>
      </c>
      <c r="BR16" s="292">
        <f t="shared" si="41"/>
        <v>13434</v>
      </c>
      <c r="BS16" s="292">
        <f t="shared" si="42"/>
        <v>0</v>
      </c>
      <c r="BT16" s="292">
        <f t="shared" si="43"/>
        <v>10225</v>
      </c>
      <c r="BU16" s="292">
        <f t="shared" si="44"/>
        <v>1580</v>
      </c>
      <c r="BV16" s="292">
        <f t="shared" si="45"/>
        <v>1194</v>
      </c>
      <c r="BW16" s="292">
        <f t="shared" si="46"/>
        <v>20</v>
      </c>
      <c r="BX16" s="292">
        <f t="shared" si="47"/>
        <v>415</v>
      </c>
      <c r="BY16" s="292">
        <f t="shared" si="21"/>
        <v>12887</v>
      </c>
      <c r="BZ16" s="292">
        <f t="shared" si="22"/>
        <v>0</v>
      </c>
      <c r="CA16" s="292">
        <f t="shared" si="23"/>
        <v>10013</v>
      </c>
      <c r="CB16" s="292">
        <f t="shared" si="24"/>
        <v>1538</v>
      </c>
      <c r="CC16" s="292">
        <f t="shared" si="25"/>
        <v>1194</v>
      </c>
      <c r="CD16" s="292">
        <f t="shared" si="26"/>
        <v>20</v>
      </c>
      <c r="CE16" s="292">
        <f t="shared" si="27"/>
        <v>122</v>
      </c>
      <c r="CF16" s="292">
        <f t="shared" si="28"/>
        <v>547</v>
      </c>
      <c r="CG16" s="292">
        <f t="shared" si="48"/>
        <v>0</v>
      </c>
      <c r="CH16" s="292">
        <f t="shared" si="49"/>
        <v>212</v>
      </c>
      <c r="CI16" s="292">
        <f t="shared" si="50"/>
        <v>42</v>
      </c>
      <c r="CJ16" s="292">
        <f t="shared" si="51"/>
        <v>0</v>
      </c>
      <c r="CK16" s="292">
        <f t="shared" si="52"/>
        <v>0</v>
      </c>
      <c r="CL16" s="292">
        <f t="shared" si="53"/>
        <v>293</v>
      </c>
      <c r="CM16" s="292">
        <f t="shared" si="54"/>
        <v>5110</v>
      </c>
      <c r="CN16" s="292">
        <f t="shared" si="55"/>
        <v>0</v>
      </c>
      <c r="CO16" s="292">
        <f t="shared" si="56"/>
        <v>3496</v>
      </c>
      <c r="CP16" s="292">
        <f t="shared" si="57"/>
        <v>56</v>
      </c>
      <c r="CQ16" s="292">
        <f t="shared" si="58"/>
        <v>1558</v>
      </c>
      <c r="CR16" s="292">
        <f t="shared" si="59"/>
        <v>0</v>
      </c>
      <c r="CS16" s="292">
        <f t="shared" si="60"/>
        <v>0</v>
      </c>
      <c r="CT16" s="292">
        <f t="shared" si="31"/>
        <v>4619</v>
      </c>
      <c r="CU16" s="292">
        <f t="shared" si="32"/>
        <v>0</v>
      </c>
      <c r="CV16" s="292">
        <f t="shared" si="33"/>
        <v>3013</v>
      </c>
      <c r="CW16" s="292">
        <f t="shared" si="34"/>
        <v>48</v>
      </c>
      <c r="CX16" s="292">
        <f t="shared" si="35"/>
        <v>1558</v>
      </c>
      <c r="CY16" s="292">
        <f t="shared" si="36"/>
        <v>0</v>
      </c>
      <c r="CZ16" s="292">
        <f t="shared" si="37"/>
        <v>0</v>
      </c>
      <c r="DA16" s="292">
        <f t="shared" si="38"/>
        <v>491</v>
      </c>
      <c r="DB16" s="292">
        <f t="shared" si="61"/>
        <v>0</v>
      </c>
      <c r="DC16" s="292">
        <f t="shared" si="62"/>
        <v>483</v>
      </c>
      <c r="DD16" s="292">
        <f t="shared" si="63"/>
        <v>8</v>
      </c>
      <c r="DE16" s="292">
        <f t="shared" si="64"/>
        <v>0</v>
      </c>
      <c r="DF16" s="292">
        <f t="shared" si="65"/>
        <v>0</v>
      </c>
      <c r="DG16" s="292">
        <f t="shared" si="66"/>
        <v>0</v>
      </c>
      <c r="DH16" s="292">
        <v>0</v>
      </c>
      <c r="DI16" s="292">
        <f t="shared" si="40"/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0"/>
        <v>16068</v>
      </c>
      <c r="E17" s="292">
        <f t="shared" si="1"/>
        <v>11298</v>
      </c>
      <c r="F17" s="292">
        <f t="shared" si="2"/>
        <v>0</v>
      </c>
      <c r="G17" s="292">
        <v>0</v>
      </c>
      <c r="H17" s="292">
        <v>0</v>
      </c>
      <c r="I17" s="292">
        <v>0</v>
      </c>
      <c r="J17" s="292">
        <f t="shared" si="3"/>
        <v>9518</v>
      </c>
      <c r="K17" s="292">
        <v>0</v>
      </c>
      <c r="L17" s="292">
        <v>9518</v>
      </c>
      <c r="M17" s="292">
        <v>0</v>
      </c>
      <c r="N17" s="292">
        <f t="shared" si="4"/>
        <v>0</v>
      </c>
      <c r="O17" s="292">
        <v>0</v>
      </c>
      <c r="P17" s="292">
        <v>0</v>
      </c>
      <c r="Q17" s="292">
        <v>0</v>
      </c>
      <c r="R17" s="292">
        <f t="shared" si="5"/>
        <v>1780</v>
      </c>
      <c r="S17" s="292">
        <v>0</v>
      </c>
      <c r="T17" s="292">
        <v>1780</v>
      </c>
      <c r="U17" s="292">
        <v>0</v>
      </c>
      <c r="V17" s="292">
        <f t="shared" si="6"/>
        <v>0</v>
      </c>
      <c r="W17" s="292">
        <v>0</v>
      </c>
      <c r="X17" s="292">
        <v>0</v>
      </c>
      <c r="Y17" s="292">
        <v>0</v>
      </c>
      <c r="Z17" s="292">
        <f t="shared" si="7"/>
        <v>0</v>
      </c>
      <c r="AA17" s="292">
        <v>0</v>
      </c>
      <c r="AB17" s="292">
        <v>0</v>
      </c>
      <c r="AC17" s="292">
        <v>0</v>
      </c>
      <c r="AD17" s="292">
        <f t="shared" si="8"/>
        <v>1940</v>
      </c>
      <c r="AE17" s="292">
        <f t="shared" si="9"/>
        <v>0</v>
      </c>
      <c r="AF17" s="292">
        <v>0</v>
      </c>
      <c r="AG17" s="292">
        <v>0</v>
      </c>
      <c r="AH17" s="292">
        <v>0</v>
      </c>
      <c r="AI17" s="292">
        <f t="shared" si="10"/>
        <v>1929</v>
      </c>
      <c r="AJ17" s="292">
        <v>0</v>
      </c>
      <c r="AK17" s="292">
        <v>0</v>
      </c>
      <c r="AL17" s="292">
        <v>1929</v>
      </c>
      <c r="AM17" s="292">
        <f t="shared" si="11"/>
        <v>0</v>
      </c>
      <c r="AN17" s="292">
        <v>0</v>
      </c>
      <c r="AO17" s="292">
        <v>0</v>
      </c>
      <c r="AP17" s="292">
        <v>0</v>
      </c>
      <c r="AQ17" s="292">
        <f t="shared" si="12"/>
        <v>11</v>
      </c>
      <c r="AR17" s="292">
        <v>0</v>
      </c>
      <c r="AS17" s="292">
        <v>0</v>
      </c>
      <c r="AT17" s="292">
        <v>11</v>
      </c>
      <c r="AU17" s="292">
        <f t="shared" si="13"/>
        <v>0</v>
      </c>
      <c r="AV17" s="292">
        <v>0</v>
      </c>
      <c r="AW17" s="292">
        <v>0</v>
      </c>
      <c r="AX17" s="292">
        <v>0</v>
      </c>
      <c r="AY17" s="292">
        <f t="shared" si="14"/>
        <v>0</v>
      </c>
      <c r="AZ17" s="292">
        <v>0</v>
      </c>
      <c r="BA17" s="292">
        <v>0</v>
      </c>
      <c r="BB17" s="292">
        <v>0</v>
      </c>
      <c r="BC17" s="292">
        <f t="shared" si="15"/>
        <v>2830</v>
      </c>
      <c r="BD17" s="292">
        <f t="shared" si="16"/>
        <v>1479</v>
      </c>
      <c r="BE17" s="292">
        <v>0</v>
      </c>
      <c r="BF17" s="292">
        <v>1469</v>
      </c>
      <c r="BG17" s="292">
        <v>0</v>
      </c>
      <c r="BH17" s="292">
        <v>10</v>
      </c>
      <c r="BI17" s="292">
        <v>0</v>
      </c>
      <c r="BJ17" s="292">
        <v>0</v>
      </c>
      <c r="BK17" s="292">
        <f t="shared" si="18"/>
        <v>1351</v>
      </c>
      <c r="BL17" s="292">
        <v>0</v>
      </c>
      <c r="BM17" s="292">
        <v>1341</v>
      </c>
      <c r="BN17" s="292">
        <v>0</v>
      </c>
      <c r="BO17" s="292">
        <v>10</v>
      </c>
      <c r="BP17" s="292">
        <v>0</v>
      </c>
      <c r="BQ17" s="292">
        <v>0</v>
      </c>
      <c r="BR17" s="292">
        <f t="shared" si="41"/>
        <v>12777</v>
      </c>
      <c r="BS17" s="292">
        <f t="shared" si="42"/>
        <v>0</v>
      </c>
      <c r="BT17" s="292">
        <f t="shared" si="43"/>
        <v>10987</v>
      </c>
      <c r="BU17" s="292">
        <f t="shared" si="44"/>
        <v>0</v>
      </c>
      <c r="BV17" s="292">
        <f t="shared" si="45"/>
        <v>1790</v>
      </c>
      <c r="BW17" s="292">
        <f t="shared" si="46"/>
        <v>0</v>
      </c>
      <c r="BX17" s="292">
        <f t="shared" si="47"/>
        <v>0</v>
      </c>
      <c r="BY17" s="292">
        <f t="shared" si="21"/>
        <v>11298</v>
      </c>
      <c r="BZ17" s="292">
        <f t="shared" si="22"/>
        <v>0</v>
      </c>
      <c r="CA17" s="292">
        <f t="shared" si="23"/>
        <v>9518</v>
      </c>
      <c r="CB17" s="292">
        <f t="shared" si="24"/>
        <v>0</v>
      </c>
      <c r="CC17" s="292">
        <f t="shared" si="25"/>
        <v>1780</v>
      </c>
      <c r="CD17" s="292">
        <f t="shared" si="26"/>
        <v>0</v>
      </c>
      <c r="CE17" s="292">
        <f t="shared" si="27"/>
        <v>0</v>
      </c>
      <c r="CF17" s="292">
        <f t="shared" si="28"/>
        <v>1479</v>
      </c>
      <c r="CG17" s="292">
        <f t="shared" si="48"/>
        <v>0</v>
      </c>
      <c r="CH17" s="292">
        <f t="shared" si="49"/>
        <v>1469</v>
      </c>
      <c r="CI17" s="292">
        <f t="shared" si="50"/>
        <v>0</v>
      </c>
      <c r="CJ17" s="292">
        <f t="shared" si="51"/>
        <v>10</v>
      </c>
      <c r="CK17" s="292">
        <f t="shared" si="52"/>
        <v>0</v>
      </c>
      <c r="CL17" s="292">
        <f t="shared" si="53"/>
        <v>0</v>
      </c>
      <c r="CM17" s="292">
        <f t="shared" si="54"/>
        <v>3291</v>
      </c>
      <c r="CN17" s="292">
        <f t="shared" si="55"/>
        <v>0</v>
      </c>
      <c r="CO17" s="292">
        <f t="shared" si="56"/>
        <v>3270</v>
      </c>
      <c r="CP17" s="292">
        <f t="shared" si="57"/>
        <v>0</v>
      </c>
      <c r="CQ17" s="292">
        <f t="shared" si="58"/>
        <v>21</v>
      </c>
      <c r="CR17" s="292">
        <f t="shared" si="59"/>
        <v>0</v>
      </c>
      <c r="CS17" s="292">
        <f t="shared" si="60"/>
        <v>0</v>
      </c>
      <c r="CT17" s="292">
        <f t="shared" si="31"/>
        <v>1940</v>
      </c>
      <c r="CU17" s="292">
        <f t="shared" si="32"/>
        <v>0</v>
      </c>
      <c r="CV17" s="292">
        <f t="shared" si="33"/>
        <v>1929</v>
      </c>
      <c r="CW17" s="292">
        <f t="shared" si="34"/>
        <v>0</v>
      </c>
      <c r="CX17" s="292">
        <f t="shared" si="35"/>
        <v>11</v>
      </c>
      <c r="CY17" s="292">
        <f t="shared" si="36"/>
        <v>0</v>
      </c>
      <c r="CZ17" s="292">
        <f t="shared" si="37"/>
        <v>0</v>
      </c>
      <c r="DA17" s="292">
        <f t="shared" si="38"/>
        <v>1351</v>
      </c>
      <c r="DB17" s="292">
        <f t="shared" si="61"/>
        <v>0</v>
      </c>
      <c r="DC17" s="292">
        <f t="shared" si="62"/>
        <v>1341</v>
      </c>
      <c r="DD17" s="292">
        <f t="shared" si="63"/>
        <v>0</v>
      </c>
      <c r="DE17" s="292">
        <f t="shared" si="64"/>
        <v>10</v>
      </c>
      <c r="DF17" s="292">
        <f t="shared" si="65"/>
        <v>0</v>
      </c>
      <c r="DG17" s="292">
        <f t="shared" si="66"/>
        <v>0</v>
      </c>
      <c r="DH17" s="292">
        <v>0</v>
      </c>
      <c r="DI17" s="292">
        <f t="shared" si="40"/>
        <v>2</v>
      </c>
      <c r="DJ17" s="292">
        <v>0</v>
      </c>
      <c r="DK17" s="292">
        <v>0</v>
      </c>
      <c r="DL17" s="292">
        <v>0</v>
      </c>
      <c r="DM17" s="292">
        <v>2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0"/>
        <v>9369</v>
      </c>
      <c r="E18" s="292">
        <f t="shared" si="1"/>
        <v>6474</v>
      </c>
      <c r="F18" s="292">
        <f t="shared" si="2"/>
        <v>0</v>
      </c>
      <c r="G18" s="292">
        <v>0</v>
      </c>
      <c r="H18" s="292">
        <v>0</v>
      </c>
      <c r="I18" s="292">
        <v>0</v>
      </c>
      <c r="J18" s="292">
        <f t="shared" si="3"/>
        <v>5126</v>
      </c>
      <c r="K18" s="292">
        <v>0</v>
      </c>
      <c r="L18" s="292">
        <v>5126</v>
      </c>
      <c r="M18" s="292">
        <v>0</v>
      </c>
      <c r="N18" s="292">
        <f t="shared" si="4"/>
        <v>76</v>
      </c>
      <c r="O18" s="292">
        <v>0</v>
      </c>
      <c r="P18" s="292">
        <v>76</v>
      </c>
      <c r="Q18" s="292">
        <v>0</v>
      </c>
      <c r="R18" s="292">
        <f t="shared" si="5"/>
        <v>1207</v>
      </c>
      <c r="S18" s="292">
        <v>0</v>
      </c>
      <c r="T18" s="292">
        <v>1207</v>
      </c>
      <c r="U18" s="292">
        <v>0</v>
      </c>
      <c r="V18" s="292">
        <f t="shared" si="6"/>
        <v>0</v>
      </c>
      <c r="W18" s="292">
        <v>0</v>
      </c>
      <c r="X18" s="292">
        <v>0</v>
      </c>
      <c r="Y18" s="292">
        <v>0</v>
      </c>
      <c r="Z18" s="292">
        <f t="shared" si="7"/>
        <v>65</v>
      </c>
      <c r="AA18" s="292">
        <v>0</v>
      </c>
      <c r="AB18" s="292">
        <v>65</v>
      </c>
      <c r="AC18" s="292">
        <v>0</v>
      </c>
      <c r="AD18" s="292">
        <f t="shared" si="8"/>
        <v>1670</v>
      </c>
      <c r="AE18" s="292">
        <f t="shared" si="9"/>
        <v>0</v>
      </c>
      <c r="AF18" s="292">
        <v>0</v>
      </c>
      <c r="AG18" s="292">
        <v>0</v>
      </c>
      <c r="AH18" s="292">
        <v>0</v>
      </c>
      <c r="AI18" s="292">
        <f t="shared" si="10"/>
        <v>1589</v>
      </c>
      <c r="AJ18" s="292">
        <v>0</v>
      </c>
      <c r="AK18" s="292">
        <v>0</v>
      </c>
      <c r="AL18" s="292">
        <v>1589</v>
      </c>
      <c r="AM18" s="292">
        <f t="shared" si="11"/>
        <v>6</v>
      </c>
      <c r="AN18" s="292">
        <v>0</v>
      </c>
      <c r="AO18" s="292">
        <v>0</v>
      </c>
      <c r="AP18" s="292">
        <v>6</v>
      </c>
      <c r="AQ18" s="292">
        <f t="shared" si="12"/>
        <v>72</v>
      </c>
      <c r="AR18" s="292">
        <v>0</v>
      </c>
      <c r="AS18" s="292">
        <v>0</v>
      </c>
      <c r="AT18" s="292">
        <v>72</v>
      </c>
      <c r="AU18" s="292">
        <f t="shared" si="13"/>
        <v>1</v>
      </c>
      <c r="AV18" s="292">
        <v>0</v>
      </c>
      <c r="AW18" s="292">
        <v>0</v>
      </c>
      <c r="AX18" s="292">
        <v>1</v>
      </c>
      <c r="AY18" s="292">
        <f t="shared" si="14"/>
        <v>2</v>
      </c>
      <c r="AZ18" s="292">
        <v>0</v>
      </c>
      <c r="BA18" s="292">
        <v>0</v>
      </c>
      <c r="BB18" s="292">
        <v>2</v>
      </c>
      <c r="BC18" s="292">
        <f t="shared" si="15"/>
        <v>1225</v>
      </c>
      <c r="BD18" s="292">
        <f t="shared" si="16"/>
        <v>538</v>
      </c>
      <c r="BE18" s="292">
        <v>0</v>
      </c>
      <c r="BF18" s="292">
        <v>82</v>
      </c>
      <c r="BG18" s="292">
        <v>33</v>
      </c>
      <c r="BH18" s="292">
        <v>92</v>
      </c>
      <c r="BI18" s="292">
        <v>94</v>
      </c>
      <c r="BJ18" s="292">
        <v>237</v>
      </c>
      <c r="BK18" s="292">
        <f t="shared" si="18"/>
        <v>687</v>
      </c>
      <c r="BL18" s="292">
        <v>0</v>
      </c>
      <c r="BM18" s="292">
        <v>229</v>
      </c>
      <c r="BN18" s="292">
        <v>11</v>
      </c>
      <c r="BO18" s="292">
        <v>31</v>
      </c>
      <c r="BP18" s="292">
        <v>394</v>
      </c>
      <c r="BQ18" s="292">
        <v>22</v>
      </c>
      <c r="BR18" s="292">
        <f t="shared" si="41"/>
        <v>7012</v>
      </c>
      <c r="BS18" s="292">
        <f t="shared" si="42"/>
        <v>0</v>
      </c>
      <c r="BT18" s="292">
        <f t="shared" si="43"/>
        <v>5208</v>
      </c>
      <c r="BU18" s="292">
        <f t="shared" si="44"/>
        <v>109</v>
      </c>
      <c r="BV18" s="292">
        <f t="shared" si="45"/>
        <v>1299</v>
      </c>
      <c r="BW18" s="292">
        <f t="shared" si="46"/>
        <v>94</v>
      </c>
      <c r="BX18" s="292">
        <f t="shared" si="47"/>
        <v>302</v>
      </c>
      <c r="BY18" s="292">
        <f t="shared" si="21"/>
        <v>6474</v>
      </c>
      <c r="BZ18" s="292">
        <f t="shared" si="22"/>
        <v>0</v>
      </c>
      <c r="CA18" s="292">
        <f t="shared" si="23"/>
        <v>5126</v>
      </c>
      <c r="CB18" s="292">
        <f t="shared" si="24"/>
        <v>76</v>
      </c>
      <c r="CC18" s="292">
        <f t="shared" si="25"/>
        <v>1207</v>
      </c>
      <c r="CD18" s="292">
        <f t="shared" si="26"/>
        <v>0</v>
      </c>
      <c r="CE18" s="292">
        <f t="shared" si="27"/>
        <v>65</v>
      </c>
      <c r="CF18" s="292">
        <f t="shared" si="28"/>
        <v>538</v>
      </c>
      <c r="CG18" s="292">
        <f t="shared" si="48"/>
        <v>0</v>
      </c>
      <c r="CH18" s="292">
        <f t="shared" si="49"/>
        <v>82</v>
      </c>
      <c r="CI18" s="292">
        <f t="shared" si="50"/>
        <v>33</v>
      </c>
      <c r="CJ18" s="292">
        <f t="shared" si="51"/>
        <v>92</v>
      </c>
      <c r="CK18" s="292">
        <f t="shared" si="52"/>
        <v>94</v>
      </c>
      <c r="CL18" s="292">
        <f t="shared" si="53"/>
        <v>237</v>
      </c>
      <c r="CM18" s="292">
        <f t="shared" si="54"/>
        <v>2357</v>
      </c>
      <c r="CN18" s="292">
        <f t="shared" si="55"/>
        <v>0</v>
      </c>
      <c r="CO18" s="292">
        <f t="shared" si="56"/>
        <v>1818</v>
      </c>
      <c r="CP18" s="292">
        <f t="shared" si="57"/>
        <v>17</v>
      </c>
      <c r="CQ18" s="292">
        <f t="shared" si="58"/>
        <v>103</v>
      </c>
      <c r="CR18" s="292">
        <f t="shared" si="59"/>
        <v>395</v>
      </c>
      <c r="CS18" s="292">
        <f t="shared" si="60"/>
        <v>24</v>
      </c>
      <c r="CT18" s="292">
        <f t="shared" si="31"/>
        <v>1670</v>
      </c>
      <c r="CU18" s="292">
        <f t="shared" si="32"/>
        <v>0</v>
      </c>
      <c r="CV18" s="292">
        <f t="shared" si="33"/>
        <v>1589</v>
      </c>
      <c r="CW18" s="292">
        <f t="shared" si="34"/>
        <v>6</v>
      </c>
      <c r="CX18" s="292">
        <f t="shared" si="35"/>
        <v>72</v>
      </c>
      <c r="CY18" s="292">
        <f t="shared" si="36"/>
        <v>1</v>
      </c>
      <c r="CZ18" s="292">
        <f t="shared" si="37"/>
        <v>2</v>
      </c>
      <c r="DA18" s="292">
        <f t="shared" si="38"/>
        <v>687</v>
      </c>
      <c r="DB18" s="292">
        <f t="shared" si="61"/>
        <v>0</v>
      </c>
      <c r="DC18" s="292">
        <f t="shared" si="62"/>
        <v>229</v>
      </c>
      <c r="DD18" s="292">
        <f t="shared" si="63"/>
        <v>11</v>
      </c>
      <c r="DE18" s="292">
        <f t="shared" si="64"/>
        <v>31</v>
      </c>
      <c r="DF18" s="292">
        <f t="shared" si="65"/>
        <v>394</v>
      </c>
      <c r="DG18" s="292">
        <f t="shared" si="66"/>
        <v>22</v>
      </c>
      <c r="DH18" s="292">
        <v>0</v>
      </c>
      <c r="DI18" s="292">
        <f t="shared" si="40"/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0"/>
        <v>15697</v>
      </c>
      <c r="E19" s="292">
        <f t="shared" si="1"/>
        <v>10868</v>
      </c>
      <c r="F19" s="292">
        <f t="shared" si="2"/>
        <v>0</v>
      </c>
      <c r="G19" s="292">
        <v>0</v>
      </c>
      <c r="H19" s="292">
        <v>0</v>
      </c>
      <c r="I19" s="292">
        <v>0</v>
      </c>
      <c r="J19" s="292">
        <f t="shared" si="3"/>
        <v>8661</v>
      </c>
      <c r="K19" s="292">
        <v>2673</v>
      </c>
      <c r="L19" s="292">
        <v>5988</v>
      </c>
      <c r="M19" s="292">
        <v>0</v>
      </c>
      <c r="N19" s="292">
        <f t="shared" si="4"/>
        <v>193</v>
      </c>
      <c r="O19" s="292">
        <v>193</v>
      </c>
      <c r="P19" s="292">
        <v>0</v>
      </c>
      <c r="Q19" s="292">
        <v>0</v>
      </c>
      <c r="R19" s="292">
        <f t="shared" si="5"/>
        <v>1990</v>
      </c>
      <c r="S19" s="292">
        <v>1990</v>
      </c>
      <c r="T19" s="292">
        <v>0</v>
      </c>
      <c r="U19" s="292">
        <v>0</v>
      </c>
      <c r="V19" s="292">
        <f t="shared" si="6"/>
        <v>0</v>
      </c>
      <c r="W19" s="292">
        <v>0</v>
      </c>
      <c r="X19" s="292">
        <v>0</v>
      </c>
      <c r="Y19" s="292">
        <v>0</v>
      </c>
      <c r="Z19" s="292">
        <f t="shared" si="7"/>
        <v>24</v>
      </c>
      <c r="AA19" s="292">
        <v>24</v>
      </c>
      <c r="AB19" s="292">
        <v>0</v>
      </c>
      <c r="AC19" s="292">
        <v>0</v>
      </c>
      <c r="AD19" s="292">
        <f t="shared" si="8"/>
        <v>2008</v>
      </c>
      <c r="AE19" s="292">
        <f t="shared" si="9"/>
        <v>0</v>
      </c>
      <c r="AF19" s="292">
        <v>0</v>
      </c>
      <c r="AG19" s="292">
        <v>0</v>
      </c>
      <c r="AH19" s="292">
        <v>0</v>
      </c>
      <c r="AI19" s="292">
        <f t="shared" si="10"/>
        <v>2008</v>
      </c>
      <c r="AJ19" s="292">
        <v>0</v>
      </c>
      <c r="AK19" s="292">
        <v>0</v>
      </c>
      <c r="AL19" s="292">
        <v>2008</v>
      </c>
      <c r="AM19" s="292">
        <f t="shared" si="11"/>
        <v>0</v>
      </c>
      <c r="AN19" s="292">
        <v>0</v>
      </c>
      <c r="AO19" s="292">
        <v>0</v>
      </c>
      <c r="AP19" s="292">
        <v>0</v>
      </c>
      <c r="AQ19" s="292">
        <f t="shared" si="12"/>
        <v>0</v>
      </c>
      <c r="AR19" s="292">
        <v>0</v>
      </c>
      <c r="AS19" s="292">
        <v>0</v>
      </c>
      <c r="AT19" s="292">
        <v>0</v>
      </c>
      <c r="AU19" s="292">
        <f t="shared" si="13"/>
        <v>0</v>
      </c>
      <c r="AV19" s="292">
        <v>0</v>
      </c>
      <c r="AW19" s="292">
        <v>0</v>
      </c>
      <c r="AX19" s="292">
        <v>0</v>
      </c>
      <c r="AY19" s="292">
        <f t="shared" si="14"/>
        <v>0</v>
      </c>
      <c r="AZ19" s="292">
        <v>0</v>
      </c>
      <c r="BA19" s="292">
        <v>0</v>
      </c>
      <c r="BB19" s="292">
        <v>0</v>
      </c>
      <c r="BC19" s="292">
        <f t="shared" si="15"/>
        <v>2821</v>
      </c>
      <c r="BD19" s="292">
        <f t="shared" si="16"/>
        <v>1833</v>
      </c>
      <c r="BE19" s="292">
        <v>0</v>
      </c>
      <c r="BF19" s="292">
        <v>1515</v>
      </c>
      <c r="BG19" s="292">
        <v>318</v>
      </c>
      <c r="BH19" s="292">
        <v>0</v>
      </c>
      <c r="BI19" s="292">
        <v>0</v>
      </c>
      <c r="BJ19" s="292">
        <v>0</v>
      </c>
      <c r="BK19" s="292">
        <f t="shared" si="18"/>
        <v>988</v>
      </c>
      <c r="BL19" s="292">
        <v>0</v>
      </c>
      <c r="BM19" s="292">
        <v>988</v>
      </c>
      <c r="BN19" s="292">
        <v>0</v>
      </c>
      <c r="BO19" s="292">
        <v>0</v>
      </c>
      <c r="BP19" s="292">
        <v>0</v>
      </c>
      <c r="BQ19" s="292">
        <v>0</v>
      </c>
      <c r="BR19" s="292">
        <f t="shared" si="41"/>
        <v>12701</v>
      </c>
      <c r="BS19" s="292">
        <f t="shared" si="42"/>
        <v>0</v>
      </c>
      <c r="BT19" s="292">
        <f t="shared" si="43"/>
        <v>10176</v>
      </c>
      <c r="BU19" s="292">
        <f t="shared" si="44"/>
        <v>511</v>
      </c>
      <c r="BV19" s="292">
        <f t="shared" si="45"/>
        <v>1990</v>
      </c>
      <c r="BW19" s="292">
        <f t="shared" si="46"/>
        <v>0</v>
      </c>
      <c r="BX19" s="292">
        <f t="shared" si="47"/>
        <v>24</v>
      </c>
      <c r="BY19" s="292">
        <f t="shared" si="21"/>
        <v>10868</v>
      </c>
      <c r="BZ19" s="292">
        <f t="shared" si="22"/>
        <v>0</v>
      </c>
      <c r="CA19" s="292">
        <f t="shared" si="23"/>
        <v>8661</v>
      </c>
      <c r="CB19" s="292">
        <f t="shared" si="24"/>
        <v>193</v>
      </c>
      <c r="CC19" s="292">
        <f t="shared" si="25"/>
        <v>1990</v>
      </c>
      <c r="CD19" s="292">
        <f t="shared" si="26"/>
        <v>0</v>
      </c>
      <c r="CE19" s="292">
        <f t="shared" si="27"/>
        <v>24</v>
      </c>
      <c r="CF19" s="292">
        <f t="shared" si="28"/>
        <v>1833</v>
      </c>
      <c r="CG19" s="292">
        <f t="shared" si="48"/>
        <v>0</v>
      </c>
      <c r="CH19" s="292">
        <f t="shared" si="49"/>
        <v>1515</v>
      </c>
      <c r="CI19" s="292">
        <f t="shared" si="50"/>
        <v>318</v>
      </c>
      <c r="CJ19" s="292">
        <f t="shared" si="51"/>
        <v>0</v>
      </c>
      <c r="CK19" s="292">
        <f t="shared" si="52"/>
        <v>0</v>
      </c>
      <c r="CL19" s="292">
        <f t="shared" si="53"/>
        <v>0</v>
      </c>
      <c r="CM19" s="292">
        <f t="shared" si="54"/>
        <v>2996</v>
      </c>
      <c r="CN19" s="292">
        <f t="shared" si="55"/>
        <v>0</v>
      </c>
      <c r="CO19" s="292">
        <f t="shared" si="56"/>
        <v>2996</v>
      </c>
      <c r="CP19" s="292">
        <f t="shared" si="57"/>
        <v>0</v>
      </c>
      <c r="CQ19" s="292">
        <f t="shared" si="58"/>
        <v>0</v>
      </c>
      <c r="CR19" s="292">
        <f t="shared" si="59"/>
        <v>0</v>
      </c>
      <c r="CS19" s="292">
        <f t="shared" si="60"/>
        <v>0</v>
      </c>
      <c r="CT19" s="292">
        <f t="shared" si="31"/>
        <v>2008</v>
      </c>
      <c r="CU19" s="292">
        <f t="shared" si="32"/>
        <v>0</v>
      </c>
      <c r="CV19" s="292">
        <f t="shared" si="33"/>
        <v>2008</v>
      </c>
      <c r="CW19" s="292">
        <f t="shared" si="34"/>
        <v>0</v>
      </c>
      <c r="CX19" s="292">
        <f t="shared" si="35"/>
        <v>0</v>
      </c>
      <c r="CY19" s="292">
        <f t="shared" si="36"/>
        <v>0</v>
      </c>
      <c r="CZ19" s="292">
        <f t="shared" si="37"/>
        <v>0</v>
      </c>
      <c r="DA19" s="292">
        <f t="shared" si="38"/>
        <v>988</v>
      </c>
      <c r="DB19" s="292">
        <f t="shared" si="61"/>
        <v>0</v>
      </c>
      <c r="DC19" s="292">
        <f t="shared" si="62"/>
        <v>988</v>
      </c>
      <c r="DD19" s="292">
        <f t="shared" si="63"/>
        <v>0</v>
      </c>
      <c r="DE19" s="292">
        <f t="shared" si="64"/>
        <v>0</v>
      </c>
      <c r="DF19" s="292">
        <f t="shared" si="65"/>
        <v>0</v>
      </c>
      <c r="DG19" s="292">
        <f t="shared" si="66"/>
        <v>0</v>
      </c>
      <c r="DH19" s="292">
        <v>12701</v>
      </c>
      <c r="DI19" s="292">
        <f t="shared" si="40"/>
        <v>3</v>
      </c>
      <c r="DJ19" s="292">
        <v>0</v>
      </c>
      <c r="DK19" s="292">
        <v>0</v>
      </c>
      <c r="DL19" s="292">
        <v>0</v>
      </c>
      <c r="DM19" s="292">
        <v>3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0"/>
        <v>25136</v>
      </c>
      <c r="E20" s="292">
        <f t="shared" si="1"/>
        <v>16117</v>
      </c>
      <c r="F20" s="292">
        <f t="shared" si="2"/>
        <v>0</v>
      </c>
      <c r="G20" s="292">
        <v>0</v>
      </c>
      <c r="H20" s="292">
        <v>0</v>
      </c>
      <c r="I20" s="292">
        <v>0</v>
      </c>
      <c r="J20" s="292">
        <f t="shared" si="3"/>
        <v>14643</v>
      </c>
      <c r="K20" s="292">
        <v>0</v>
      </c>
      <c r="L20" s="292">
        <v>14643</v>
      </c>
      <c r="M20" s="292">
        <v>0</v>
      </c>
      <c r="N20" s="292">
        <f t="shared" si="4"/>
        <v>286</v>
      </c>
      <c r="O20" s="292">
        <v>0</v>
      </c>
      <c r="P20" s="292">
        <v>286</v>
      </c>
      <c r="Q20" s="292">
        <v>0</v>
      </c>
      <c r="R20" s="292">
        <f t="shared" si="5"/>
        <v>1157</v>
      </c>
      <c r="S20" s="292">
        <v>0</v>
      </c>
      <c r="T20" s="292">
        <v>1157</v>
      </c>
      <c r="U20" s="292">
        <v>0</v>
      </c>
      <c r="V20" s="292">
        <f t="shared" si="6"/>
        <v>0</v>
      </c>
      <c r="W20" s="292">
        <v>0</v>
      </c>
      <c r="X20" s="292">
        <v>0</v>
      </c>
      <c r="Y20" s="292">
        <v>0</v>
      </c>
      <c r="Z20" s="292">
        <f t="shared" si="7"/>
        <v>31</v>
      </c>
      <c r="AA20" s="292">
        <v>0</v>
      </c>
      <c r="AB20" s="292">
        <v>31</v>
      </c>
      <c r="AC20" s="292">
        <v>0</v>
      </c>
      <c r="AD20" s="292">
        <f t="shared" si="8"/>
        <v>4887</v>
      </c>
      <c r="AE20" s="292">
        <f t="shared" si="9"/>
        <v>0</v>
      </c>
      <c r="AF20" s="292">
        <v>0</v>
      </c>
      <c r="AG20" s="292">
        <v>0</v>
      </c>
      <c r="AH20" s="292">
        <v>0</v>
      </c>
      <c r="AI20" s="292">
        <f t="shared" si="10"/>
        <v>4843</v>
      </c>
      <c r="AJ20" s="292">
        <v>0</v>
      </c>
      <c r="AK20" s="292">
        <v>0</v>
      </c>
      <c r="AL20" s="292">
        <v>4843</v>
      </c>
      <c r="AM20" s="292">
        <f t="shared" si="11"/>
        <v>17</v>
      </c>
      <c r="AN20" s="292">
        <v>0</v>
      </c>
      <c r="AO20" s="292">
        <v>0</v>
      </c>
      <c r="AP20" s="292">
        <v>17</v>
      </c>
      <c r="AQ20" s="292">
        <f t="shared" si="12"/>
        <v>8</v>
      </c>
      <c r="AR20" s="292">
        <v>0</v>
      </c>
      <c r="AS20" s="292">
        <v>0</v>
      </c>
      <c r="AT20" s="292">
        <v>8</v>
      </c>
      <c r="AU20" s="292">
        <f t="shared" si="13"/>
        <v>0</v>
      </c>
      <c r="AV20" s="292">
        <v>0</v>
      </c>
      <c r="AW20" s="292">
        <v>0</v>
      </c>
      <c r="AX20" s="292">
        <v>0</v>
      </c>
      <c r="AY20" s="292">
        <f t="shared" si="14"/>
        <v>19</v>
      </c>
      <c r="AZ20" s="292">
        <v>0</v>
      </c>
      <c r="BA20" s="292">
        <v>0</v>
      </c>
      <c r="BB20" s="292">
        <v>19</v>
      </c>
      <c r="BC20" s="292">
        <f t="shared" si="15"/>
        <v>4132</v>
      </c>
      <c r="BD20" s="292">
        <f t="shared" si="16"/>
        <v>2699</v>
      </c>
      <c r="BE20" s="292">
        <v>0</v>
      </c>
      <c r="BF20" s="292">
        <v>1177</v>
      </c>
      <c r="BG20" s="292">
        <v>237</v>
      </c>
      <c r="BH20" s="292">
        <v>220</v>
      </c>
      <c r="BI20" s="292">
        <v>0</v>
      </c>
      <c r="BJ20" s="292">
        <v>1065</v>
      </c>
      <c r="BK20" s="292">
        <f t="shared" si="18"/>
        <v>1433</v>
      </c>
      <c r="BL20" s="292">
        <v>0</v>
      </c>
      <c r="BM20" s="292">
        <v>1294</v>
      </c>
      <c r="BN20" s="292">
        <v>41</v>
      </c>
      <c r="BO20" s="292">
        <v>21</v>
      </c>
      <c r="BP20" s="292">
        <v>0</v>
      </c>
      <c r="BQ20" s="292">
        <v>77</v>
      </c>
      <c r="BR20" s="292">
        <f t="shared" si="41"/>
        <v>18816</v>
      </c>
      <c r="BS20" s="292">
        <f t="shared" si="42"/>
        <v>0</v>
      </c>
      <c r="BT20" s="292">
        <f t="shared" si="43"/>
        <v>15820</v>
      </c>
      <c r="BU20" s="292">
        <f t="shared" si="44"/>
        <v>523</v>
      </c>
      <c r="BV20" s="292">
        <f t="shared" si="45"/>
        <v>1377</v>
      </c>
      <c r="BW20" s="292">
        <f t="shared" si="46"/>
        <v>0</v>
      </c>
      <c r="BX20" s="292">
        <f t="shared" si="47"/>
        <v>1096</v>
      </c>
      <c r="BY20" s="292">
        <f t="shared" si="21"/>
        <v>16117</v>
      </c>
      <c r="BZ20" s="292">
        <f t="shared" si="22"/>
        <v>0</v>
      </c>
      <c r="CA20" s="292">
        <f t="shared" si="23"/>
        <v>14643</v>
      </c>
      <c r="CB20" s="292">
        <f t="shared" si="24"/>
        <v>286</v>
      </c>
      <c r="CC20" s="292">
        <f t="shared" si="25"/>
        <v>1157</v>
      </c>
      <c r="CD20" s="292">
        <f t="shared" si="26"/>
        <v>0</v>
      </c>
      <c r="CE20" s="292">
        <f t="shared" si="27"/>
        <v>31</v>
      </c>
      <c r="CF20" s="292">
        <f t="shared" si="28"/>
        <v>2699</v>
      </c>
      <c r="CG20" s="292">
        <f t="shared" si="48"/>
        <v>0</v>
      </c>
      <c r="CH20" s="292">
        <f t="shared" si="49"/>
        <v>1177</v>
      </c>
      <c r="CI20" s="292">
        <f t="shared" si="50"/>
        <v>237</v>
      </c>
      <c r="CJ20" s="292">
        <f t="shared" si="51"/>
        <v>220</v>
      </c>
      <c r="CK20" s="292">
        <f t="shared" si="52"/>
        <v>0</v>
      </c>
      <c r="CL20" s="292">
        <f t="shared" si="53"/>
        <v>1065</v>
      </c>
      <c r="CM20" s="292">
        <f t="shared" si="54"/>
        <v>6320</v>
      </c>
      <c r="CN20" s="292">
        <f t="shared" si="55"/>
        <v>0</v>
      </c>
      <c r="CO20" s="292">
        <f t="shared" si="56"/>
        <v>6137</v>
      </c>
      <c r="CP20" s="292">
        <f t="shared" si="57"/>
        <v>58</v>
      </c>
      <c r="CQ20" s="292">
        <f t="shared" si="58"/>
        <v>29</v>
      </c>
      <c r="CR20" s="292">
        <f t="shared" si="59"/>
        <v>0</v>
      </c>
      <c r="CS20" s="292">
        <f t="shared" si="60"/>
        <v>96</v>
      </c>
      <c r="CT20" s="292">
        <f t="shared" si="31"/>
        <v>4887</v>
      </c>
      <c r="CU20" s="292">
        <f t="shared" si="32"/>
        <v>0</v>
      </c>
      <c r="CV20" s="292">
        <f t="shared" si="33"/>
        <v>4843</v>
      </c>
      <c r="CW20" s="292">
        <f t="shared" si="34"/>
        <v>17</v>
      </c>
      <c r="CX20" s="292">
        <f t="shared" si="35"/>
        <v>8</v>
      </c>
      <c r="CY20" s="292">
        <f t="shared" si="36"/>
        <v>0</v>
      </c>
      <c r="CZ20" s="292">
        <f t="shared" si="37"/>
        <v>19</v>
      </c>
      <c r="DA20" s="292">
        <f t="shared" si="38"/>
        <v>1433</v>
      </c>
      <c r="DB20" s="292">
        <f t="shared" si="61"/>
        <v>0</v>
      </c>
      <c r="DC20" s="292">
        <f t="shared" si="62"/>
        <v>1294</v>
      </c>
      <c r="DD20" s="292">
        <f t="shared" si="63"/>
        <v>41</v>
      </c>
      <c r="DE20" s="292">
        <f t="shared" si="64"/>
        <v>21</v>
      </c>
      <c r="DF20" s="292">
        <f t="shared" si="65"/>
        <v>0</v>
      </c>
      <c r="DG20" s="292">
        <f t="shared" si="66"/>
        <v>77</v>
      </c>
      <c r="DH20" s="292">
        <v>0</v>
      </c>
      <c r="DI20" s="292">
        <f t="shared" si="40"/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0"/>
        <v>34180</v>
      </c>
      <c r="E21" s="292">
        <f t="shared" si="1"/>
        <v>26079</v>
      </c>
      <c r="F21" s="292">
        <f t="shared" si="2"/>
        <v>0</v>
      </c>
      <c r="G21" s="292">
        <v>0</v>
      </c>
      <c r="H21" s="292">
        <v>0</v>
      </c>
      <c r="I21" s="292">
        <v>0</v>
      </c>
      <c r="J21" s="292">
        <f t="shared" si="3"/>
        <v>18354</v>
      </c>
      <c r="K21" s="292">
        <v>32</v>
      </c>
      <c r="L21" s="292">
        <v>18322</v>
      </c>
      <c r="M21" s="292">
        <v>0</v>
      </c>
      <c r="N21" s="292">
        <f t="shared" si="4"/>
        <v>3508</v>
      </c>
      <c r="O21" s="292">
        <v>6</v>
      </c>
      <c r="P21" s="292">
        <v>3502</v>
      </c>
      <c r="Q21" s="292">
        <v>0</v>
      </c>
      <c r="R21" s="292">
        <f t="shared" si="5"/>
        <v>3852</v>
      </c>
      <c r="S21" s="292">
        <v>0</v>
      </c>
      <c r="T21" s="292">
        <v>3852</v>
      </c>
      <c r="U21" s="292">
        <v>0</v>
      </c>
      <c r="V21" s="292">
        <f t="shared" si="6"/>
        <v>29</v>
      </c>
      <c r="W21" s="292">
        <v>29</v>
      </c>
      <c r="X21" s="292">
        <v>0</v>
      </c>
      <c r="Y21" s="292">
        <v>0</v>
      </c>
      <c r="Z21" s="292">
        <f t="shared" si="7"/>
        <v>336</v>
      </c>
      <c r="AA21" s="292">
        <v>46</v>
      </c>
      <c r="AB21" s="292">
        <v>290</v>
      </c>
      <c r="AC21" s="292">
        <v>0</v>
      </c>
      <c r="AD21" s="292">
        <f t="shared" si="8"/>
        <v>7656</v>
      </c>
      <c r="AE21" s="292">
        <f t="shared" si="9"/>
        <v>0</v>
      </c>
      <c r="AF21" s="292">
        <v>0</v>
      </c>
      <c r="AG21" s="292">
        <v>0</v>
      </c>
      <c r="AH21" s="292">
        <v>0</v>
      </c>
      <c r="AI21" s="292">
        <f t="shared" si="10"/>
        <v>4799</v>
      </c>
      <c r="AJ21" s="292">
        <v>0</v>
      </c>
      <c r="AK21" s="292">
        <v>0</v>
      </c>
      <c r="AL21" s="292">
        <v>4799</v>
      </c>
      <c r="AM21" s="292">
        <f t="shared" si="11"/>
        <v>112</v>
      </c>
      <c r="AN21" s="292">
        <v>0</v>
      </c>
      <c r="AO21" s="292">
        <v>0</v>
      </c>
      <c r="AP21" s="292">
        <v>112</v>
      </c>
      <c r="AQ21" s="292">
        <f t="shared" si="12"/>
        <v>2745</v>
      </c>
      <c r="AR21" s="292">
        <v>0</v>
      </c>
      <c r="AS21" s="292">
        <v>0</v>
      </c>
      <c r="AT21" s="292">
        <v>2745</v>
      </c>
      <c r="AU21" s="292">
        <f t="shared" si="13"/>
        <v>0</v>
      </c>
      <c r="AV21" s="292">
        <v>0</v>
      </c>
      <c r="AW21" s="292">
        <v>0</v>
      </c>
      <c r="AX21" s="292">
        <v>0</v>
      </c>
      <c r="AY21" s="292">
        <f t="shared" si="14"/>
        <v>0</v>
      </c>
      <c r="AZ21" s="292">
        <v>0</v>
      </c>
      <c r="BA21" s="292">
        <v>0</v>
      </c>
      <c r="BB21" s="292">
        <v>0</v>
      </c>
      <c r="BC21" s="292">
        <f t="shared" si="15"/>
        <v>445</v>
      </c>
      <c r="BD21" s="292">
        <f t="shared" si="16"/>
        <v>392</v>
      </c>
      <c r="BE21" s="292">
        <v>0</v>
      </c>
      <c r="BF21" s="292">
        <v>7</v>
      </c>
      <c r="BG21" s="292">
        <v>4</v>
      </c>
      <c r="BH21" s="292">
        <v>0</v>
      </c>
      <c r="BI21" s="292">
        <v>0</v>
      </c>
      <c r="BJ21" s="292">
        <v>381</v>
      </c>
      <c r="BK21" s="292">
        <f t="shared" si="18"/>
        <v>53</v>
      </c>
      <c r="BL21" s="292">
        <v>0</v>
      </c>
      <c r="BM21" s="292">
        <v>50</v>
      </c>
      <c r="BN21" s="292">
        <v>3</v>
      </c>
      <c r="BO21" s="292">
        <v>0</v>
      </c>
      <c r="BP21" s="292">
        <v>0</v>
      </c>
      <c r="BQ21" s="292">
        <v>0</v>
      </c>
      <c r="BR21" s="292">
        <f t="shared" si="41"/>
        <v>26471</v>
      </c>
      <c r="BS21" s="292">
        <f t="shared" si="42"/>
        <v>0</v>
      </c>
      <c r="BT21" s="292">
        <f t="shared" si="43"/>
        <v>18361</v>
      </c>
      <c r="BU21" s="292">
        <f t="shared" si="44"/>
        <v>3512</v>
      </c>
      <c r="BV21" s="292">
        <f t="shared" si="45"/>
        <v>3852</v>
      </c>
      <c r="BW21" s="292">
        <f t="shared" si="46"/>
        <v>29</v>
      </c>
      <c r="BX21" s="292">
        <f t="shared" si="47"/>
        <v>717</v>
      </c>
      <c r="BY21" s="292">
        <f t="shared" si="21"/>
        <v>26079</v>
      </c>
      <c r="BZ21" s="292">
        <f t="shared" si="22"/>
        <v>0</v>
      </c>
      <c r="CA21" s="292">
        <f t="shared" si="23"/>
        <v>18354</v>
      </c>
      <c r="CB21" s="292">
        <f t="shared" si="24"/>
        <v>3508</v>
      </c>
      <c r="CC21" s="292">
        <f t="shared" si="25"/>
        <v>3852</v>
      </c>
      <c r="CD21" s="292">
        <f t="shared" si="26"/>
        <v>29</v>
      </c>
      <c r="CE21" s="292">
        <f t="shared" si="27"/>
        <v>336</v>
      </c>
      <c r="CF21" s="292">
        <f t="shared" si="28"/>
        <v>392</v>
      </c>
      <c r="CG21" s="292">
        <f t="shared" si="48"/>
        <v>0</v>
      </c>
      <c r="CH21" s="292">
        <f t="shared" si="49"/>
        <v>7</v>
      </c>
      <c r="CI21" s="292">
        <f t="shared" si="50"/>
        <v>4</v>
      </c>
      <c r="CJ21" s="292">
        <f t="shared" si="51"/>
        <v>0</v>
      </c>
      <c r="CK21" s="292">
        <f t="shared" si="52"/>
        <v>0</v>
      </c>
      <c r="CL21" s="292">
        <f t="shared" si="53"/>
        <v>381</v>
      </c>
      <c r="CM21" s="292">
        <f t="shared" si="54"/>
        <v>7709</v>
      </c>
      <c r="CN21" s="292">
        <f t="shared" si="55"/>
        <v>0</v>
      </c>
      <c r="CO21" s="292">
        <f t="shared" si="56"/>
        <v>4849</v>
      </c>
      <c r="CP21" s="292">
        <f t="shared" si="57"/>
        <v>115</v>
      </c>
      <c r="CQ21" s="292">
        <f t="shared" si="58"/>
        <v>2745</v>
      </c>
      <c r="CR21" s="292">
        <f t="shared" si="59"/>
        <v>0</v>
      </c>
      <c r="CS21" s="292">
        <f t="shared" si="60"/>
        <v>0</v>
      </c>
      <c r="CT21" s="292">
        <f t="shared" si="31"/>
        <v>7656</v>
      </c>
      <c r="CU21" s="292">
        <f t="shared" si="32"/>
        <v>0</v>
      </c>
      <c r="CV21" s="292">
        <f t="shared" si="33"/>
        <v>4799</v>
      </c>
      <c r="CW21" s="292">
        <f t="shared" si="34"/>
        <v>112</v>
      </c>
      <c r="CX21" s="292">
        <f t="shared" si="35"/>
        <v>2745</v>
      </c>
      <c r="CY21" s="292">
        <f t="shared" si="36"/>
        <v>0</v>
      </c>
      <c r="CZ21" s="292">
        <f t="shared" si="37"/>
        <v>0</v>
      </c>
      <c r="DA21" s="292">
        <f t="shared" si="38"/>
        <v>53</v>
      </c>
      <c r="DB21" s="292">
        <f t="shared" si="61"/>
        <v>0</v>
      </c>
      <c r="DC21" s="292">
        <f t="shared" si="62"/>
        <v>50</v>
      </c>
      <c r="DD21" s="292">
        <f t="shared" si="63"/>
        <v>3</v>
      </c>
      <c r="DE21" s="292">
        <f t="shared" si="64"/>
        <v>0</v>
      </c>
      <c r="DF21" s="292">
        <f t="shared" si="65"/>
        <v>0</v>
      </c>
      <c r="DG21" s="292">
        <f t="shared" si="66"/>
        <v>0</v>
      </c>
      <c r="DH21" s="292">
        <v>0</v>
      </c>
      <c r="DI21" s="292">
        <f t="shared" si="40"/>
        <v>7</v>
      </c>
      <c r="DJ21" s="292">
        <v>1</v>
      </c>
      <c r="DK21" s="292">
        <v>0</v>
      </c>
      <c r="DL21" s="292">
        <v>6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0"/>
        <v>28816</v>
      </c>
      <c r="E22" s="292">
        <f t="shared" si="1"/>
        <v>20733</v>
      </c>
      <c r="F22" s="292">
        <f t="shared" si="2"/>
        <v>0</v>
      </c>
      <c r="G22" s="292">
        <v>0</v>
      </c>
      <c r="H22" s="292">
        <v>0</v>
      </c>
      <c r="I22" s="292">
        <v>0</v>
      </c>
      <c r="J22" s="292">
        <f t="shared" si="3"/>
        <v>16555</v>
      </c>
      <c r="K22" s="292">
        <v>0</v>
      </c>
      <c r="L22" s="292">
        <v>16555</v>
      </c>
      <c r="M22" s="292">
        <v>0</v>
      </c>
      <c r="N22" s="292">
        <f t="shared" si="4"/>
        <v>551</v>
      </c>
      <c r="O22" s="292">
        <v>0</v>
      </c>
      <c r="P22" s="292">
        <v>551</v>
      </c>
      <c r="Q22" s="292">
        <v>0</v>
      </c>
      <c r="R22" s="292">
        <f t="shared" si="5"/>
        <v>3599</v>
      </c>
      <c r="S22" s="292">
        <v>64</v>
      </c>
      <c r="T22" s="292">
        <v>3535</v>
      </c>
      <c r="U22" s="292">
        <v>0</v>
      </c>
      <c r="V22" s="292">
        <f t="shared" si="6"/>
        <v>9</v>
      </c>
      <c r="W22" s="292">
        <v>0</v>
      </c>
      <c r="X22" s="292">
        <v>9</v>
      </c>
      <c r="Y22" s="292">
        <v>0</v>
      </c>
      <c r="Z22" s="292">
        <f t="shared" si="7"/>
        <v>19</v>
      </c>
      <c r="AA22" s="292">
        <v>0</v>
      </c>
      <c r="AB22" s="292">
        <v>19</v>
      </c>
      <c r="AC22" s="292">
        <v>0</v>
      </c>
      <c r="AD22" s="292">
        <f t="shared" si="8"/>
        <v>5667</v>
      </c>
      <c r="AE22" s="292">
        <f t="shared" si="9"/>
        <v>0</v>
      </c>
      <c r="AF22" s="292">
        <v>0</v>
      </c>
      <c r="AG22" s="292">
        <v>0</v>
      </c>
      <c r="AH22" s="292">
        <v>0</v>
      </c>
      <c r="AI22" s="292">
        <f t="shared" si="10"/>
        <v>5556</v>
      </c>
      <c r="AJ22" s="292">
        <v>0</v>
      </c>
      <c r="AK22" s="292">
        <v>0</v>
      </c>
      <c r="AL22" s="292">
        <v>5556</v>
      </c>
      <c r="AM22" s="292">
        <f t="shared" si="11"/>
        <v>49</v>
      </c>
      <c r="AN22" s="292">
        <v>0</v>
      </c>
      <c r="AO22" s="292">
        <v>0</v>
      </c>
      <c r="AP22" s="292">
        <v>49</v>
      </c>
      <c r="AQ22" s="292">
        <f t="shared" si="12"/>
        <v>33</v>
      </c>
      <c r="AR22" s="292">
        <v>0</v>
      </c>
      <c r="AS22" s="292">
        <v>32</v>
      </c>
      <c r="AT22" s="292">
        <v>1</v>
      </c>
      <c r="AU22" s="292">
        <f t="shared" si="13"/>
        <v>0</v>
      </c>
      <c r="AV22" s="292">
        <v>0</v>
      </c>
      <c r="AW22" s="292">
        <v>0</v>
      </c>
      <c r="AX22" s="292">
        <v>0</v>
      </c>
      <c r="AY22" s="292">
        <f t="shared" si="14"/>
        <v>29</v>
      </c>
      <c r="AZ22" s="292">
        <v>0</v>
      </c>
      <c r="BA22" s="292">
        <v>0</v>
      </c>
      <c r="BB22" s="292">
        <v>29</v>
      </c>
      <c r="BC22" s="292">
        <f t="shared" si="15"/>
        <v>2416</v>
      </c>
      <c r="BD22" s="292">
        <f t="shared" si="16"/>
        <v>1593</v>
      </c>
      <c r="BE22" s="292">
        <v>0</v>
      </c>
      <c r="BF22" s="292">
        <v>572</v>
      </c>
      <c r="BG22" s="292">
        <v>463</v>
      </c>
      <c r="BH22" s="292">
        <v>0</v>
      </c>
      <c r="BI22" s="292">
        <v>0</v>
      </c>
      <c r="BJ22" s="292">
        <v>558</v>
      </c>
      <c r="BK22" s="292">
        <f t="shared" si="18"/>
        <v>823</v>
      </c>
      <c r="BL22" s="292">
        <v>0</v>
      </c>
      <c r="BM22" s="292">
        <v>750</v>
      </c>
      <c r="BN22" s="292">
        <v>21</v>
      </c>
      <c r="BO22" s="292">
        <v>0</v>
      </c>
      <c r="BP22" s="292">
        <v>0</v>
      </c>
      <c r="BQ22" s="292">
        <v>52</v>
      </c>
      <c r="BR22" s="292">
        <f t="shared" si="41"/>
        <v>22326</v>
      </c>
      <c r="BS22" s="292">
        <f t="shared" si="42"/>
        <v>0</v>
      </c>
      <c r="BT22" s="292">
        <f t="shared" si="43"/>
        <v>17127</v>
      </c>
      <c r="BU22" s="292">
        <f t="shared" si="44"/>
        <v>1014</v>
      </c>
      <c r="BV22" s="292">
        <f t="shared" si="45"/>
        <v>3599</v>
      </c>
      <c r="BW22" s="292">
        <f t="shared" si="46"/>
        <v>9</v>
      </c>
      <c r="BX22" s="292">
        <f t="shared" si="47"/>
        <v>577</v>
      </c>
      <c r="BY22" s="292">
        <f t="shared" si="21"/>
        <v>20733</v>
      </c>
      <c r="BZ22" s="292">
        <f t="shared" si="22"/>
        <v>0</v>
      </c>
      <c r="CA22" s="292">
        <f t="shared" si="23"/>
        <v>16555</v>
      </c>
      <c r="CB22" s="292">
        <f t="shared" si="24"/>
        <v>551</v>
      </c>
      <c r="CC22" s="292">
        <f t="shared" si="25"/>
        <v>3599</v>
      </c>
      <c r="CD22" s="292">
        <f t="shared" si="26"/>
        <v>9</v>
      </c>
      <c r="CE22" s="292">
        <f t="shared" si="27"/>
        <v>19</v>
      </c>
      <c r="CF22" s="292">
        <f t="shared" si="28"/>
        <v>1593</v>
      </c>
      <c r="CG22" s="292">
        <f t="shared" si="48"/>
        <v>0</v>
      </c>
      <c r="CH22" s="292">
        <f t="shared" si="49"/>
        <v>572</v>
      </c>
      <c r="CI22" s="292">
        <f t="shared" si="50"/>
        <v>463</v>
      </c>
      <c r="CJ22" s="292">
        <f t="shared" si="51"/>
        <v>0</v>
      </c>
      <c r="CK22" s="292">
        <f t="shared" si="52"/>
        <v>0</v>
      </c>
      <c r="CL22" s="292">
        <f t="shared" si="53"/>
        <v>558</v>
      </c>
      <c r="CM22" s="292">
        <f t="shared" si="54"/>
        <v>6490</v>
      </c>
      <c r="CN22" s="292">
        <f t="shared" si="55"/>
        <v>0</v>
      </c>
      <c r="CO22" s="292">
        <f t="shared" si="56"/>
        <v>6306</v>
      </c>
      <c r="CP22" s="292">
        <f t="shared" si="57"/>
        <v>70</v>
      </c>
      <c r="CQ22" s="292">
        <f t="shared" si="58"/>
        <v>33</v>
      </c>
      <c r="CR22" s="292">
        <f t="shared" si="59"/>
        <v>0</v>
      </c>
      <c r="CS22" s="292">
        <f t="shared" si="60"/>
        <v>81</v>
      </c>
      <c r="CT22" s="292">
        <f t="shared" si="31"/>
        <v>5667</v>
      </c>
      <c r="CU22" s="292">
        <f t="shared" si="32"/>
        <v>0</v>
      </c>
      <c r="CV22" s="292">
        <f t="shared" si="33"/>
        <v>5556</v>
      </c>
      <c r="CW22" s="292">
        <f t="shared" si="34"/>
        <v>49</v>
      </c>
      <c r="CX22" s="292">
        <f t="shared" si="35"/>
        <v>33</v>
      </c>
      <c r="CY22" s="292">
        <f t="shared" si="36"/>
        <v>0</v>
      </c>
      <c r="CZ22" s="292">
        <f t="shared" si="37"/>
        <v>29</v>
      </c>
      <c r="DA22" s="292">
        <f t="shared" si="38"/>
        <v>823</v>
      </c>
      <c r="DB22" s="292">
        <f t="shared" si="61"/>
        <v>0</v>
      </c>
      <c r="DC22" s="292">
        <f t="shared" si="62"/>
        <v>750</v>
      </c>
      <c r="DD22" s="292">
        <f t="shared" si="63"/>
        <v>21</v>
      </c>
      <c r="DE22" s="292">
        <f t="shared" si="64"/>
        <v>0</v>
      </c>
      <c r="DF22" s="292">
        <f t="shared" si="65"/>
        <v>0</v>
      </c>
      <c r="DG22" s="292">
        <f t="shared" si="66"/>
        <v>52</v>
      </c>
      <c r="DH22" s="292">
        <v>0</v>
      </c>
      <c r="DI22" s="292">
        <f t="shared" si="40"/>
        <v>5</v>
      </c>
      <c r="DJ22" s="292">
        <v>0</v>
      </c>
      <c r="DK22" s="292">
        <v>0</v>
      </c>
      <c r="DL22" s="292">
        <v>0</v>
      </c>
      <c r="DM22" s="292">
        <v>5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0"/>
        <v>91362</v>
      </c>
      <c r="E23" s="292">
        <f t="shared" si="1"/>
        <v>52814</v>
      </c>
      <c r="F23" s="292">
        <f t="shared" si="2"/>
        <v>0</v>
      </c>
      <c r="G23" s="292">
        <v>0</v>
      </c>
      <c r="H23" s="292">
        <v>0</v>
      </c>
      <c r="I23" s="292">
        <v>0</v>
      </c>
      <c r="J23" s="292">
        <f t="shared" si="3"/>
        <v>45565</v>
      </c>
      <c r="K23" s="292">
        <v>0</v>
      </c>
      <c r="L23" s="292">
        <v>45565</v>
      </c>
      <c r="M23" s="292">
        <v>0</v>
      </c>
      <c r="N23" s="292">
        <f t="shared" si="4"/>
        <v>2014</v>
      </c>
      <c r="O23" s="292">
        <v>0</v>
      </c>
      <c r="P23" s="292">
        <v>2014</v>
      </c>
      <c r="Q23" s="292">
        <v>0</v>
      </c>
      <c r="R23" s="292">
        <f t="shared" si="5"/>
        <v>4924</v>
      </c>
      <c r="S23" s="292">
        <v>52</v>
      </c>
      <c r="T23" s="292">
        <v>4872</v>
      </c>
      <c r="U23" s="292">
        <v>0</v>
      </c>
      <c r="V23" s="292">
        <f t="shared" si="6"/>
        <v>44</v>
      </c>
      <c r="W23" s="292">
        <v>0</v>
      </c>
      <c r="X23" s="292">
        <v>44</v>
      </c>
      <c r="Y23" s="292">
        <v>0</v>
      </c>
      <c r="Z23" s="292">
        <f t="shared" si="7"/>
        <v>267</v>
      </c>
      <c r="AA23" s="292">
        <v>0</v>
      </c>
      <c r="AB23" s="292">
        <v>267</v>
      </c>
      <c r="AC23" s="292">
        <v>0</v>
      </c>
      <c r="AD23" s="292">
        <f t="shared" si="8"/>
        <v>35307</v>
      </c>
      <c r="AE23" s="292">
        <f t="shared" si="9"/>
        <v>0</v>
      </c>
      <c r="AF23" s="292">
        <v>0</v>
      </c>
      <c r="AG23" s="292">
        <v>0</v>
      </c>
      <c r="AH23" s="292">
        <v>0</v>
      </c>
      <c r="AI23" s="292">
        <f t="shared" si="10"/>
        <v>24344</v>
      </c>
      <c r="AJ23" s="292">
        <v>0</v>
      </c>
      <c r="AK23" s="292">
        <v>0</v>
      </c>
      <c r="AL23" s="292">
        <v>24344</v>
      </c>
      <c r="AM23" s="292">
        <f t="shared" si="11"/>
        <v>474</v>
      </c>
      <c r="AN23" s="292">
        <v>0</v>
      </c>
      <c r="AO23" s="292">
        <v>0</v>
      </c>
      <c r="AP23" s="292">
        <v>474</v>
      </c>
      <c r="AQ23" s="292">
        <f t="shared" si="12"/>
        <v>10277</v>
      </c>
      <c r="AR23" s="292">
        <v>0</v>
      </c>
      <c r="AS23" s="292">
        <v>0</v>
      </c>
      <c r="AT23" s="292">
        <v>10277</v>
      </c>
      <c r="AU23" s="292">
        <f t="shared" si="13"/>
        <v>0</v>
      </c>
      <c r="AV23" s="292">
        <v>0</v>
      </c>
      <c r="AW23" s="292">
        <v>0</v>
      </c>
      <c r="AX23" s="292">
        <v>0</v>
      </c>
      <c r="AY23" s="292">
        <f t="shared" si="14"/>
        <v>212</v>
      </c>
      <c r="AZ23" s="292">
        <v>0</v>
      </c>
      <c r="BA23" s="292">
        <v>0</v>
      </c>
      <c r="BB23" s="292">
        <v>212</v>
      </c>
      <c r="BC23" s="292">
        <f t="shared" si="15"/>
        <v>3241</v>
      </c>
      <c r="BD23" s="292">
        <f t="shared" si="16"/>
        <v>3228</v>
      </c>
      <c r="BE23" s="292">
        <v>0</v>
      </c>
      <c r="BF23" s="292">
        <v>1344</v>
      </c>
      <c r="BG23" s="292">
        <v>260</v>
      </c>
      <c r="BH23" s="292">
        <v>191</v>
      </c>
      <c r="BI23" s="292">
        <v>0</v>
      </c>
      <c r="BJ23" s="292">
        <v>1433</v>
      </c>
      <c r="BK23" s="292">
        <f t="shared" si="18"/>
        <v>13</v>
      </c>
      <c r="BL23" s="292">
        <v>0</v>
      </c>
      <c r="BM23" s="292">
        <v>0</v>
      </c>
      <c r="BN23" s="292">
        <v>0</v>
      </c>
      <c r="BO23" s="292">
        <v>13</v>
      </c>
      <c r="BP23" s="292">
        <v>0</v>
      </c>
      <c r="BQ23" s="292">
        <v>0</v>
      </c>
      <c r="BR23" s="292">
        <f t="shared" si="41"/>
        <v>56042</v>
      </c>
      <c r="BS23" s="292">
        <f t="shared" si="42"/>
        <v>0</v>
      </c>
      <c r="BT23" s="292">
        <f t="shared" si="43"/>
        <v>46909</v>
      </c>
      <c r="BU23" s="292">
        <f t="shared" si="44"/>
        <v>2274</v>
      </c>
      <c r="BV23" s="292">
        <f t="shared" si="45"/>
        <v>5115</v>
      </c>
      <c r="BW23" s="292">
        <f t="shared" si="46"/>
        <v>44</v>
      </c>
      <c r="BX23" s="292">
        <f t="shared" si="47"/>
        <v>1700</v>
      </c>
      <c r="BY23" s="292">
        <f t="shared" si="21"/>
        <v>52814</v>
      </c>
      <c r="BZ23" s="292">
        <f t="shared" si="22"/>
        <v>0</v>
      </c>
      <c r="CA23" s="292">
        <f t="shared" si="23"/>
        <v>45565</v>
      </c>
      <c r="CB23" s="292">
        <f t="shared" si="24"/>
        <v>2014</v>
      </c>
      <c r="CC23" s="292">
        <f t="shared" si="25"/>
        <v>4924</v>
      </c>
      <c r="CD23" s="292">
        <f t="shared" si="26"/>
        <v>44</v>
      </c>
      <c r="CE23" s="292">
        <f t="shared" si="27"/>
        <v>267</v>
      </c>
      <c r="CF23" s="292">
        <f t="shared" si="28"/>
        <v>3228</v>
      </c>
      <c r="CG23" s="292">
        <f t="shared" si="48"/>
        <v>0</v>
      </c>
      <c r="CH23" s="292">
        <f t="shared" si="49"/>
        <v>1344</v>
      </c>
      <c r="CI23" s="292">
        <f t="shared" si="50"/>
        <v>260</v>
      </c>
      <c r="CJ23" s="292">
        <f t="shared" si="51"/>
        <v>191</v>
      </c>
      <c r="CK23" s="292">
        <f t="shared" si="52"/>
        <v>0</v>
      </c>
      <c r="CL23" s="292">
        <f t="shared" si="53"/>
        <v>1433</v>
      </c>
      <c r="CM23" s="292">
        <f t="shared" si="54"/>
        <v>35320</v>
      </c>
      <c r="CN23" s="292">
        <f t="shared" si="55"/>
        <v>0</v>
      </c>
      <c r="CO23" s="292">
        <f t="shared" si="56"/>
        <v>24344</v>
      </c>
      <c r="CP23" s="292">
        <f t="shared" si="57"/>
        <v>474</v>
      </c>
      <c r="CQ23" s="292">
        <f t="shared" si="58"/>
        <v>10290</v>
      </c>
      <c r="CR23" s="292">
        <f t="shared" si="59"/>
        <v>0</v>
      </c>
      <c r="CS23" s="292">
        <f t="shared" si="60"/>
        <v>212</v>
      </c>
      <c r="CT23" s="292">
        <f t="shared" si="31"/>
        <v>35307</v>
      </c>
      <c r="CU23" s="292">
        <f t="shared" si="32"/>
        <v>0</v>
      </c>
      <c r="CV23" s="292">
        <f t="shared" si="33"/>
        <v>24344</v>
      </c>
      <c r="CW23" s="292">
        <f t="shared" si="34"/>
        <v>474</v>
      </c>
      <c r="CX23" s="292">
        <f t="shared" si="35"/>
        <v>10277</v>
      </c>
      <c r="CY23" s="292">
        <f t="shared" si="36"/>
        <v>0</v>
      </c>
      <c r="CZ23" s="292">
        <f t="shared" si="37"/>
        <v>212</v>
      </c>
      <c r="DA23" s="292">
        <f t="shared" si="38"/>
        <v>13</v>
      </c>
      <c r="DB23" s="292">
        <f t="shared" si="61"/>
        <v>0</v>
      </c>
      <c r="DC23" s="292">
        <f t="shared" si="62"/>
        <v>0</v>
      </c>
      <c r="DD23" s="292">
        <f t="shared" si="63"/>
        <v>0</v>
      </c>
      <c r="DE23" s="292">
        <f t="shared" si="64"/>
        <v>13</v>
      </c>
      <c r="DF23" s="292">
        <f t="shared" si="65"/>
        <v>0</v>
      </c>
      <c r="DG23" s="292">
        <f t="shared" si="66"/>
        <v>0</v>
      </c>
      <c r="DH23" s="292">
        <v>0</v>
      </c>
      <c r="DI23" s="292">
        <f t="shared" si="40"/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0"/>
        <v>53962</v>
      </c>
      <c r="E24" s="292">
        <f t="shared" si="1"/>
        <v>37180</v>
      </c>
      <c r="F24" s="292">
        <f t="shared" si="2"/>
        <v>0</v>
      </c>
      <c r="G24" s="292">
        <v>0</v>
      </c>
      <c r="H24" s="292">
        <v>0</v>
      </c>
      <c r="I24" s="292">
        <v>0</v>
      </c>
      <c r="J24" s="292">
        <f t="shared" si="3"/>
        <v>34524</v>
      </c>
      <c r="K24" s="292">
        <v>1287</v>
      </c>
      <c r="L24" s="292">
        <v>33237</v>
      </c>
      <c r="M24" s="292">
        <v>0</v>
      </c>
      <c r="N24" s="292">
        <f t="shared" si="4"/>
        <v>1910</v>
      </c>
      <c r="O24" s="292">
        <v>269</v>
      </c>
      <c r="P24" s="292">
        <v>1641</v>
      </c>
      <c r="Q24" s="292">
        <v>0</v>
      </c>
      <c r="R24" s="292">
        <f t="shared" si="5"/>
        <v>704</v>
      </c>
      <c r="S24" s="292">
        <v>484</v>
      </c>
      <c r="T24" s="292">
        <v>220</v>
      </c>
      <c r="U24" s="292">
        <v>0</v>
      </c>
      <c r="V24" s="292">
        <f t="shared" si="6"/>
        <v>10</v>
      </c>
      <c r="W24" s="292">
        <v>0</v>
      </c>
      <c r="X24" s="292">
        <v>10</v>
      </c>
      <c r="Y24" s="292">
        <v>0</v>
      </c>
      <c r="Z24" s="292">
        <f t="shared" si="7"/>
        <v>32</v>
      </c>
      <c r="AA24" s="292">
        <v>0</v>
      </c>
      <c r="AB24" s="292">
        <v>32</v>
      </c>
      <c r="AC24" s="292">
        <v>0</v>
      </c>
      <c r="AD24" s="292">
        <f t="shared" si="8"/>
        <v>13914</v>
      </c>
      <c r="AE24" s="292">
        <f t="shared" si="9"/>
        <v>0</v>
      </c>
      <c r="AF24" s="292">
        <v>0</v>
      </c>
      <c r="AG24" s="292">
        <v>0</v>
      </c>
      <c r="AH24" s="292">
        <v>0</v>
      </c>
      <c r="AI24" s="292">
        <f t="shared" si="10"/>
        <v>13851</v>
      </c>
      <c r="AJ24" s="292">
        <v>0</v>
      </c>
      <c r="AK24" s="292">
        <v>0</v>
      </c>
      <c r="AL24" s="292">
        <v>13851</v>
      </c>
      <c r="AM24" s="292">
        <f t="shared" si="11"/>
        <v>63</v>
      </c>
      <c r="AN24" s="292">
        <v>0</v>
      </c>
      <c r="AO24" s="292">
        <v>0</v>
      </c>
      <c r="AP24" s="292">
        <v>63</v>
      </c>
      <c r="AQ24" s="292">
        <f t="shared" si="12"/>
        <v>0</v>
      </c>
      <c r="AR24" s="292">
        <v>0</v>
      </c>
      <c r="AS24" s="292">
        <v>0</v>
      </c>
      <c r="AT24" s="292">
        <v>0</v>
      </c>
      <c r="AU24" s="292">
        <f t="shared" si="13"/>
        <v>0</v>
      </c>
      <c r="AV24" s="292">
        <v>0</v>
      </c>
      <c r="AW24" s="292">
        <v>0</v>
      </c>
      <c r="AX24" s="292">
        <v>0</v>
      </c>
      <c r="AY24" s="292">
        <f t="shared" si="14"/>
        <v>0</v>
      </c>
      <c r="AZ24" s="292">
        <v>0</v>
      </c>
      <c r="BA24" s="292">
        <v>0</v>
      </c>
      <c r="BB24" s="292">
        <v>0</v>
      </c>
      <c r="BC24" s="292">
        <f t="shared" si="15"/>
        <v>2868</v>
      </c>
      <c r="BD24" s="292">
        <f t="shared" si="16"/>
        <v>2152</v>
      </c>
      <c r="BE24" s="292">
        <v>0</v>
      </c>
      <c r="BF24" s="292">
        <v>2079</v>
      </c>
      <c r="BG24" s="292">
        <v>73</v>
      </c>
      <c r="BH24" s="292">
        <v>0</v>
      </c>
      <c r="BI24" s="292">
        <v>0</v>
      </c>
      <c r="BJ24" s="292">
        <v>0</v>
      </c>
      <c r="BK24" s="292">
        <f t="shared" si="18"/>
        <v>716</v>
      </c>
      <c r="BL24" s="292">
        <v>0</v>
      </c>
      <c r="BM24" s="292">
        <v>692</v>
      </c>
      <c r="BN24" s="292">
        <v>24</v>
      </c>
      <c r="BO24" s="292">
        <v>0</v>
      </c>
      <c r="BP24" s="292">
        <v>0</v>
      </c>
      <c r="BQ24" s="292">
        <v>0</v>
      </c>
      <c r="BR24" s="292">
        <f t="shared" si="41"/>
        <v>39332</v>
      </c>
      <c r="BS24" s="292">
        <f t="shared" si="42"/>
        <v>0</v>
      </c>
      <c r="BT24" s="292">
        <f t="shared" si="43"/>
        <v>36603</v>
      </c>
      <c r="BU24" s="292">
        <f t="shared" si="44"/>
        <v>1983</v>
      </c>
      <c r="BV24" s="292">
        <f t="shared" si="45"/>
        <v>704</v>
      </c>
      <c r="BW24" s="292">
        <f t="shared" si="46"/>
        <v>10</v>
      </c>
      <c r="BX24" s="292">
        <f t="shared" si="47"/>
        <v>32</v>
      </c>
      <c r="BY24" s="292">
        <f t="shared" si="21"/>
        <v>37180</v>
      </c>
      <c r="BZ24" s="292">
        <f t="shared" si="22"/>
        <v>0</v>
      </c>
      <c r="CA24" s="292">
        <f t="shared" si="23"/>
        <v>34524</v>
      </c>
      <c r="CB24" s="292">
        <f t="shared" si="24"/>
        <v>1910</v>
      </c>
      <c r="CC24" s="292">
        <f t="shared" si="25"/>
        <v>704</v>
      </c>
      <c r="CD24" s="292">
        <f t="shared" si="26"/>
        <v>10</v>
      </c>
      <c r="CE24" s="292">
        <f t="shared" si="27"/>
        <v>32</v>
      </c>
      <c r="CF24" s="292">
        <f t="shared" si="28"/>
        <v>2152</v>
      </c>
      <c r="CG24" s="292">
        <f t="shared" si="48"/>
        <v>0</v>
      </c>
      <c r="CH24" s="292">
        <f t="shared" si="49"/>
        <v>2079</v>
      </c>
      <c r="CI24" s="292">
        <f t="shared" si="50"/>
        <v>73</v>
      </c>
      <c r="CJ24" s="292">
        <f t="shared" si="51"/>
        <v>0</v>
      </c>
      <c r="CK24" s="292">
        <f t="shared" si="52"/>
        <v>0</v>
      </c>
      <c r="CL24" s="292">
        <f t="shared" si="53"/>
        <v>0</v>
      </c>
      <c r="CM24" s="292">
        <f t="shared" si="54"/>
        <v>14630</v>
      </c>
      <c r="CN24" s="292">
        <f t="shared" si="55"/>
        <v>0</v>
      </c>
      <c r="CO24" s="292">
        <f t="shared" si="56"/>
        <v>14543</v>
      </c>
      <c r="CP24" s="292">
        <f t="shared" si="57"/>
        <v>87</v>
      </c>
      <c r="CQ24" s="292">
        <f t="shared" si="58"/>
        <v>0</v>
      </c>
      <c r="CR24" s="292">
        <f t="shared" si="59"/>
        <v>0</v>
      </c>
      <c r="CS24" s="292">
        <f t="shared" si="60"/>
        <v>0</v>
      </c>
      <c r="CT24" s="292">
        <f t="shared" si="31"/>
        <v>13914</v>
      </c>
      <c r="CU24" s="292">
        <f t="shared" si="32"/>
        <v>0</v>
      </c>
      <c r="CV24" s="292">
        <f t="shared" si="33"/>
        <v>13851</v>
      </c>
      <c r="CW24" s="292">
        <f t="shared" si="34"/>
        <v>63</v>
      </c>
      <c r="CX24" s="292">
        <f t="shared" si="35"/>
        <v>0</v>
      </c>
      <c r="CY24" s="292">
        <f t="shared" si="36"/>
        <v>0</v>
      </c>
      <c r="CZ24" s="292">
        <f t="shared" si="37"/>
        <v>0</v>
      </c>
      <c r="DA24" s="292">
        <f t="shared" si="38"/>
        <v>716</v>
      </c>
      <c r="DB24" s="292">
        <f t="shared" si="61"/>
        <v>0</v>
      </c>
      <c r="DC24" s="292">
        <f t="shared" si="62"/>
        <v>692</v>
      </c>
      <c r="DD24" s="292">
        <f t="shared" si="63"/>
        <v>24</v>
      </c>
      <c r="DE24" s="292">
        <f t="shared" si="64"/>
        <v>0</v>
      </c>
      <c r="DF24" s="292">
        <f t="shared" si="65"/>
        <v>0</v>
      </c>
      <c r="DG24" s="292">
        <f t="shared" si="66"/>
        <v>0</v>
      </c>
      <c r="DH24" s="292">
        <v>0</v>
      </c>
      <c r="DI24" s="292">
        <f t="shared" si="40"/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0"/>
        <v>22772</v>
      </c>
      <c r="E25" s="292">
        <f t="shared" si="1"/>
        <v>14965</v>
      </c>
      <c r="F25" s="292">
        <f t="shared" si="2"/>
        <v>0</v>
      </c>
      <c r="G25" s="292">
        <v>0</v>
      </c>
      <c r="H25" s="292">
        <v>0</v>
      </c>
      <c r="I25" s="292">
        <v>0</v>
      </c>
      <c r="J25" s="292">
        <f t="shared" si="3"/>
        <v>12251</v>
      </c>
      <c r="K25" s="292">
        <v>0</v>
      </c>
      <c r="L25" s="292">
        <v>12251</v>
      </c>
      <c r="M25" s="292">
        <v>0</v>
      </c>
      <c r="N25" s="292">
        <f t="shared" si="4"/>
        <v>2603</v>
      </c>
      <c r="O25" s="292">
        <v>0</v>
      </c>
      <c r="P25" s="292">
        <v>2603</v>
      </c>
      <c r="Q25" s="292">
        <v>0</v>
      </c>
      <c r="R25" s="292">
        <f t="shared" si="5"/>
        <v>0</v>
      </c>
      <c r="S25" s="292">
        <v>0</v>
      </c>
      <c r="T25" s="292">
        <v>0</v>
      </c>
      <c r="U25" s="292">
        <v>0</v>
      </c>
      <c r="V25" s="292">
        <f t="shared" si="6"/>
        <v>0</v>
      </c>
      <c r="W25" s="292">
        <v>0</v>
      </c>
      <c r="X25" s="292">
        <v>0</v>
      </c>
      <c r="Y25" s="292">
        <v>0</v>
      </c>
      <c r="Z25" s="292">
        <f t="shared" si="7"/>
        <v>111</v>
      </c>
      <c r="AA25" s="292">
        <v>0</v>
      </c>
      <c r="AB25" s="292">
        <v>111</v>
      </c>
      <c r="AC25" s="292">
        <v>0</v>
      </c>
      <c r="AD25" s="292">
        <f t="shared" si="8"/>
        <v>4663</v>
      </c>
      <c r="AE25" s="292">
        <f t="shared" si="9"/>
        <v>0</v>
      </c>
      <c r="AF25" s="292">
        <v>0</v>
      </c>
      <c r="AG25" s="292">
        <v>0</v>
      </c>
      <c r="AH25" s="292">
        <v>0</v>
      </c>
      <c r="AI25" s="292">
        <f t="shared" si="10"/>
        <v>4375</v>
      </c>
      <c r="AJ25" s="292">
        <v>0</v>
      </c>
      <c r="AK25" s="292">
        <v>0</v>
      </c>
      <c r="AL25" s="292">
        <v>4375</v>
      </c>
      <c r="AM25" s="292">
        <f t="shared" si="11"/>
        <v>288</v>
      </c>
      <c r="AN25" s="292">
        <v>0</v>
      </c>
      <c r="AO25" s="292">
        <v>0</v>
      </c>
      <c r="AP25" s="292">
        <v>288</v>
      </c>
      <c r="AQ25" s="292">
        <f t="shared" si="12"/>
        <v>0</v>
      </c>
      <c r="AR25" s="292">
        <v>0</v>
      </c>
      <c r="AS25" s="292">
        <v>0</v>
      </c>
      <c r="AT25" s="292">
        <v>0</v>
      </c>
      <c r="AU25" s="292">
        <f t="shared" si="13"/>
        <v>0</v>
      </c>
      <c r="AV25" s="292">
        <v>0</v>
      </c>
      <c r="AW25" s="292">
        <v>0</v>
      </c>
      <c r="AX25" s="292">
        <v>0</v>
      </c>
      <c r="AY25" s="292">
        <f t="shared" si="14"/>
        <v>0</v>
      </c>
      <c r="AZ25" s="292">
        <v>0</v>
      </c>
      <c r="BA25" s="292">
        <v>0</v>
      </c>
      <c r="BB25" s="292">
        <v>0</v>
      </c>
      <c r="BC25" s="292">
        <f t="shared" si="15"/>
        <v>3144</v>
      </c>
      <c r="BD25" s="292">
        <f t="shared" si="16"/>
        <v>2421</v>
      </c>
      <c r="BE25" s="292">
        <v>0</v>
      </c>
      <c r="BF25" s="292">
        <v>1080</v>
      </c>
      <c r="BG25" s="292">
        <v>449</v>
      </c>
      <c r="BH25" s="292">
        <v>439</v>
      </c>
      <c r="BI25" s="292">
        <v>0</v>
      </c>
      <c r="BJ25" s="292">
        <v>453</v>
      </c>
      <c r="BK25" s="292">
        <f t="shared" si="18"/>
        <v>723</v>
      </c>
      <c r="BL25" s="292">
        <v>0</v>
      </c>
      <c r="BM25" s="292">
        <v>383</v>
      </c>
      <c r="BN25" s="292">
        <v>340</v>
      </c>
      <c r="BO25" s="292">
        <v>0</v>
      </c>
      <c r="BP25" s="292">
        <v>0</v>
      </c>
      <c r="BQ25" s="292">
        <v>0</v>
      </c>
      <c r="BR25" s="292">
        <f t="shared" si="41"/>
        <v>17386</v>
      </c>
      <c r="BS25" s="292">
        <f t="shared" si="42"/>
        <v>0</v>
      </c>
      <c r="BT25" s="292">
        <f t="shared" si="43"/>
        <v>13331</v>
      </c>
      <c r="BU25" s="292">
        <f t="shared" si="44"/>
        <v>3052</v>
      </c>
      <c r="BV25" s="292">
        <f t="shared" si="45"/>
        <v>439</v>
      </c>
      <c r="BW25" s="292">
        <f t="shared" si="46"/>
        <v>0</v>
      </c>
      <c r="BX25" s="292">
        <f t="shared" si="47"/>
        <v>564</v>
      </c>
      <c r="BY25" s="292">
        <f t="shared" si="21"/>
        <v>14965</v>
      </c>
      <c r="BZ25" s="292">
        <f t="shared" si="22"/>
        <v>0</v>
      </c>
      <c r="CA25" s="292">
        <f t="shared" si="23"/>
        <v>12251</v>
      </c>
      <c r="CB25" s="292">
        <f t="shared" si="24"/>
        <v>2603</v>
      </c>
      <c r="CC25" s="292">
        <f t="shared" si="25"/>
        <v>0</v>
      </c>
      <c r="CD25" s="292">
        <f t="shared" si="26"/>
        <v>0</v>
      </c>
      <c r="CE25" s="292">
        <f t="shared" si="27"/>
        <v>111</v>
      </c>
      <c r="CF25" s="292">
        <f t="shared" si="28"/>
        <v>2421</v>
      </c>
      <c r="CG25" s="292">
        <f t="shared" si="48"/>
        <v>0</v>
      </c>
      <c r="CH25" s="292">
        <f t="shared" si="49"/>
        <v>1080</v>
      </c>
      <c r="CI25" s="292">
        <f t="shared" si="50"/>
        <v>449</v>
      </c>
      <c r="CJ25" s="292">
        <f t="shared" si="51"/>
        <v>439</v>
      </c>
      <c r="CK25" s="292">
        <f t="shared" si="52"/>
        <v>0</v>
      </c>
      <c r="CL25" s="292">
        <f t="shared" si="53"/>
        <v>453</v>
      </c>
      <c r="CM25" s="292">
        <f t="shared" si="54"/>
        <v>5386</v>
      </c>
      <c r="CN25" s="292">
        <f t="shared" si="55"/>
        <v>0</v>
      </c>
      <c r="CO25" s="292">
        <f t="shared" si="56"/>
        <v>4758</v>
      </c>
      <c r="CP25" s="292">
        <f t="shared" si="57"/>
        <v>628</v>
      </c>
      <c r="CQ25" s="292">
        <f t="shared" si="58"/>
        <v>0</v>
      </c>
      <c r="CR25" s="292">
        <f t="shared" si="59"/>
        <v>0</v>
      </c>
      <c r="CS25" s="292">
        <f t="shared" si="60"/>
        <v>0</v>
      </c>
      <c r="CT25" s="292">
        <f t="shared" si="31"/>
        <v>4663</v>
      </c>
      <c r="CU25" s="292">
        <f t="shared" si="32"/>
        <v>0</v>
      </c>
      <c r="CV25" s="292">
        <f t="shared" si="33"/>
        <v>4375</v>
      </c>
      <c r="CW25" s="292">
        <f t="shared" si="34"/>
        <v>288</v>
      </c>
      <c r="CX25" s="292">
        <f t="shared" si="35"/>
        <v>0</v>
      </c>
      <c r="CY25" s="292">
        <f t="shared" si="36"/>
        <v>0</v>
      </c>
      <c r="CZ25" s="292">
        <f t="shared" si="37"/>
        <v>0</v>
      </c>
      <c r="DA25" s="292">
        <f t="shared" si="38"/>
        <v>723</v>
      </c>
      <c r="DB25" s="292">
        <f t="shared" si="61"/>
        <v>0</v>
      </c>
      <c r="DC25" s="292">
        <f t="shared" si="62"/>
        <v>383</v>
      </c>
      <c r="DD25" s="292">
        <f t="shared" si="63"/>
        <v>340</v>
      </c>
      <c r="DE25" s="292">
        <f t="shared" si="64"/>
        <v>0</v>
      </c>
      <c r="DF25" s="292">
        <f t="shared" si="65"/>
        <v>0</v>
      </c>
      <c r="DG25" s="292">
        <f t="shared" si="66"/>
        <v>0</v>
      </c>
      <c r="DH25" s="292">
        <v>0</v>
      </c>
      <c r="DI25" s="292">
        <f t="shared" si="40"/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0"/>
        <v>10886</v>
      </c>
      <c r="E26" s="292">
        <f t="shared" si="1"/>
        <v>6777</v>
      </c>
      <c r="F26" s="292">
        <f t="shared" si="2"/>
        <v>0</v>
      </c>
      <c r="G26" s="292">
        <v>0</v>
      </c>
      <c r="H26" s="292">
        <v>0</v>
      </c>
      <c r="I26" s="292">
        <v>0</v>
      </c>
      <c r="J26" s="292">
        <f t="shared" si="3"/>
        <v>5090</v>
      </c>
      <c r="K26" s="292">
        <v>0</v>
      </c>
      <c r="L26" s="292">
        <v>5090</v>
      </c>
      <c r="M26" s="292">
        <v>0</v>
      </c>
      <c r="N26" s="292">
        <f t="shared" si="4"/>
        <v>428</v>
      </c>
      <c r="O26" s="292">
        <v>0</v>
      </c>
      <c r="P26" s="292">
        <v>428</v>
      </c>
      <c r="Q26" s="292">
        <v>0</v>
      </c>
      <c r="R26" s="292">
        <f t="shared" si="5"/>
        <v>1259</v>
      </c>
      <c r="S26" s="292">
        <v>0</v>
      </c>
      <c r="T26" s="292">
        <v>1259</v>
      </c>
      <c r="U26" s="292">
        <v>0</v>
      </c>
      <c r="V26" s="292">
        <f t="shared" si="6"/>
        <v>0</v>
      </c>
      <c r="W26" s="292">
        <v>0</v>
      </c>
      <c r="X26" s="292">
        <v>0</v>
      </c>
      <c r="Y26" s="292">
        <v>0</v>
      </c>
      <c r="Z26" s="292">
        <f t="shared" si="7"/>
        <v>0</v>
      </c>
      <c r="AA26" s="292">
        <v>0</v>
      </c>
      <c r="AB26" s="292">
        <v>0</v>
      </c>
      <c r="AC26" s="292">
        <v>0</v>
      </c>
      <c r="AD26" s="292">
        <f t="shared" si="8"/>
        <v>2950</v>
      </c>
      <c r="AE26" s="292">
        <f t="shared" si="9"/>
        <v>0</v>
      </c>
      <c r="AF26" s="292">
        <v>0</v>
      </c>
      <c r="AG26" s="292">
        <v>0</v>
      </c>
      <c r="AH26" s="292">
        <v>0</v>
      </c>
      <c r="AI26" s="292">
        <f t="shared" si="10"/>
        <v>1992</v>
      </c>
      <c r="AJ26" s="292">
        <v>0</v>
      </c>
      <c r="AK26" s="292">
        <v>0</v>
      </c>
      <c r="AL26" s="292">
        <v>1992</v>
      </c>
      <c r="AM26" s="292">
        <f t="shared" si="11"/>
        <v>2</v>
      </c>
      <c r="AN26" s="292">
        <v>0</v>
      </c>
      <c r="AO26" s="292">
        <v>0</v>
      </c>
      <c r="AP26" s="292">
        <v>2</v>
      </c>
      <c r="AQ26" s="292">
        <f t="shared" si="12"/>
        <v>948</v>
      </c>
      <c r="AR26" s="292">
        <v>0</v>
      </c>
      <c r="AS26" s="292">
        <v>0</v>
      </c>
      <c r="AT26" s="292">
        <v>948</v>
      </c>
      <c r="AU26" s="292">
        <f t="shared" si="13"/>
        <v>0</v>
      </c>
      <c r="AV26" s="292">
        <v>0</v>
      </c>
      <c r="AW26" s="292">
        <v>0</v>
      </c>
      <c r="AX26" s="292">
        <v>0</v>
      </c>
      <c r="AY26" s="292">
        <f t="shared" si="14"/>
        <v>8</v>
      </c>
      <c r="AZ26" s="292">
        <v>0</v>
      </c>
      <c r="BA26" s="292">
        <v>0</v>
      </c>
      <c r="BB26" s="292">
        <v>8</v>
      </c>
      <c r="BC26" s="292">
        <f t="shared" si="15"/>
        <v>1159</v>
      </c>
      <c r="BD26" s="292">
        <f t="shared" si="16"/>
        <v>773</v>
      </c>
      <c r="BE26" s="292">
        <v>0</v>
      </c>
      <c r="BF26" s="292">
        <v>493</v>
      </c>
      <c r="BG26" s="292">
        <v>58</v>
      </c>
      <c r="BH26" s="292">
        <v>0</v>
      </c>
      <c r="BI26" s="292">
        <v>0</v>
      </c>
      <c r="BJ26" s="292">
        <v>222</v>
      </c>
      <c r="BK26" s="292">
        <f t="shared" si="18"/>
        <v>386</v>
      </c>
      <c r="BL26" s="292">
        <v>0</v>
      </c>
      <c r="BM26" s="292">
        <v>307</v>
      </c>
      <c r="BN26" s="292">
        <v>75</v>
      </c>
      <c r="BO26" s="292">
        <v>4</v>
      </c>
      <c r="BP26" s="292">
        <v>0</v>
      </c>
      <c r="BQ26" s="292">
        <v>0</v>
      </c>
      <c r="BR26" s="292">
        <f t="shared" si="41"/>
        <v>7550</v>
      </c>
      <c r="BS26" s="292">
        <f t="shared" si="42"/>
        <v>0</v>
      </c>
      <c r="BT26" s="292">
        <f t="shared" si="43"/>
        <v>5583</v>
      </c>
      <c r="BU26" s="292">
        <f t="shared" si="44"/>
        <v>486</v>
      </c>
      <c r="BV26" s="292">
        <f t="shared" si="45"/>
        <v>1259</v>
      </c>
      <c r="BW26" s="292">
        <f t="shared" si="46"/>
        <v>0</v>
      </c>
      <c r="BX26" s="292">
        <f t="shared" si="47"/>
        <v>222</v>
      </c>
      <c r="BY26" s="292">
        <f t="shared" si="21"/>
        <v>6777</v>
      </c>
      <c r="BZ26" s="292">
        <f t="shared" si="22"/>
        <v>0</v>
      </c>
      <c r="CA26" s="292">
        <f t="shared" si="23"/>
        <v>5090</v>
      </c>
      <c r="CB26" s="292">
        <f t="shared" si="24"/>
        <v>428</v>
      </c>
      <c r="CC26" s="292">
        <f t="shared" si="25"/>
        <v>1259</v>
      </c>
      <c r="CD26" s="292">
        <f t="shared" si="26"/>
        <v>0</v>
      </c>
      <c r="CE26" s="292">
        <f t="shared" si="27"/>
        <v>0</v>
      </c>
      <c r="CF26" s="292">
        <f t="shared" si="28"/>
        <v>773</v>
      </c>
      <c r="CG26" s="292">
        <f t="shared" si="48"/>
        <v>0</v>
      </c>
      <c r="CH26" s="292">
        <f t="shared" si="49"/>
        <v>493</v>
      </c>
      <c r="CI26" s="292">
        <f t="shared" si="50"/>
        <v>58</v>
      </c>
      <c r="CJ26" s="292">
        <f t="shared" si="51"/>
        <v>0</v>
      </c>
      <c r="CK26" s="292">
        <f t="shared" si="52"/>
        <v>0</v>
      </c>
      <c r="CL26" s="292">
        <f t="shared" si="53"/>
        <v>222</v>
      </c>
      <c r="CM26" s="292">
        <f t="shared" si="54"/>
        <v>3336</v>
      </c>
      <c r="CN26" s="292">
        <f t="shared" si="55"/>
        <v>0</v>
      </c>
      <c r="CO26" s="292">
        <f t="shared" si="56"/>
        <v>2299</v>
      </c>
      <c r="CP26" s="292">
        <f t="shared" si="57"/>
        <v>77</v>
      </c>
      <c r="CQ26" s="292">
        <f t="shared" si="58"/>
        <v>952</v>
      </c>
      <c r="CR26" s="292">
        <f t="shared" si="59"/>
        <v>0</v>
      </c>
      <c r="CS26" s="292">
        <f t="shared" si="60"/>
        <v>8</v>
      </c>
      <c r="CT26" s="292">
        <f t="shared" si="31"/>
        <v>2950</v>
      </c>
      <c r="CU26" s="292">
        <f t="shared" si="32"/>
        <v>0</v>
      </c>
      <c r="CV26" s="292">
        <f t="shared" si="33"/>
        <v>1992</v>
      </c>
      <c r="CW26" s="292">
        <f t="shared" si="34"/>
        <v>2</v>
      </c>
      <c r="CX26" s="292">
        <f t="shared" si="35"/>
        <v>948</v>
      </c>
      <c r="CY26" s="292">
        <f t="shared" si="36"/>
        <v>0</v>
      </c>
      <c r="CZ26" s="292">
        <f t="shared" si="37"/>
        <v>8</v>
      </c>
      <c r="DA26" s="292">
        <f t="shared" si="38"/>
        <v>386</v>
      </c>
      <c r="DB26" s="292">
        <f t="shared" si="61"/>
        <v>0</v>
      </c>
      <c r="DC26" s="292">
        <f t="shared" si="62"/>
        <v>307</v>
      </c>
      <c r="DD26" s="292">
        <f t="shared" si="63"/>
        <v>75</v>
      </c>
      <c r="DE26" s="292">
        <f t="shared" si="64"/>
        <v>4</v>
      </c>
      <c r="DF26" s="292">
        <f t="shared" si="65"/>
        <v>0</v>
      </c>
      <c r="DG26" s="292">
        <f t="shared" si="66"/>
        <v>0</v>
      </c>
      <c r="DH26" s="292">
        <v>0</v>
      </c>
      <c r="DI26" s="292">
        <f t="shared" si="40"/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0"/>
        <v>18738</v>
      </c>
      <c r="E27" s="292">
        <f t="shared" si="1"/>
        <v>14456</v>
      </c>
      <c r="F27" s="292">
        <f t="shared" si="2"/>
        <v>0</v>
      </c>
      <c r="G27" s="292">
        <v>0</v>
      </c>
      <c r="H27" s="292">
        <v>0</v>
      </c>
      <c r="I27" s="292">
        <v>0</v>
      </c>
      <c r="J27" s="292">
        <f t="shared" si="3"/>
        <v>9554</v>
      </c>
      <c r="K27" s="292">
        <v>17</v>
      </c>
      <c r="L27" s="292">
        <v>9537</v>
      </c>
      <c r="M27" s="292">
        <v>0</v>
      </c>
      <c r="N27" s="292">
        <f t="shared" si="4"/>
        <v>2087</v>
      </c>
      <c r="O27" s="292">
        <v>5</v>
      </c>
      <c r="P27" s="292">
        <v>2082</v>
      </c>
      <c r="Q27" s="292">
        <v>0</v>
      </c>
      <c r="R27" s="292">
        <f t="shared" si="5"/>
        <v>2606</v>
      </c>
      <c r="S27" s="292">
        <v>0</v>
      </c>
      <c r="T27" s="292">
        <v>2606</v>
      </c>
      <c r="U27" s="292">
        <v>0</v>
      </c>
      <c r="V27" s="292">
        <f t="shared" si="6"/>
        <v>16</v>
      </c>
      <c r="W27" s="292">
        <v>16</v>
      </c>
      <c r="X27" s="292">
        <v>0</v>
      </c>
      <c r="Y27" s="292">
        <v>0</v>
      </c>
      <c r="Z27" s="292">
        <f t="shared" si="7"/>
        <v>193</v>
      </c>
      <c r="AA27" s="292">
        <v>22</v>
      </c>
      <c r="AB27" s="292">
        <v>171</v>
      </c>
      <c r="AC27" s="292">
        <v>0</v>
      </c>
      <c r="AD27" s="292">
        <f t="shared" si="8"/>
        <v>3941</v>
      </c>
      <c r="AE27" s="292">
        <f t="shared" si="9"/>
        <v>0</v>
      </c>
      <c r="AF27" s="292">
        <v>0</v>
      </c>
      <c r="AG27" s="292">
        <v>0</v>
      </c>
      <c r="AH27" s="292">
        <v>0</v>
      </c>
      <c r="AI27" s="292">
        <f t="shared" si="10"/>
        <v>3814</v>
      </c>
      <c r="AJ27" s="292">
        <v>0</v>
      </c>
      <c r="AK27" s="292">
        <v>0</v>
      </c>
      <c r="AL27" s="292">
        <v>3814</v>
      </c>
      <c r="AM27" s="292">
        <f t="shared" si="11"/>
        <v>127</v>
      </c>
      <c r="AN27" s="292">
        <v>0</v>
      </c>
      <c r="AO27" s="292">
        <v>0</v>
      </c>
      <c r="AP27" s="292">
        <v>127</v>
      </c>
      <c r="AQ27" s="292">
        <f t="shared" si="12"/>
        <v>0</v>
      </c>
      <c r="AR27" s="292">
        <v>0</v>
      </c>
      <c r="AS27" s="292">
        <v>0</v>
      </c>
      <c r="AT27" s="292">
        <v>0</v>
      </c>
      <c r="AU27" s="292">
        <f t="shared" si="13"/>
        <v>0</v>
      </c>
      <c r="AV27" s="292">
        <v>0</v>
      </c>
      <c r="AW27" s="292">
        <v>0</v>
      </c>
      <c r="AX27" s="292">
        <v>0</v>
      </c>
      <c r="AY27" s="292">
        <f t="shared" si="14"/>
        <v>0</v>
      </c>
      <c r="AZ27" s="292">
        <v>0</v>
      </c>
      <c r="BA27" s="292">
        <v>0</v>
      </c>
      <c r="BB27" s="292">
        <v>0</v>
      </c>
      <c r="BC27" s="292">
        <f t="shared" si="15"/>
        <v>341</v>
      </c>
      <c r="BD27" s="292">
        <f t="shared" si="16"/>
        <v>268</v>
      </c>
      <c r="BE27" s="292">
        <v>0</v>
      </c>
      <c r="BF27" s="292">
        <v>9</v>
      </c>
      <c r="BG27" s="292">
        <v>3</v>
      </c>
      <c r="BH27" s="292">
        <v>0</v>
      </c>
      <c r="BI27" s="292">
        <v>0</v>
      </c>
      <c r="BJ27" s="292">
        <v>256</v>
      </c>
      <c r="BK27" s="292">
        <f t="shared" si="18"/>
        <v>73</v>
      </c>
      <c r="BL27" s="292">
        <v>0</v>
      </c>
      <c r="BM27" s="292">
        <v>71</v>
      </c>
      <c r="BN27" s="292">
        <v>1</v>
      </c>
      <c r="BO27" s="292">
        <v>1</v>
      </c>
      <c r="BP27" s="292">
        <v>0</v>
      </c>
      <c r="BQ27" s="292">
        <v>0</v>
      </c>
      <c r="BR27" s="292">
        <f t="shared" si="41"/>
        <v>14724</v>
      </c>
      <c r="BS27" s="292">
        <f t="shared" si="42"/>
        <v>0</v>
      </c>
      <c r="BT27" s="292">
        <f t="shared" si="43"/>
        <v>9563</v>
      </c>
      <c r="BU27" s="292">
        <f t="shared" si="44"/>
        <v>2090</v>
      </c>
      <c r="BV27" s="292">
        <f t="shared" si="45"/>
        <v>2606</v>
      </c>
      <c r="BW27" s="292">
        <f t="shared" si="46"/>
        <v>16</v>
      </c>
      <c r="BX27" s="292">
        <f t="shared" si="47"/>
        <v>449</v>
      </c>
      <c r="BY27" s="292">
        <f t="shared" si="21"/>
        <v>14456</v>
      </c>
      <c r="BZ27" s="292">
        <f t="shared" si="22"/>
        <v>0</v>
      </c>
      <c r="CA27" s="292">
        <f t="shared" si="23"/>
        <v>9554</v>
      </c>
      <c r="CB27" s="292">
        <f t="shared" si="24"/>
        <v>2087</v>
      </c>
      <c r="CC27" s="292">
        <f t="shared" si="25"/>
        <v>2606</v>
      </c>
      <c r="CD27" s="292">
        <f t="shared" si="26"/>
        <v>16</v>
      </c>
      <c r="CE27" s="292">
        <f t="shared" si="27"/>
        <v>193</v>
      </c>
      <c r="CF27" s="292">
        <f t="shared" si="28"/>
        <v>268</v>
      </c>
      <c r="CG27" s="292">
        <f t="shared" si="48"/>
        <v>0</v>
      </c>
      <c r="CH27" s="292">
        <f t="shared" si="49"/>
        <v>9</v>
      </c>
      <c r="CI27" s="292">
        <f t="shared" si="50"/>
        <v>3</v>
      </c>
      <c r="CJ27" s="292">
        <f t="shared" si="51"/>
        <v>0</v>
      </c>
      <c r="CK27" s="292">
        <f t="shared" si="52"/>
        <v>0</v>
      </c>
      <c r="CL27" s="292">
        <f t="shared" si="53"/>
        <v>256</v>
      </c>
      <c r="CM27" s="292">
        <f t="shared" si="54"/>
        <v>4014</v>
      </c>
      <c r="CN27" s="292">
        <f t="shared" si="55"/>
        <v>0</v>
      </c>
      <c r="CO27" s="292">
        <f t="shared" si="56"/>
        <v>3885</v>
      </c>
      <c r="CP27" s="292">
        <f t="shared" si="57"/>
        <v>128</v>
      </c>
      <c r="CQ27" s="292">
        <f t="shared" si="58"/>
        <v>1</v>
      </c>
      <c r="CR27" s="292">
        <f t="shared" si="59"/>
        <v>0</v>
      </c>
      <c r="CS27" s="292">
        <f t="shared" si="60"/>
        <v>0</v>
      </c>
      <c r="CT27" s="292">
        <f t="shared" si="31"/>
        <v>3941</v>
      </c>
      <c r="CU27" s="292">
        <f t="shared" si="32"/>
        <v>0</v>
      </c>
      <c r="CV27" s="292">
        <f t="shared" si="33"/>
        <v>3814</v>
      </c>
      <c r="CW27" s="292">
        <f t="shared" si="34"/>
        <v>127</v>
      </c>
      <c r="CX27" s="292">
        <f t="shared" si="35"/>
        <v>0</v>
      </c>
      <c r="CY27" s="292">
        <f t="shared" si="36"/>
        <v>0</v>
      </c>
      <c r="CZ27" s="292">
        <f t="shared" si="37"/>
        <v>0</v>
      </c>
      <c r="DA27" s="292">
        <f t="shared" si="38"/>
        <v>73</v>
      </c>
      <c r="DB27" s="292">
        <f t="shared" si="61"/>
        <v>0</v>
      </c>
      <c r="DC27" s="292">
        <f t="shared" si="62"/>
        <v>71</v>
      </c>
      <c r="DD27" s="292">
        <f t="shared" si="63"/>
        <v>1</v>
      </c>
      <c r="DE27" s="292">
        <f t="shared" si="64"/>
        <v>1</v>
      </c>
      <c r="DF27" s="292">
        <f t="shared" si="65"/>
        <v>0</v>
      </c>
      <c r="DG27" s="292">
        <f t="shared" si="66"/>
        <v>0</v>
      </c>
      <c r="DH27" s="292">
        <v>0</v>
      </c>
      <c r="DI27" s="292">
        <f t="shared" si="40"/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0"/>
        <v>14193</v>
      </c>
      <c r="E28" s="292">
        <f t="shared" si="1"/>
        <v>9941</v>
      </c>
      <c r="F28" s="292">
        <f t="shared" si="2"/>
        <v>0</v>
      </c>
      <c r="G28" s="292">
        <v>0</v>
      </c>
      <c r="H28" s="292">
        <v>0</v>
      </c>
      <c r="I28" s="292">
        <v>0</v>
      </c>
      <c r="J28" s="292">
        <f t="shared" si="3"/>
        <v>7750</v>
      </c>
      <c r="K28" s="292">
        <v>85</v>
      </c>
      <c r="L28" s="292">
        <v>7665</v>
      </c>
      <c r="M28" s="292">
        <v>0</v>
      </c>
      <c r="N28" s="292">
        <f t="shared" si="4"/>
        <v>0</v>
      </c>
      <c r="O28" s="292">
        <v>0</v>
      </c>
      <c r="P28" s="292">
        <v>0</v>
      </c>
      <c r="Q28" s="292">
        <v>0</v>
      </c>
      <c r="R28" s="292">
        <f t="shared" si="5"/>
        <v>1486</v>
      </c>
      <c r="S28" s="292">
        <v>8</v>
      </c>
      <c r="T28" s="292">
        <v>1478</v>
      </c>
      <c r="U28" s="292">
        <v>0</v>
      </c>
      <c r="V28" s="292">
        <f t="shared" si="6"/>
        <v>0</v>
      </c>
      <c r="W28" s="292">
        <v>0</v>
      </c>
      <c r="X28" s="292">
        <v>0</v>
      </c>
      <c r="Y28" s="292">
        <v>0</v>
      </c>
      <c r="Z28" s="292">
        <f t="shared" si="7"/>
        <v>705</v>
      </c>
      <c r="AA28" s="292">
        <v>58</v>
      </c>
      <c r="AB28" s="292">
        <v>647</v>
      </c>
      <c r="AC28" s="292">
        <v>0</v>
      </c>
      <c r="AD28" s="292">
        <f t="shared" si="8"/>
        <v>2836</v>
      </c>
      <c r="AE28" s="292">
        <f t="shared" si="9"/>
        <v>0</v>
      </c>
      <c r="AF28" s="292">
        <v>0</v>
      </c>
      <c r="AG28" s="292">
        <v>0</v>
      </c>
      <c r="AH28" s="292">
        <v>0</v>
      </c>
      <c r="AI28" s="292">
        <f t="shared" si="10"/>
        <v>2823</v>
      </c>
      <c r="AJ28" s="292">
        <v>0</v>
      </c>
      <c r="AK28" s="292">
        <v>0</v>
      </c>
      <c r="AL28" s="292">
        <v>2823</v>
      </c>
      <c r="AM28" s="292">
        <f t="shared" si="11"/>
        <v>0</v>
      </c>
      <c r="AN28" s="292">
        <v>0</v>
      </c>
      <c r="AO28" s="292">
        <v>0</v>
      </c>
      <c r="AP28" s="292">
        <v>0</v>
      </c>
      <c r="AQ28" s="292">
        <f t="shared" si="12"/>
        <v>10</v>
      </c>
      <c r="AR28" s="292">
        <v>0</v>
      </c>
      <c r="AS28" s="292">
        <v>0</v>
      </c>
      <c r="AT28" s="292">
        <v>10</v>
      </c>
      <c r="AU28" s="292">
        <f t="shared" si="13"/>
        <v>0</v>
      </c>
      <c r="AV28" s="292">
        <v>0</v>
      </c>
      <c r="AW28" s="292">
        <v>0</v>
      </c>
      <c r="AX28" s="292">
        <v>0</v>
      </c>
      <c r="AY28" s="292">
        <f t="shared" si="14"/>
        <v>3</v>
      </c>
      <c r="AZ28" s="292">
        <v>0</v>
      </c>
      <c r="BA28" s="292">
        <v>0</v>
      </c>
      <c r="BB28" s="292">
        <v>3</v>
      </c>
      <c r="BC28" s="292">
        <f t="shared" si="15"/>
        <v>1416</v>
      </c>
      <c r="BD28" s="292">
        <f t="shared" si="16"/>
        <v>804</v>
      </c>
      <c r="BE28" s="292">
        <v>0</v>
      </c>
      <c r="BF28" s="292">
        <v>643</v>
      </c>
      <c r="BG28" s="292">
        <v>0</v>
      </c>
      <c r="BH28" s="292">
        <v>19</v>
      </c>
      <c r="BI28" s="292">
        <v>0</v>
      </c>
      <c r="BJ28" s="292">
        <v>142</v>
      </c>
      <c r="BK28" s="292">
        <f t="shared" si="18"/>
        <v>612</v>
      </c>
      <c r="BL28" s="292">
        <v>0</v>
      </c>
      <c r="BM28" s="292">
        <v>584</v>
      </c>
      <c r="BN28" s="292">
        <v>0</v>
      </c>
      <c r="BO28" s="292">
        <v>14</v>
      </c>
      <c r="BP28" s="292">
        <v>0</v>
      </c>
      <c r="BQ28" s="292">
        <v>14</v>
      </c>
      <c r="BR28" s="292">
        <f t="shared" si="41"/>
        <v>10745</v>
      </c>
      <c r="BS28" s="292">
        <f t="shared" si="42"/>
        <v>0</v>
      </c>
      <c r="BT28" s="292">
        <f t="shared" si="43"/>
        <v>8393</v>
      </c>
      <c r="BU28" s="292">
        <f t="shared" si="44"/>
        <v>0</v>
      </c>
      <c r="BV28" s="292">
        <f t="shared" si="45"/>
        <v>1505</v>
      </c>
      <c r="BW28" s="292">
        <f t="shared" si="46"/>
        <v>0</v>
      </c>
      <c r="BX28" s="292">
        <f t="shared" si="47"/>
        <v>847</v>
      </c>
      <c r="BY28" s="292">
        <f t="shared" si="21"/>
        <v>9941</v>
      </c>
      <c r="BZ28" s="292">
        <f t="shared" si="22"/>
        <v>0</v>
      </c>
      <c r="CA28" s="292">
        <f t="shared" si="23"/>
        <v>7750</v>
      </c>
      <c r="CB28" s="292">
        <f t="shared" si="24"/>
        <v>0</v>
      </c>
      <c r="CC28" s="292">
        <f t="shared" si="25"/>
        <v>1486</v>
      </c>
      <c r="CD28" s="292">
        <f t="shared" si="26"/>
        <v>0</v>
      </c>
      <c r="CE28" s="292">
        <f t="shared" si="27"/>
        <v>705</v>
      </c>
      <c r="CF28" s="292">
        <f t="shared" si="28"/>
        <v>804</v>
      </c>
      <c r="CG28" s="292">
        <f t="shared" si="48"/>
        <v>0</v>
      </c>
      <c r="CH28" s="292">
        <f t="shared" si="49"/>
        <v>643</v>
      </c>
      <c r="CI28" s="292">
        <f t="shared" si="50"/>
        <v>0</v>
      </c>
      <c r="CJ28" s="292">
        <f t="shared" si="51"/>
        <v>19</v>
      </c>
      <c r="CK28" s="292">
        <f t="shared" si="52"/>
        <v>0</v>
      </c>
      <c r="CL28" s="292">
        <f t="shared" si="53"/>
        <v>142</v>
      </c>
      <c r="CM28" s="292">
        <f t="shared" si="54"/>
        <v>3448</v>
      </c>
      <c r="CN28" s="292">
        <f t="shared" si="55"/>
        <v>0</v>
      </c>
      <c r="CO28" s="292">
        <f t="shared" si="56"/>
        <v>3407</v>
      </c>
      <c r="CP28" s="292">
        <f t="shared" si="57"/>
        <v>0</v>
      </c>
      <c r="CQ28" s="292">
        <f t="shared" si="58"/>
        <v>24</v>
      </c>
      <c r="CR28" s="292">
        <f t="shared" si="59"/>
        <v>0</v>
      </c>
      <c r="CS28" s="292">
        <f t="shared" si="60"/>
        <v>17</v>
      </c>
      <c r="CT28" s="292">
        <f t="shared" si="31"/>
        <v>2836</v>
      </c>
      <c r="CU28" s="292">
        <f t="shared" si="32"/>
        <v>0</v>
      </c>
      <c r="CV28" s="292">
        <f t="shared" si="33"/>
        <v>2823</v>
      </c>
      <c r="CW28" s="292">
        <f t="shared" si="34"/>
        <v>0</v>
      </c>
      <c r="CX28" s="292">
        <f t="shared" si="35"/>
        <v>10</v>
      </c>
      <c r="CY28" s="292">
        <f t="shared" si="36"/>
        <v>0</v>
      </c>
      <c r="CZ28" s="292">
        <f t="shared" si="37"/>
        <v>3</v>
      </c>
      <c r="DA28" s="292">
        <f t="shared" si="38"/>
        <v>612</v>
      </c>
      <c r="DB28" s="292">
        <f t="shared" si="61"/>
        <v>0</v>
      </c>
      <c r="DC28" s="292">
        <f t="shared" si="62"/>
        <v>584</v>
      </c>
      <c r="DD28" s="292">
        <f t="shared" si="63"/>
        <v>0</v>
      </c>
      <c r="DE28" s="292">
        <f t="shared" si="64"/>
        <v>14</v>
      </c>
      <c r="DF28" s="292">
        <f t="shared" si="65"/>
        <v>0</v>
      </c>
      <c r="DG28" s="292">
        <f t="shared" si="66"/>
        <v>14</v>
      </c>
      <c r="DH28" s="292">
        <v>0</v>
      </c>
      <c r="DI28" s="292">
        <f t="shared" si="40"/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0"/>
        <v>16772</v>
      </c>
      <c r="E29" s="292">
        <f t="shared" si="1"/>
        <v>12009</v>
      </c>
      <c r="F29" s="292">
        <f t="shared" si="2"/>
        <v>0</v>
      </c>
      <c r="G29" s="292">
        <v>0</v>
      </c>
      <c r="H29" s="292">
        <v>0</v>
      </c>
      <c r="I29" s="292">
        <v>0</v>
      </c>
      <c r="J29" s="292">
        <f t="shared" si="3"/>
        <v>10113</v>
      </c>
      <c r="K29" s="292">
        <v>354</v>
      </c>
      <c r="L29" s="292">
        <v>9759</v>
      </c>
      <c r="M29" s="292">
        <v>0</v>
      </c>
      <c r="N29" s="292">
        <f t="shared" si="4"/>
        <v>0</v>
      </c>
      <c r="O29" s="292">
        <v>0</v>
      </c>
      <c r="P29" s="292">
        <v>0</v>
      </c>
      <c r="Q29" s="292">
        <v>0</v>
      </c>
      <c r="R29" s="292">
        <f t="shared" si="5"/>
        <v>1558</v>
      </c>
      <c r="S29" s="292">
        <v>21</v>
      </c>
      <c r="T29" s="292">
        <v>1537</v>
      </c>
      <c r="U29" s="292">
        <v>0</v>
      </c>
      <c r="V29" s="292">
        <f t="shared" si="6"/>
        <v>0</v>
      </c>
      <c r="W29" s="292">
        <v>0</v>
      </c>
      <c r="X29" s="292">
        <v>0</v>
      </c>
      <c r="Y29" s="292">
        <v>0</v>
      </c>
      <c r="Z29" s="292">
        <f t="shared" si="7"/>
        <v>338</v>
      </c>
      <c r="AA29" s="292">
        <v>42</v>
      </c>
      <c r="AB29" s="292">
        <v>296</v>
      </c>
      <c r="AC29" s="292">
        <v>0</v>
      </c>
      <c r="AD29" s="292">
        <f t="shared" si="8"/>
        <v>2091</v>
      </c>
      <c r="AE29" s="292">
        <f t="shared" si="9"/>
        <v>0</v>
      </c>
      <c r="AF29" s="292">
        <v>0</v>
      </c>
      <c r="AG29" s="292">
        <v>0</v>
      </c>
      <c r="AH29" s="292">
        <v>0</v>
      </c>
      <c r="AI29" s="292">
        <f t="shared" si="10"/>
        <v>2073</v>
      </c>
      <c r="AJ29" s="292">
        <v>0</v>
      </c>
      <c r="AK29" s="292">
        <v>0</v>
      </c>
      <c r="AL29" s="292">
        <v>2073</v>
      </c>
      <c r="AM29" s="292">
        <f t="shared" si="11"/>
        <v>0</v>
      </c>
      <c r="AN29" s="292">
        <v>0</v>
      </c>
      <c r="AO29" s="292">
        <v>0</v>
      </c>
      <c r="AP29" s="292">
        <v>0</v>
      </c>
      <c r="AQ29" s="292">
        <f t="shared" si="12"/>
        <v>2</v>
      </c>
      <c r="AR29" s="292">
        <v>0</v>
      </c>
      <c r="AS29" s="292">
        <v>0</v>
      </c>
      <c r="AT29" s="292">
        <v>2</v>
      </c>
      <c r="AU29" s="292">
        <f t="shared" si="13"/>
        <v>0</v>
      </c>
      <c r="AV29" s="292">
        <v>0</v>
      </c>
      <c r="AW29" s="292">
        <v>0</v>
      </c>
      <c r="AX29" s="292">
        <v>0</v>
      </c>
      <c r="AY29" s="292">
        <f t="shared" si="14"/>
        <v>16</v>
      </c>
      <c r="AZ29" s="292">
        <v>0</v>
      </c>
      <c r="BA29" s="292">
        <v>0</v>
      </c>
      <c r="BB29" s="292">
        <v>16</v>
      </c>
      <c r="BC29" s="292">
        <f t="shared" si="15"/>
        <v>2672</v>
      </c>
      <c r="BD29" s="292">
        <f t="shared" si="16"/>
        <v>1581</v>
      </c>
      <c r="BE29" s="292">
        <v>0</v>
      </c>
      <c r="BF29" s="292">
        <v>1287</v>
      </c>
      <c r="BG29" s="292">
        <v>0</v>
      </c>
      <c r="BH29" s="292">
        <v>31</v>
      </c>
      <c r="BI29" s="292">
        <v>0</v>
      </c>
      <c r="BJ29" s="292">
        <v>263</v>
      </c>
      <c r="BK29" s="292">
        <f t="shared" si="18"/>
        <v>1091</v>
      </c>
      <c r="BL29" s="292">
        <v>0</v>
      </c>
      <c r="BM29" s="292">
        <v>1059</v>
      </c>
      <c r="BN29" s="292">
        <v>0</v>
      </c>
      <c r="BO29" s="292">
        <v>14</v>
      </c>
      <c r="BP29" s="292">
        <v>0</v>
      </c>
      <c r="BQ29" s="292">
        <v>18</v>
      </c>
      <c r="BR29" s="292">
        <f t="shared" si="41"/>
        <v>13590</v>
      </c>
      <c r="BS29" s="292">
        <f t="shared" si="42"/>
        <v>0</v>
      </c>
      <c r="BT29" s="292">
        <f t="shared" si="43"/>
        <v>11400</v>
      </c>
      <c r="BU29" s="292">
        <f t="shared" si="44"/>
        <v>0</v>
      </c>
      <c r="BV29" s="292">
        <f t="shared" si="45"/>
        <v>1589</v>
      </c>
      <c r="BW29" s="292">
        <f t="shared" si="46"/>
        <v>0</v>
      </c>
      <c r="BX29" s="292">
        <f t="shared" si="47"/>
        <v>601</v>
      </c>
      <c r="BY29" s="292">
        <f t="shared" si="21"/>
        <v>12009</v>
      </c>
      <c r="BZ29" s="292">
        <f t="shared" si="22"/>
        <v>0</v>
      </c>
      <c r="CA29" s="292">
        <f t="shared" si="23"/>
        <v>10113</v>
      </c>
      <c r="CB29" s="292">
        <f t="shared" si="24"/>
        <v>0</v>
      </c>
      <c r="CC29" s="292">
        <f t="shared" si="25"/>
        <v>1558</v>
      </c>
      <c r="CD29" s="292">
        <f t="shared" si="26"/>
        <v>0</v>
      </c>
      <c r="CE29" s="292">
        <f t="shared" si="27"/>
        <v>338</v>
      </c>
      <c r="CF29" s="292">
        <f t="shared" si="28"/>
        <v>1581</v>
      </c>
      <c r="CG29" s="292">
        <f t="shared" si="48"/>
        <v>0</v>
      </c>
      <c r="CH29" s="292">
        <f t="shared" si="49"/>
        <v>1287</v>
      </c>
      <c r="CI29" s="292">
        <f t="shared" si="50"/>
        <v>0</v>
      </c>
      <c r="CJ29" s="292">
        <f t="shared" si="51"/>
        <v>31</v>
      </c>
      <c r="CK29" s="292">
        <f t="shared" si="52"/>
        <v>0</v>
      </c>
      <c r="CL29" s="292">
        <f t="shared" si="53"/>
        <v>263</v>
      </c>
      <c r="CM29" s="292">
        <f t="shared" si="54"/>
        <v>3182</v>
      </c>
      <c r="CN29" s="292">
        <f t="shared" si="55"/>
        <v>0</v>
      </c>
      <c r="CO29" s="292">
        <f t="shared" si="56"/>
        <v>3132</v>
      </c>
      <c r="CP29" s="292">
        <f t="shared" si="57"/>
        <v>0</v>
      </c>
      <c r="CQ29" s="292">
        <f t="shared" si="58"/>
        <v>16</v>
      </c>
      <c r="CR29" s="292">
        <f t="shared" si="59"/>
        <v>0</v>
      </c>
      <c r="CS29" s="292">
        <f t="shared" si="60"/>
        <v>34</v>
      </c>
      <c r="CT29" s="292">
        <f t="shared" si="31"/>
        <v>2091</v>
      </c>
      <c r="CU29" s="292">
        <f t="shared" si="32"/>
        <v>0</v>
      </c>
      <c r="CV29" s="292">
        <f t="shared" si="33"/>
        <v>2073</v>
      </c>
      <c r="CW29" s="292">
        <f t="shared" si="34"/>
        <v>0</v>
      </c>
      <c r="CX29" s="292">
        <f t="shared" si="35"/>
        <v>2</v>
      </c>
      <c r="CY29" s="292">
        <f t="shared" si="36"/>
        <v>0</v>
      </c>
      <c r="CZ29" s="292">
        <f t="shared" si="37"/>
        <v>16</v>
      </c>
      <c r="DA29" s="292">
        <f t="shared" si="38"/>
        <v>1091</v>
      </c>
      <c r="DB29" s="292">
        <f t="shared" si="61"/>
        <v>0</v>
      </c>
      <c r="DC29" s="292">
        <f t="shared" si="62"/>
        <v>1059</v>
      </c>
      <c r="DD29" s="292">
        <f t="shared" si="63"/>
        <v>0</v>
      </c>
      <c r="DE29" s="292">
        <f t="shared" si="64"/>
        <v>14</v>
      </c>
      <c r="DF29" s="292">
        <f t="shared" si="65"/>
        <v>0</v>
      </c>
      <c r="DG29" s="292">
        <f t="shared" si="66"/>
        <v>18</v>
      </c>
      <c r="DH29" s="292">
        <v>0</v>
      </c>
      <c r="DI29" s="292">
        <f t="shared" si="40"/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0"/>
        <v>30981</v>
      </c>
      <c r="E30" s="292">
        <f t="shared" si="1"/>
        <v>25560</v>
      </c>
      <c r="F30" s="292">
        <f t="shared" si="2"/>
        <v>0</v>
      </c>
      <c r="G30" s="292">
        <v>0</v>
      </c>
      <c r="H30" s="292">
        <v>0</v>
      </c>
      <c r="I30" s="292">
        <v>0</v>
      </c>
      <c r="J30" s="292">
        <f t="shared" si="3"/>
        <v>21524</v>
      </c>
      <c r="K30" s="292">
        <v>97</v>
      </c>
      <c r="L30" s="292">
        <v>21427</v>
      </c>
      <c r="M30" s="292">
        <v>0</v>
      </c>
      <c r="N30" s="292">
        <f t="shared" si="4"/>
        <v>1462</v>
      </c>
      <c r="O30" s="292">
        <v>37</v>
      </c>
      <c r="P30" s="292">
        <v>1425</v>
      </c>
      <c r="Q30" s="292">
        <v>0</v>
      </c>
      <c r="R30" s="292">
        <f t="shared" si="5"/>
        <v>2551</v>
      </c>
      <c r="S30" s="292">
        <v>0</v>
      </c>
      <c r="T30" s="292">
        <v>2551</v>
      </c>
      <c r="U30" s="292">
        <v>0</v>
      </c>
      <c r="V30" s="292">
        <f t="shared" si="6"/>
        <v>0</v>
      </c>
      <c r="W30" s="292">
        <v>0</v>
      </c>
      <c r="X30" s="292">
        <v>0</v>
      </c>
      <c r="Y30" s="292">
        <v>0</v>
      </c>
      <c r="Z30" s="292">
        <f t="shared" si="7"/>
        <v>23</v>
      </c>
      <c r="AA30" s="292">
        <v>0</v>
      </c>
      <c r="AB30" s="292">
        <v>23</v>
      </c>
      <c r="AC30" s="292">
        <v>0</v>
      </c>
      <c r="AD30" s="292">
        <f t="shared" si="8"/>
        <v>4532</v>
      </c>
      <c r="AE30" s="292">
        <f t="shared" si="9"/>
        <v>0</v>
      </c>
      <c r="AF30" s="292">
        <v>0</v>
      </c>
      <c r="AG30" s="292">
        <v>0</v>
      </c>
      <c r="AH30" s="292">
        <v>0</v>
      </c>
      <c r="AI30" s="292">
        <f t="shared" si="10"/>
        <v>4377</v>
      </c>
      <c r="AJ30" s="292">
        <v>0</v>
      </c>
      <c r="AK30" s="292">
        <v>0</v>
      </c>
      <c r="AL30" s="292">
        <v>4377</v>
      </c>
      <c r="AM30" s="292">
        <f t="shared" si="11"/>
        <v>155</v>
      </c>
      <c r="AN30" s="292">
        <v>0</v>
      </c>
      <c r="AO30" s="292">
        <v>0</v>
      </c>
      <c r="AP30" s="292">
        <v>155</v>
      </c>
      <c r="AQ30" s="292">
        <f t="shared" si="12"/>
        <v>0</v>
      </c>
      <c r="AR30" s="292">
        <v>0</v>
      </c>
      <c r="AS30" s="292">
        <v>0</v>
      </c>
      <c r="AT30" s="292">
        <v>0</v>
      </c>
      <c r="AU30" s="292">
        <f t="shared" si="13"/>
        <v>0</v>
      </c>
      <c r="AV30" s="292">
        <v>0</v>
      </c>
      <c r="AW30" s="292">
        <v>0</v>
      </c>
      <c r="AX30" s="292">
        <v>0</v>
      </c>
      <c r="AY30" s="292">
        <f t="shared" si="14"/>
        <v>0</v>
      </c>
      <c r="AZ30" s="292">
        <v>0</v>
      </c>
      <c r="BA30" s="292">
        <v>0</v>
      </c>
      <c r="BB30" s="292">
        <v>0</v>
      </c>
      <c r="BC30" s="292">
        <f t="shared" si="15"/>
        <v>889</v>
      </c>
      <c r="BD30" s="292">
        <f t="shared" si="16"/>
        <v>889</v>
      </c>
      <c r="BE30" s="292">
        <v>0</v>
      </c>
      <c r="BF30" s="292">
        <v>695</v>
      </c>
      <c r="BG30" s="292">
        <v>194</v>
      </c>
      <c r="BH30" s="292">
        <v>0</v>
      </c>
      <c r="BI30" s="292">
        <v>0</v>
      </c>
      <c r="BJ30" s="292">
        <v>0</v>
      </c>
      <c r="BK30" s="292">
        <f t="shared" si="18"/>
        <v>0</v>
      </c>
      <c r="BL30" s="292">
        <v>0</v>
      </c>
      <c r="BM30" s="292">
        <v>0</v>
      </c>
      <c r="BN30" s="292">
        <v>0</v>
      </c>
      <c r="BO30" s="292">
        <v>0</v>
      </c>
      <c r="BP30" s="292">
        <v>0</v>
      </c>
      <c r="BQ30" s="292">
        <v>0</v>
      </c>
      <c r="BR30" s="292">
        <f t="shared" si="41"/>
        <v>26449</v>
      </c>
      <c r="BS30" s="292">
        <f t="shared" si="42"/>
        <v>0</v>
      </c>
      <c r="BT30" s="292">
        <f t="shared" si="43"/>
        <v>22219</v>
      </c>
      <c r="BU30" s="292">
        <f t="shared" si="44"/>
        <v>1656</v>
      </c>
      <c r="BV30" s="292">
        <f t="shared" si="45"/>
        <v>2551</v>
      </c>
      <c r="BW30" s="292">
        <f t="shared" si="46"/>
        <v>0</v>
      </c>
      <c r="BX30" s="292">
        <f t="shared" si="47"/>
        <v>23</v>
      </c>
      <c r="BY30" s="292">
        <f t="shared" si="21"/>
        <v>25560</v>
      </c>
      <c r="BZ30" s="292">
        <f t="shared" si="22"/>
        <v>0</v>
      </c>
      <c r="CA30" s="292">
        <f t="shared" si="23"/>
        <v>21524</v>
      </c>
      <c r="CB30" s="292">
        <f t="shared" si="24"/>
        <v>1462</v>
      </c>
      <c r="CC30" s="292">
        <f t="shared" si="25"/>
        <v>2551</v>
      </c>
      <c r="CD30" s="292">
        <f t="shared" si="26"/>
        <v>0</v>
      </c>
      <c r="CE30" s="292">
        <f t="shared" si="27"/>
        <v>23</v>
      </c>
      <c r="CF30" s="292">
        <f t="shared" si="28"/>
        <v>889</v>
      </c>
      <c r="CG30" s="292">
        <f t="shared" si="48"/>
        <v>0</v>
      </c>
      <c r="CH30" s="292">
        <f t="shared" si="49"/>
        <v>695</v>
      </c>
      <c r="CI30" s="292">
        <f t="shared" si="50"/>
        <v>194</v>
      </c>
      <c r="CJ30" s="292">
        <f t="shared" si="51"/>
        <v>0</v>
      </c>
      <c r="CK30" s="292">
        <f t="shared" si="52"/>
        <v>0</v>
      </c>
      <c r="CL30" s="292">
        <f t="shared" si="53"/>
        <v>0</v>
      </c>
      <c r="CM30" s="292">
        <f t="shared" si="54"/>
        <v>4532</v>
      </c>
      <c r="CN30" s="292">
        <f t="shared" si="55"/>
        <v>0</v>
      </c>
      <c r="CO30" s="292">
        <f t="shared" si="56"/>
        <v>4377</v>
      </c>
      <c r="CP30" s="292">
        <f t="shared" si="57"/>
        <v>155</v>
      </c>
      <c r="CQ30" s="292">
        <f t="shared" si="58"/>
        <v>0</v>
      </c>
      <c r="CR30" s="292">
        <f t="shared" si="59"/>
        <v>0</v>
      </c>
      <c r="CS30" s="292">
        <f t="shared" si="60"/>
        <v>0</v>
      </c>
      <c r="CT30" s="292">
        <f t="shared" si="31"/>
        <v>4532</v>
      </c>
      <c r="CU30" s="292">
        <f t="shared" si="32"/>
        <v>0</v>
      </c>
      <c r="CV30" s="292">
        <f t="shared" si="33"/>
        <v>4377</v>
      </c>
      <c r="CW30" s="292">
        <f t="shared" si="34"/>
        <v>155</v>
      </c>
      <c r="CX30" s="292">
        <f t="shared" si="35"/>
        <v>0</v>
      </c>
      <c r="CY30" s="292">
        <f t="shared" si="36"/>
        <v>0</v>
      </c>
      <c r="CZ30" s="292">
        <f t="shared" si="37"/>
        <v>0</v>
      </c>
      <c r="DA30" s="292">
        <f t="shared" si="38"/>
        <v>0</v>
      </c>
      <c r="DB30" s="292">
        <f t="shared" si="61"/>
        <v>0</v>
      </c>
      <c r="DC30" s="292">
        <f t="shared" si="62"/>
        <v>0</v>
      </c>
      <c r="DD30" s="292">
        <f t="shared" si="63"/>
        <v>0</v>
      </c>
      <c r="DE30" s="292">
        <f t="shared" si="64"/>
        <v>0</v>
      </c>
      <c r="DF30" s="292">
        <f t="shared" si="65"/>
        <v>0</v>
      </c>
      <c r="DG30" s="292">
        <f t="shared" si="66"/>
        <v>0</v>
      </c>
      <c r="DH30" s="292">
        <v>0</v>
      </c>
      <c r="DI30" s="292">
        <f t="shared" si="40"/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0"/>
        <v>16626</v>
      </c>
      <c r="E31" s="292">
        <f t="shared" si="1"/>
        <v>12205</v>
      </c>
      <c r="F31" s="292">
        <f t="shared" si="2"/>
        <v>3</v>
      </c>
      <c r="G31" s="292">
        <v>0</v>
      </c>
      <c r="H31" s="292">
        <v>3</v>
      </c>
      <c r="I31" s="292">
        <v>0</v>
      </c>
      <c r="J31" s="292">
        <f t="shared" si="3"/>
        <v>9919</v>
      </c>
      <c r="K31" s="292">
        <v>241</v>
      </c>
      <c r="L31" s="292">
        <v>9678</v>
      </c>
      <c r="M31" s="292">
        <v>0</v>
      </c>
      <c r="N31" s="292">
        <f t="shared" si="4"/>
        <v>512</v>
      </c>
      <c r="O31" s="292">
        <v>8</v>
      </c>
      <c r="P31" s="292">
        <v>504</v>
      </c>
      <c r="Q31" s="292">
        <v>0</v>
      </c>
      <c r="R31" s="292">
        <f t="shared" si="5"/>
        <v>1320</v>
      </c>
      <c r="S31" s="292">
        <v>16</v>
      </c>
      <c r="T31" s="292">
        <v>1304</v>
      </c>
      <c r="U31" s="292">
        <v>0</v>
      </c>
      <c r="V31" s="292">
        <f t="shared" si="6"/>
        <v>0</v>
      </c>
      <c r="W31" s="292">
        <v>0</v>
      </c>
      <c r="X31" s="292">
        <v>0</v>
      </c>
      <c r="Y31" s="292">
        <v>0</v>
      </c>
      <c r="Z31" s="292">
        <f t="shared" si="7"/>
        <v>451</v>
      </c>
      <c r="AA31" s="292">
        <v>76</v>
      </c>
      <c r="AB31" s="292">
        <v>375</v>
      </c>
      <c r="AC31" s="292">
        <v>0</v>
      </c>
      <c r="AD31" s="292">
        <f t="shared" si="8"/>
        <v>2824</v>
      </c>
      <c r="AE31" s="292">
        <f t="shared" si="9"/>
        <v>0</v>
      </c>
      <c r="AF31" s="292">
        <v>0</v>
      </c>
      <c r="AG31" s="292">
        <v>0</v>
      </c>
      <c r="AH31" s="292">
        <v>0</v>
      </c>
      <c r="AI31" s="292">
        <f t="shared" si="10"/>
        <v>2800</v>
      </c>
      <c r="AJ31" s="292">
        <v>0</v>
      </c>
      <c r="AK31" s="292">
        <v>0</v>
      </c>
      <c r="AL31" s="292">
        <v>2800</v>
      </c>
      <c r="AM31" s="292">
        <f t="shared" si="11"/>
        <v>0</v>
      </c>
      <c r="AN31" s="292">
        <v>0</v>
      </c>
      <c r="AO31" s="292">
        <v>0</v>
      </c>
      <c r="AP31" s="292">
        <v>0</v>
      </c>
      <c r="AQ31" s="292">
        <f t="shared" si="12"/>
        <v>24</v>
      </c>
      <c r="AR31" s="292">
        <v>0</v>
      </c>
      <c r="AS31" s="292">
        <v>0</v>
      </c>
      <c r="AT31" s="292">
        <v>24</v>
      </c>
      <c r="AU31" s="292">
        <f t="shared" si="13"/>
        <v>0</v>
      </c>
      <c r="AV31" s="292">
        <v>0</v>
      </c>
      <c r="AW31" s="292">
        <v>0</v>
      </c>
      <c r="AX31" s="292">
        <v>0</v>
      </c>
      <c r="AY31" s="292">
        <f t="shared" si="14"/>
        <v>0</v>
      </c>
      <c r="AZ31" s="292">
        <v>0</v>
      </c>
      <c r="BA31" s="292">
        <v>0</v>
      </c>
      <c r="BB31" s="292">
        <v>0</v>
      </c>
      <c r="BC31" s="292">
        <f t="shared" si="15"/>
        <v>1597</v>
      </c>
      <c r="BD31" s="292">
        <f t="shared" si="16"/>
        <v>192</v>
      </c>
      <c r="BE31" s="292">
        <v>0</v>
      </c>
      <c r="BF31" s="292">
        <v>61</v>
      </c>
      <c r="BG31" s="292">
        <v>21</v>
      </c>
      <c r="BH31" s="292">
        <v>5</v>
      </c>
      <c r="BI31" s="292">
        <v>0</v>
      </c>
      <c r="BJ31" s="292">
        <v>105</v>
      </c>
      <c r="BK31" s="292">
        <f t="shared" si="18"/>
        <v>1405</v>
      </c>
      <c r="BL31" s="292">
        <v>0</v>
      </c>
      <c r="BM31" s="292">
        <v>165</v>
      </c>
      <c r="BN31" s="292">
        <v>0</v>
      </c>
      <c r="BO31" s="292">
        <v>1190</v>
      </c>
      <c r="BP31" s="292">
        <v>0</v>
      </c>
      <c r="BQ31" s="292">
        <v>50</v>
      </c>
      <c r="BR31" s="292">
        <f t="shared" si="41"/>
        <v>12397</v>
      </c>
      <c r="BS31" s="292">
        <f t="shared" si="42"/>
        <v>3</v>
      </c>
      <c r="BT31" s="292">
        <f t="shared" si="43"/>
        <v>9980</v>
      </c>
      <c r="BU31" s="292">
        <f t="shared" si="44"/>
        <v>533</v>
      </c>
      <c r="BV31" s="292">
        <f t="shared" si="45"/>
        <v>1325</v>
      </c>
      <c r="BW31" s="292">
        <f t="shared" si="46"/>
        <v>0</v>
      </c>
      <c r="BX31" s="292">
        <f t="shared" si="47"/>
        <v>556</v>
      </c>
      <c r="BY31" s="292">
        <f t="shared" si="21"/>
        <v>12205</v>
      </c>
      <c r="BZ31" s="292">
        <f t="shared" si="22"/>
        <v>3</v>
      </c>
      <c r="CA31" s="292">
        <f t="shared" si="23"/>
        <v>9919</v>
      </c>
      <c r="CB31" s="292">
        <f t="shared" si="24"/>
        <v>512</v>
      </c>
      <c r="CC31" s="292">
        <f t="shared" si="25"/>
        <v>1320</v>
      </c>
      <c r="CD31" s="292">
        <f t="shared" si="26"/>
        <v>0</v>
      </c>
      <c r="CE31" s="292">
        <f t="shared" si="27"/>
        <v>451</v>
      </c>
      <c r="CF31" s="292">
        <f t="shared" si="28"/>
        <v>192</v>
      </c>
      <c r="CG31" s="292">
        <f t="shared" si="48"/>
        <v>0</v>
      </c>
      <c r="CH31" s="292">
        <f t="shared" si="49"/>
        <v>61</v>
      </c>
      <c r="CI31" s="292">
        <f t="shared" si="50"/>
        <v>21</v>
      </c>
      <c r="CJ31" s="292">
        <f t="shared" si="51"/>
        <v>5</v>
      </c>
      <c r="CK31" s="292">
        <f t="shared" si="52"/>
        <v>0</v>
      </c>
      <c r="CL31" s="292">
        <f t="shared" si="53"/>
        <v>105</v>
      </c>
      <c r="CM31" s="292">
        <f t="shared" si="54"/>
        <v>4229</v>
      </c>
      <c r="CN31" s="292">
        <f t="shared" si="55"/>
        <v>0</v>
      </c>
      <c r="CO31" s="292">
        <f t="shared" si="56"/>
        <v>2965</v>
      </c>
      <c r="CP31" s="292">
        <f t="shared" si="57"/>
        <v>0</v>
      </c>
      <c r="CQ31" s="292">
        <f t="shared" si="58"/>
        <v>1214</v>
      </c>
      <c r="CR31" s="292">
        <f t="shared" si="59"/>
        <v>0</v>
      </c>
      <c r="CS31" s="292">
        <f t="shared" si="60"/>
        <v>50</v>
      </c>
      <c r="CT31" s="292">
        <f t="shared" si="31"/>
        <v>2824</v>
      </c>
      <c r="CU31" s="292">
        <f t="shared" si="32"/>
        <v>0</v>
      </c>
      <c r="CV31" s="292">
        <f t="shared" si="33"/>
        <v>2800</v>
      </c>
      <c r="CW31" s="292">
        <f t="shared" si="34"/>
        <v>0</v>
      </c>
      <c r="CX31" s="292">
        <f t="shared" si="35"/>
        <v>24</v>
      </c>
      <c r="CY31" s="292">
        <f t="shared" si="36"/>
        <v>0</v>
      </c>
      <c r="CZ31" s="292">
        <f t="shared" si="37"/>
        <v>0</v>
      </c>
      <c r="DA31" s="292">
        <f t="shared" si="38"/>
        <v>1405</v>
      </c>
      <c r="DB31" s="292">
        <f t="shared" si="61"/>
        <v>0</v>
      </c>
      <c r="DC31" s="292">
        <f t="shared" si="62"/>
        <v>165</v>
      </c>
      <c r="DD31" s="292">
        <f t="shared" si="63"/>
        <v>0</v>
      </c>
      <c r="DE31" s="292">
        <f t="shared" si="64"/>
        <v>1190</v>
      </c>
      <c r="DF31" s="292">
        <f t="shared" si="65"/>
        <v>0</v>
      </c>
      <c r="DG31" s="292">
        <f t="shared" si="66"/>
        <v>50</v>
      </c>
      <c r="DH31" s="292">
        <v>0</v>
      </c>
      <c r="DI31" s="292">
        <f t="shared" si="40"/>
        <v>7</v>
      </c>
      <c r="DJ31" s="292">
        <v>0</v>
      </c>
      <c r="DK31" s="292">
        <v>7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0"/>
        <v>14405</v>
      </c>
      <c r="E32" s="292">
        <f t="shared" si="1"/>
        <v>9696</v>
      </c>
      <c r="F32" s="292">
        <f t="shared" si="2"/>
        <v>0</v>
      </c>
      <c r="G32" s="292">
        <v>0</v>
      </c>
      <c r="H32" s="292">
        <v>0</v>
      </c>
      <c r="I32" s="292">
        <v>0</v>
      </c>
      <c r="J32" s="292">
        <f t="shared" si="3"/>
        <v>8331</v>
      </c>
      <c r="K32" s="292">
        <v>0</v>
      </c>
      <c r="L32" s="292">
        <v>8331</v>
      </c>
      <c r="M32" s="292">
        <v>0</v>
      </c>
      <c r="N32" s="292">
        <f t="shared" si="4"/>
        <v>538</v>
      </c>
      <c r="O32" s="292">
        <v>0</v>
      </c>
      <c r="P32" s="292">
        <v>538</v>
      </c>
      <c r="Q32" s="292">
        <v>0</v>
      </c>
      <c r="R32" s="292">
        <f t="shared" si="5"/>
        <v>702</v>
      </c>
      <c r="S32" s="292">
        <v>0</v>
      </c>
      <c r="T32" s="292">
        <v>702</v>
      </c>
      <c r="U32" s="292">
        <v>0</v>
      </c>
      <c r="V32" s="292">
        <f t="shared" si="6"/>
        <v>45</v>
      </c>
      <c r="W32" s="292">
        <v>0</v>
      </c>
      <c r="X32" s="292">
        <v>45</v>
      </c>
      <c r="Y32" s="292">
        <v>0</v>
      </c>
      <c r="Z32" s="292">
        <f t="shared" si="7"/>
        <v>80</v>
      </c>
      <c r="AA32" s="292">
        <v>0</v>
      </c>
      <c r="AB32" s="292">
        <v>80</v>
      </c>
      <c r="AC32" s="292">
        <v>0</v>
      </c>
      <c r="AD32" s="292">
        <f t="shared" si="8"/>
        <v>3083</v>
      </c>
      <c r="AE32" s="292">
        <f t="shared" si="9"/>
        <v>0</v>
      </c>
      <c r="AF32" s="292">
        <v>0</v>
      </c>
      <c r="AG32" s="292">
        <v>0</v>
      </c>
      <c r="AH32" s="292">
        <v>0</v>
      </c>
      <c r="AI32" s="292">
        <f t="shared" si="10"/>
        <v>2266</v>
      </c>
      <c r="AJ32" s="292">
        <v>0</v>
      </c>
      <c r="AK32" s="292">
        <v>0</v>
      </c>
      <c r="AL32" s="292">
        <v>2266</v>
      </c>
      <c r="AM32" s="292">
        <f t="shared" si="11"/>
        <v>6</v>
      </c>
      <c r="AN32" s="292">
        <v>0</v>
      </c>
      <c r="AO32" s="292">
        <v>0</v>
      </c>
      <c r="AP32" s="292">
        <v>6</v>
      </c>
      <c r="AQ32" s="292">
        <f t="shared" si="12"/>
        <v>609</v>
      </c>
      <c r="AR32" s="292">
        <v>0</v>
      </c>
      <c r="AS32" s="292">
        <v>0</v>
      </c>
      <c r="AT32" s="292">
        <v>609</v>
      </c>
      <c r="AU32" s="292">
        <f t="shared" si="13"/>
        <v>1</v>
      </c>
      <c r="AV32" s="292">
        <v>0</v>
      </c>
      <c r="AW32" s="292">
        <v>0</v>
      </c>
      <c r="AX32" s="292">
        <v>1</v>
      </c>
      <c r="AY32" s="292">
        <f t="shared" si="14"/>
        <v>201</v>
      </c>
      <c r="AZ32" s="292">
        <v>0</v>
      </c>
      <c r="BA32" s="292">
        <v>0</v>
      </c>
      <c r="BB32" s="292">
        <v>201</v>
      </c>
      <c r="BC32" s="292">
        <f t="shared" si="15"/>
        <v>1626</v>
      </c>
      <c r="BD32" s="292">
        <f t="shared" si="16"/>
        <v>833</v>
      </c>
      <c r="BE32" s="292">
        <v>0</v>
      </c>
      <c r="BF32" s="292">
        <v>60</v>
      </c>
      <c r="BG32" s="292">
        <v>5</v>
      </c>
      <c r="BH32" s="292">
        <v>0</v>
      </c>
      <c r="BI32" s="292">
        <v>6</v>
      </c>
      <c r="BJ32" s="292">
        <v>762</v>
      </c>
      <c r="BK32" s="292">
        <f t="shared" si="18"/>
        <v>793</v>
      </c>
      <c r="BL32" s="292">
        <v>0</v>
      </c>
      <c r="BM32" s="292">
        <v>464</v>
      </c>
      <c r="BN32" s="292">
        <v>9</v>
      </c>
      <c r="BO32" s="292">
        <v>0</v>
      </c>
      <c r="BP32" s="292">
        <v>11</v>
      </c>
      <c r="BQ32" s="292">
        <v>309</v>
      </c>
      <c r="BR32" s="292">
        <f t="shared" si="41"/>
        <v>10529</v>
      </c>
      <c r="BS32" s="292">
        <f t="shared" si="42"/>
        <v>0</v>
      </c>
      <c r="BT32" s="292">
        <f t="shared" si="43"/>
        <v>8391</v>
      </c>
      <c r="BU32" s="292">
        <f t="shared" si="44"/>
        <v>543</v>
      </c>
      <c r="BV32" s="292">
        <f t="shared" si="45"/>
        <v>702</v>
      </c>
      <c r="BW32" s="292">
        <f t="shared" si="46"/>
        <v>51</v>
      </c>
      <c r="BX32" s="292">
        <f t="shared" si="47"/>
        <v>842</v>
      </c>
      <c r="BY32" s="292">
        <f t="shared" si="21"/>
        <v>9696</v>
      </c>
      <c r="BZ32" s="292">
        <f t="shared" si="22"/>
        <v>0</v>
      </c>
      <c r="CA32" s="292">
        <f t="shared" si="23"/>
        <v>8331</v>
      </c>
      <c r="CB32" s="292">
        <f t="shared" si="24"/>
        <v>538</v>
      </c>
      <c r="CC32" s="292">
        <f t="shared" si="25"/>
        <v>702</v>
      </c>
      <c r="CD32" s="292">
        <f t="shared" si="26"/>
        <v>45</v>
      </c>
      <c r="CE32" s="292">
        <f t="shared" si="27"/>
        <v>80</v>
      </c>
      <c r="CF32" s="292">
        <f t="shared" si="28"/>
        <v>833</v>
      </c>
      <c r="CG32" s="292">
        <f t="shared" si="48"/>
        <v>0</v>
      </c>
      <c r="CH32" s="292">
        <f t="shared" si="49"/>
        <v>60</v>
      </c>
      <c r="CI32" s="292">
        <f t="shared" si="50"/>
        <v>5</v>
      </c>
      <c r="CJ32" s="292">
        <f t="shared" si="51"/>
        <v>0</v>
      </c>
      <c r="CK32" s="292">
        <f t="shared" si="52"/>
        <v>6</v>
      </c>
      <c r="CL32" s="292">
        <f t="shared" si="53"/>
        <v>762</v>
      </c>
      <c r="CM32" s="292">
        <f t="shared" si="54"/>
        <v>3876</v>
      </c>
      <c r="CN32" s="292">
        <f t="shared" si="55"/>
        <v>0</v>
      </c>
      <c r="CO32" s="292">
        <f t="shared" si="56"/>
        <v>2730</v>
      </c>
      <c r="CP32" s="292">
        <f t="shared" si="57"/>
        <v>15</v>
      </c>
      <c r="CQ32" s="292">
        <f t="shared" si="58"/>
        <v>609</v>
      </c>
      <c r="CR32" s="292">
        <f t="shared" si="59"/>
        <v>12</v>
      </c>
      <c r="CS32" s="292">
        <f t="shared" si="60"/>
        <v>510</v>
      </c>
      <c r="CT32" s="292">
        <f t="shared" si="31"/>
        <v>3083</v>
      </c>
      <c r="CU32" s="292">
        <f t="shared" si="32"/>
        <v>0</v>
      </c>
      <c r="CV32" s="292">
        <f t="shared" si="33"/>
        <v>2266</v>
      </c>
      <c r="CW32" s="292">
        <f t="shared" si="34"/>
        <v>6</v>
      </c>
      <c r="CX32" s="292">
        <f t="shared" si="35"/>
        <v>609</v>
      </c>
      <c r="CY32" s="292">
        <f t="shared" si="36"/>
        <v>1</v>
      </c>
      <c r="CZ32" s="292">
        <f t="shared" si="37"/>
        <v>201</v>
      </c>
      <c r="DA32" s="292">
        <f t="shared" si="38"/>
        <v>793</v>
      </c>
      <c r="DB32" s="292">
        <f t="shared" si="61"/>
        <v>0</v>
      </c>
      <c r="DC32" s="292">
        <f t="shared" si="62"/>
        <v>464</v>
      </c>
      <c r="DD32" s="292">
        <f t="shared" si="63"/>
        <v>9</v>
      </c>
      <c r="DE32" s="292">
        <f t="shared" si="64"/>
        <v>0</v>
      </c>
      <c r="DF32" s="292">
        <f t="shared" si="65"/>
        <v>11</v>
      </c>
      <c r="DG32" s="292">
        <f t="shared" si="66"/>
        <v>309</v>
      </c>
      <c r="DH32" s="292">
        <v>0</v>
      </c>
      <c r="DI32" s="292">
        <f t="shared" si="40"/>
        <v>7</v>
      </c>
      <c r="DJ32" s="292">
        <v>0</v>
      </c>
      <c r="DK32" s="292">
        <v>7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0"/>
        <v>16600</v>
      </c>
      <c r="E33" s="292">
        <f t="shared" si="1"/>
        <v>10276</v>
      </c>
      <c r="F33" s="292">
        <f t="shared" si="2"/>
        <v>0</v>
      </c>
      <c r="G33" s="292">
        <v>0</v>
      </c>
      <c r="H33" s="292">
        <v>0</v>
      </c>
      <c r="I33" s="292">
        <v>0</v>
      </c>
      <c r="J33" s="292">
        <f t="shared" si="3"/>
        <v>8792</v>
      </c>
      <c r="K33" s="292">
        <v>0</v>
      </c>
      <c r="L33" s="292">
        <v>8792</v>
      </c>
      <c r="M33" s="292">
        <v>0</v>
      </c>
      <c r="N33" s="292">
        <f t="shared" si="4"/>
        <v>391</v>
      </c>
      <c r="O33" s="292">
        <v>0</v>
      </c>
      <c r="P33" s="292">
        <v>391</v>
      </c>
      <c r="Q33" s="292">
        <v>0</v>
      </c>
      <c r="R33" s="292">
        <f t="shared" si="5"/>
        <v>830</v>
      </c>
      <c r="S33" s="292">
        <v>0</v>
      </c>
      <c r="T33" s="292">
        <v>830</v>
      </c>
      <c r="U33" s="292">
        <v>0</v>
      </c>
      <c r="V33" s="292">
        <f t="shared" si="6"/>
        <v>0</v>
      </c>
      <c r="W33" s="292">
        <v>0</v>
      </c>
      <c r="X33" s="292">
        <v>0</v>
      </c>
      <c r="Y33" s="292">
        <v>0</v>
      </c>
      <c r="Z33" s="292">
        <f t="shared" si="7"/>
        <v>263</v>
      </c>
      <c r="AA33" s="292">
        <v>0</v>
      </c>
      <c r="AB33" s="292">
        <v>263</v>
      </c>
      <c r="AC33" s="292">
        <v>0</v>
      </c>
      <c r="AD33" s="292">
        <f t="shared" si="8"/>
        <v>4806</v>
      </c>
      <c r="AE33" s="292">
        <f t="shared" si="9"/>
        <v>0</v>
      </c>
      <c r="AF33" s="292">
        <v>0</v>
      </c>
      <c r="AG33" s="292">
        <v>0</v>
      </c>
      <c r="AH33" s="292">
        <v>0</v>
      </c>
      <c r="AI33" s="292">
        <f t="shared" si="10"/>
        <v>3095</v>
      </c>
      <c r="AJ33" s="292">
        <v>0</v>
      </c>
      <c r="AK33" s="292">
        <v>0</v>
      </c>
      <c r="AL33" s="292">
        <v>3095</v>
      </c>
      <c r="AM33" s="292">
        <f t="shared" si="11"/>
        <v>6</v>
      </c>
      <c r="AN33" s="292">
        <v>0</v>
      </c>
      <c r="AO33" s="292">
        <v>0</v>
      </c>
      <c r="AP33" s="292">
        <v>6</v>
      </c>
      <c r="AQ33" s="292">
        <f t="shared" si="12"/>
        <v>1696</v>
      </c>
      <c r="AR33" s="292">
        <v>0</v>
      </c>
      <c r="AS33" s="292">
        <v>0</v>
      </c>
      <c r="AT33" s="292">
        <v>1696</v>
      </c>
      <c r="AU33" s="292">
        <f t="shared" si="13"/>
        <v>0</v>
      </c>
      <c r="AV33" s="292">
        <v>0</v>
      </c>
      <c r="AW33" s="292">
        <v>0</v>
      </c>
      <c r="AX33" s="292">
        <v>0</v>
      </c>
      <c r="AY33" s="292">
        <f t="shared" si="14"/>
        <v>9</v>
      </c>
      <c r="AZ33" s="292">
        <v>0</v>
      </c>
      <c r="BA33" s="292">
        <v>0</v>
      </c>
      <c r="BB33" s="292">
        <v>9</v>
      </c>
      <c r="BC33" s="292">
        <f t="shared" si="15"/>
        <v>1518</v>
      </c>
      <c r="BD33" s="292">
        <f t="shared" si="16"/>
        <v>1096</v>
      </c>
      <c r="BE33" s="292">
        <v>0</v>
      </c>
      <c r="BF33" s="292">
        <v>660</v>
      </c>
      <c r="BG33" s="292">
        <v>24</v>
      </c>
      <c r="BH33" s="292">
        <v>2</v>
      </c>
      <c r="BI33" s="292">
        <v>0</v>
      </c>
      <c r="BJ33" s="292">
        <v>410</v>
      </c>
      <c r="BK33" s="292">
        <f t="shared" si="18"/>
        <v>422</v>
      </c>
      <c r="BL33" s="292">
        <v>0</v>
      </c>
      <c r="BM33" s="292">
        <v>370</v>
      </c>
      <c r="BN33" s="292">
        <v>1</v>
      </c>
      <c r="BO33" s="292">
        <v>0</v>
      </c>
      <c r="BP33" s="292">
        <v>0</v>
      </c>
      <c r="BQ33" s="292">
        <v>51</v>
      </c>
      <c r="BR33" s="292">
        <f t="shared" si="41"/>
        <v>11372</v>
      </c>
      <c r="BS33" s="292">
        <f t="shared" si="42"/>
        <v>0</v>
      </c>
      <c r="BT33" s="292">
        <f t="shared" si="43"/>
        <v>9452</v>
      </c>
      <c r="BU33" s="292">
        <f t="shared" si="44"/>
        <v>415</v>
      </c>
      <c r="BV33" s="292">
        <f t="shared" si="45"/>
        <v>832</v>
      </c>
      <c r="BW33" s="292">
        <f t="shared" si="46"/>
        <v>0</v>
      </c>
      <c r="BX33" s="292">
        <f t="shared" si="47"/>
        <v>673</v>
      </c>
      <c r="BY33" s="292">
        <f t="shared" si="21"/>
        <v>10276</v>
      </c>
      <c r="BZ33" s="292">
        <f t="shared" si="22"/>
        <v>0</v>
      </c>
      <c r="CA33" s="292">
        <f t="shared" si="23"/>
        <v>8792</v>
      </c>
      <c r="CB33" s="292">
        <f t="shared" si="24"/>
        <v>391</v>
      </c>
      <c r="CC33" s="292">
        <f t="shared" si="25"/>
        <v>830</v>
      </c>
      <c r="CD33" s="292">
        <f t="shared" si="26"/>
        <v>0</v>
      </c>
      <c r="CE33" s="292">
        <f t="shared" si="27"/>
        <v>263</v>
      </c>
      <c r="CF33" s="292">
        <f t="shared" si="28"/>
        <v>1096</v>
      </c>
      <c r="CG33" s="292">
        <f t="shared" si="48"/>
        <v>0</v>
      </c>
      <c r="CH33" s="292">
        <f t="shared" si="49"/>
        <v>660</v>
      </c>
      <c r="CI33" s="292">
        <f t="shared" si="50"/>
        <v>24</v>
      </c>
      <c r="CJ33" s="292">
        <f t="shared" si="51"/>
        <v>2</v>
      </c>
      <c r="CK33" s="292">
        <f t="shared" si="52"/>
        <v>0</v>
      </c>
      <c r="CL33" s="292">
        <f t="shared" si="53"/>
        <v>410</v>
      </c>
      <c r="CM33" s="292">
        <f t="shared" si="54"/>
        <v>5228</v>
      </c>
      <c r="CN33" s="292">
        <f t="shared" si="55"/>
        <v>0</v>
      </c>
      <c r="CO33" s="292">
        <f t="shared" si="56"/>
        <v>3465</v>
      </c>
      <c r="CP33" s="292">
        <f t="shared" si="57"/>
        <v>7</v>
      </c>
      <c r="CQ33" s="292">
        <f t="shared" si="58"/>
        <v>1696</v>
      </c>
      <c r="CR33" s="292">
        <f t="shared" si="59"/>
        <v>0</v>
      </c>
      <c r="CS33" s="292">
        <f t="shared" si="60"/>
        <v>60</v>
      </c>
      <c r="CT33" s="292">
        <f t="shared" si="31"/>
        <v>4806</v>
      </c>
      <c r="CU33" s="292">
        <f t="shared" si="32"/>
        <v>0</v>
      </c>
      <c r="CV33" s="292">
        <f t="shared" si="33"/>
        <v>3095</v>
      </c>
      <c r="CW33" s="292">
        <f t="shared" si="34"/>
        <v>6</v>
      </c>
      <c r="CX33" s="292">
        <f t="shared" si="35"/>
        <v>1696</v>
      </c>
      <c r="CY33" s="292">
        <f t="shared" si="36"/>
        <v>0</v>
      </c>
      <c r="CZ33" s="292">
        <f t="shared" si="37"/>
        <v>9</v>
      </c>
      <c r="DA33" s="292">
        <f t="shared" si="38"/>
        <v>422</v>
      </c>
      <c r="DB33" s="292">
        <f t="shared" si="61"/>
        <v>0</v>
      </c>
      <c r="DC33" s="292">
        <f t="shared" si="62"/>
        <v>370</v>
      </c>
      <c r="DD33" s="292">
        <f t="shared" si="63"/>
        <v>1</v>
      </c>
      <c r="DE33" s="292">
        <f t="shared" si="64"/>
        <v>0</v>
      </c>
      <c r="DF33" s="292">
        <f t="shared" si="65"/>
        <v>0</v>
      </c>
      <c r="DG33" s="292">
        <f t="shared" si="66"/>
        <v>51</v>
      </c>
      <c r="DH33" s="292">
        <v>0</v>
      </c>
      <c r="DI33" s="292">
        <f t="shared" si="40"/>
        <v>2</v>
      </c>
      <c r="DJ33" s="292">
        <v>0</v>
      </c>
      <c r="DK33" s="292">
        <v>2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0"/>
        <v>10947</v>
      </c>
      <c r="E34" s="292">
        <f t="shared" si="1"/>
        <v>9009</v>
      </c>
      <c r="F34" s="292">
        <f t="shared" si="2"/>
        <v>0</v>
      </c>
      <c r="G34" s="292">
        <v>0</v>
      </c>
      <c r="H34" s="292">
        <v>0</v>
      </c>
      <c r="I34" s="292">
        <v>0</v>
      </c>
      <c r="J34" s="292">
        <f t="shared" si="3"/>
        <v>8419</v>
      </c>
      <c r="K34" s="292">
        <v>0</v>
      </c>
      <c r="L34" s="292">
        <v>8419</v>
      </c>
      <c r="M34" s="292">
        <v>0</v>
      </c>
      <c r="N34" s="292">
        <f t="shared" si="4"/>
        <v>256</v>
      </c>
      <c r="O34" s="292">
        <v>0</v>
      </c>
      <c r="P34" s="292">
        <v>256</v>
      </c>
      <c r="Q34" s="292">
        <v>0</v>
      </c>
      <c r="R34" s="292">
        <f t="shared" si="5"/>
        <v>0</v>
      </c>
      <c r="S34" s="292">
        <v>0</v>
      </c>
      <c r="T34" s="292">
        <v>0</v>
      </c>
      <c r="U34" s="292">
        <v>0</v>
      </c>
      <c r="V34" s="292">
        <f t="shared" si="6"/>
        <v>0</v>
      </c>
      <c r="W34" s="292">
        <v>0</v>
      </c>
      <c r="X34" s="292">
        <v>0</v>
      </c>
      <c r="Y34" s="292">
        <v>0</v>
      </c>
      <c r="Z34" s="292">
        <f t="shared" si="7"/>
        <v>334</v>
      </c>
      <c r="AA34" s="292">
        <v>334</v>
      </c>
      <c r="AB34" s="292">
        <v>0</v>
      </c>
      <c r="AC34" s="292">
        <v>0</v>
      </c>
      <c r="AD34" s="292">
        <f t="shared" si="8"/>
        <v>1834</v>
      </c>
      <c r="AE34" s="292">
        <f t="shared" si="9"/>
        <v>0</v>
      </c>
      <c r="AF34" s="292">
        <v>0</v>
      </c>
      <c r="AG34" s="292">
        <v>0</v>
      </c>
      <c r="AH34" s="292">
        <v>0</v>
      </c>
      <c r="AI34" s="292">
        <f t="shared" si="10"/>
        <v>1771</v>
      </c>
      <c r="AJ34" s="292">
        <v>0</v>
      </c>
      <c r="AK34" s="292">
        <v>0</v>
      </c>
      <c r="AL34" s="292">
        <v>1771</v>
      </c>
      <c r="AM34" s="292">
        <f t="shared" si="11"/>
        <v>63</v>
      </c>
      <c r="AN34" s="292">
        <v>0</v>
      </c>
      <c r="AO34" s="292">
        <v>0</v>
      </c>
      <c r="AP34" s="292">
        <v>63</v>
      </c>
      <c r="AQ34" s="292">
        <f t="shared" si="12"/>
        <v>0</v>
      </c>
      <c r="AR34" s="292">
        <v>0</v>
      </c>
      <c r="AS34" s="292">
        <v>0</v>
      </c>
      <c r="AT34" s="292">
        <v>0</v>
      </c>
      <c r="AU34" s="292">
        <f t="shared" si="13"/>
        <v>0</v>
      </c>
      <c r="AV34" s="292">
        <v>0</v>
      </c>
      <c r="AW34" s="292">
        <v>0</v>
      </c>
      <c r="AX34" s="292">
        <v>0</v>
      </c>
      <c r="AY34" s="292">
        <f t="shared" si="14"/>
        <v>0</v>
      </c>
      <c r="AZ34" s="292">
        <v>0</v>
      </c>
      <c r="BA34" s="292">
        <v>0</v>
      </c>
      <c r="BB34" s="292">
        <v>0</v>
      </c>
      <c r="BC34" s="292">
        <f t="shared" si="15"/>
        <v>104</v>
      </c>
      <c r="BD34" s="292">
        <f t="shared" si="16"/>
        <v>104</v>
      </c>
      <c r="BE34" s="292">
        <v>0</v>
      </c>
      <c r="BF34" s="292">
        <v>80</v>
      </c>
      <c r="BG34" s="292">
        <v>24</v>
      </c>
      <c r="BH34" s="292">
        <v>0</v>
      </c>
      <c r="BI34" s="292">
        <v>0</v>
      </c>
      <c r="BJ34" s="292">
        <v>0</v>
      </c>
      <c r="BK34" s="292">
        <f t="shared" si="18"/>
        <v>0</v>
      </c>
      <c r="BL34" s="292">
        <v>0</v>
      </c>
      <c r="BM34" s="292">
        <v>0</v>
      </c>
      <c r="BN34" s="292">
        <v>0</v>
      </c>
      <c r="BO34" s="292">
        <v>0</v>
      </c>
      <c r="BP34" s="292">
        <v>0</v>
      </c>
      <c r="BQ34" s="292">
        <v>0</v>
      </c>
      <c r="BR34" s="292">
        <f t="shared" si="41"/>
        <v>9113</v>
      </c>
      <c r="BS34" s="292">
        <f t="shared" si="42"/>
        <v>0</v>
      </c>
      <c r="BT34" s="292">
        <f t="shared" si="43"/>
        <v>8499</v>
      </c>
      <c r="BU34" s="292">
        <f t="shared" si="44"/>
        <v>280</v>
      </c>
      <c r="BV34" s="292">
        <f t="shared" si="45"/>
        <v>0</v>
      </c>
      <c r="BW34" s="292">
        <f t="shared" si="46"/>
        <v>0</v>
      </c>
      <c r="BX34" s="292">
        <f t="shared" si="47"/>
        <v>334</v>
      </c>
      <c r="BY34" s="292">
        <f t="shared" si="21"/>
        <v>9009</v>
      </c>
      <c r="BZ34" s="292">
        <f t="shared" si="22"/>
        <v>0</v>
      </c>
      <c r="CA34" s="292">
        <f t="shared" si="23"/>
        <v>8419</v>
      </c>
      <c r="CB34" s="292">
        <f t="shared" si="24"/>
        <v>256</v>
      </c>
      <c r="CC34" s="292">
        <f t="shared" si="25"/>
        <v>0</v>
      </c>
      <c r="CD34" s="292">
        <f t="shared" si="26"/>
        <v>0</v>
      </c>
      <c r="CE34" s="292">
        <f t="shared" si="27"/>
        <v>334</v>
      </c>
      <c r="CF34" s="292">
        <f t="shared" si="28"/>
        <v>104</v>
      </c>
      <c r="CG34" s="292">
        <f t="shared" si="48"/>
        <v>0</v>
      </c>
      <c r="CH34" s="292">
        <f t="shared" si="49"/>
        <v>80</v>
      </c>
      <c r="CI34" s="292">
        <f t="shared" si="50"/>
        <v>24</v>
      </c>
      <c r="CJ34" s="292">
        <f t="shared" si="51"/>
        <v>0</v>
      </c>
      <c r="CK34" s="292">
        <f t="shared" si="52"/>
        <v>0</v>
      </c>
      <c r="CL34" s="292">
        <f t="shared" si="53"/>
        <v>0</v>
      </c>
      <c r="CM34" s="292">
        <f t="shared" si="54"/>
        <v>1834</v>
      </c>
      <c r="CN34" s="292">
        <f t="shared" si="55"/>
        <v>0</v>
      </c>
      <c r="CO34" s="292">
        <f t="shared" si="56"/>
        <v>1771</v>
      </c>
      <c r="CP34" s="292">
        <f t="shared" si="57"/>
        <v>63</v>
      </c>
      <c r="CQ34" s="292">
        <f t="shared" si="58"/>
        <v>0</v>
      </c>
      <c r="CR34" s="292">
        <f t="shared" si="59"/>
        <v>0</v>
      </c>
      <c r="CS34" s="292">
        <f t="shared" si="60"/>
        <v>0</v>
      </c>
      <c r="CT34" s="292">
        <f t="shared" si="31"/>
        <v>1834</v>
      </c>
      <c r="CU34" s="292">
        <f t="shared" si="32"/>
        <v>0</v>
      </c>
      <c r="CV34" s="292">
        <f t="shared" si="33"/>
        <v>1771</v>
      </c>
      <c r="CW34" s="292">
        <f t="shared" si="34"/>
        <v>63</v>
      </c>
      <c r="CX34" s="292">
        <f t="shared" si="35"/>
        <v>0</v>
      </c>
      <c r="CY34" s="292">
        <f t="shared" si="36"/>
        <v>0</v>
      </c>
      <c r="CZ34" s="292">
        <f t="shared" si="37"/>
        <v>0</v>
      </c>
      <c r="DA34" s="292">
        <f t="shared" si="38"/>
        <v>0</v>
      </c>
      <c r="DB34" s="292">
        <f t="shared" si="61"/>
        <v>0</v>
      </c>
      <c r="DC34" s="292">
        <f t="shared" si="62"/>
        <v>0</v>
      </c>
      <c r="DD34" s="292">
        <f t="shared" si="63"/>
        <v>0</v>
      </c>
      <c r="DE34" s="292">
        <f t="shared" si="64"/>
        <v>0</v>
      </c>
      <c r="DF34" s="292">
        <f t="shared" si="65"/>
        <v>0</v>
      </c>
      <c r="DG34" s="292">
        <f t="shared" si="66"/>
        <v>0</v>
      </c>
      <c r="DH34" s="292">
        <v>0</v>
      </c>
      <c r="DI34" s="292">
        <f t="shared" si="40"/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0"/>
        <v>36614</v>
      </c>
      <c r="E35" s="292">
        <f t="shared" si="1"/>
        <v>19788</v>
      </c>
      <c r="F35" s="292">
        <f t="shared" si="2"/>
        <v>0</v>
      </c>
      <c r="G35" s="292">
        <v>0</v>
      </c>
      <c r="H35" s="292">
        <v>0</v>
      </c>
      <c r="I35" s="292">
        <v>0</v>
      </c>
      <c r="J35" s="292">
        <f t="shared" si="3"/>
        <v>16228</v>
      </c>
      <c r="K35" s="292">
        <v>0</v>
      </c>
      <c r="L35" s="292">
        <v>16228</v>
      </c>
      <c r="M35" s="292">
        <v>0</v>
      </c>
      <c r="N35" s="292">
        <f t="shared" si="4"/>
        <v>1977</v>
      </c>
      <c r="O35" s="292">
        <v>0</v>
      </c>
      <c r="P35" s="292">
        <v>1977</v>
      </c>
      <c r="Q35" s="292">
        <v>0</v>
      </c>
      <c r="R35" s="292">
        <f t="shared" si="5"/>
        <v>1455</v>
      </c>
      <c r="S35" s="292">
        <v>0</v>
      </c>
      <c r="T35" s="292">
        <v>1455</v>
      </c>
      <c r="U35" s="292">
        <v>0</v>
      </c>
      <c r="V35" s="292">
        <f t="shared" si="6"/>
        <v>39</v>
      </c>
      <c r="W35" s="292">
        <v>0</v>
      </c>
      <c r="X35" s="292">
        <v>39</v>
      </c>
      <c r="Y35" s="292">
        <v>0</v>
      </c>
      <c r="Z35" s="292">
        <f t="shared" si="7"/>
        <v>89</v>
      </c>
      <c r="AA35" s="292">
        <v>0</v>
      </c>
      <c r="AB35" s="292">
        <v>89</v>
      </c>
      <c r="AC35" s="292">
        <v>0</v>
      </c>
      <c r="AD35" s="292">
        <f t="shared" si="8"/>
        <v>13301</v>
      </c>
      <c r="AE35" s="292">
        <f t="shared" si="9"/>
        <v>0</v>
      </c>
      <c r="AF35" s="292">
        <v>0</v>
      </c>
      <c r="AG35" s="292">
        <v>0</v>
      </c>
      <c r="AH35" s="292">
        <v>0</v>
      </c>
      <c r="AI35" s="292">
        <f t="shared" si="10"/>
        <v>4862</v>
      </c>
      <c r="AJ35" s="292">
        <v>0</v>
      </c>
      <c r="AK35" s="292">
        <v>0</v>
      </c>
      <c r="AL35" s="292">
        <v>4862</v>
      </c>
      <c r="AM35" s="292">
        <f t="shared" si="11"/>
        <v>1076</v>
      </c>
      <c r="AN35" s="292">
        <v>0</v>
      </c>
      <c r="AO35" s="292">
        <v>0</v>
      </c>
      <c r="AP35" s="292">
        <v>1076</v>
      </c>
      <c r="AQ35" s="292">
        <f t="shared" si="12"/>
        <v>7253</v>
      </c>
      <c r="AR35" s="292">
        <v>0</v>
      </c>
      <c r="AS35" s="292">
        <v>0</v>
      </c>
      <c r="AT35" s="292">
        <v>7253</v>
      </c>
      <c r="AU35" s="292">
        <f t="shared" si="13"/>
        <v>1</v>
      </c>
      <c r="AV35" s="292">
        <v>0</v>
      </c>
      <c r="AW35" s="292">
        <v>0</v>
      </c>
      <c r="AX35" s="292">
        <v>1</v>
      </c>
      <c r="AY35" s="292">
        <f t="shared" si="14"/>
        <v>109</v>
      </c>
      <c r="AZ35" s="292">
        <v>0</v>
      </c>
      <c r="BA35" s="292">
        <v>0</v>
      </c>
      <c r="BB35" s="292">
        <v>109</v>
      </c>
      <c r="BC35" s="292">
        <f t="shared" si="15"/>
        <v>3525</v>
      </c>
      <c r="BD35" s="292">
        <f t="shared" si="16"/>
        <v>3115</v>
      </c>
      <c r="BE35" s="292">
        <v>0</v>
      </c>
      <c r="BF35" s="292">
        <v>600</v>
      </c>
      <c r="BG35" s="292">
        <v>794</v>
      </c>
      <c r="BH35" s="292">
        <v>764</v>
      </c>
      <c r="BI35" s="292">
        <v>1</v>
      </c>
      <c r="BJ35" s="292">
        <v>956</v>
      </c>
      <c r="BK35" s="292">
        <f t="shared" si="18"/>
        <v>410</v>
      </c>
      <c r="BL35" s="292">
        <v>0</v>
      </c>
      <c r="BM35" s="292">
        <v>284</v>
      </c>
      <c r="BN35" s="292">
        <v>57</v>
      </c>
      <c r="BO35" s="292">
        <v>22</v>
      </c>
      <c r="BP35" s="292">
        <v>1</v>
      </c>
      <c r="BQ35" s="292">
        <v>46</v>
      </c>
      <c r="BR35" s="292">
        <f t="shared" si="41"/>
        <v>22903</v>
      </c>
      <c r="BS35" s="292">
        <f t="shared" si="42"/>
        <v>0</v>
      </c>
      <c r="BT35" s="292">
        <f t="shared" si="43"/>
        <v>16828</v>
      </c>
      <c r="BU35" s="292">
        <f t="shared" si="44"/>
        <v>2771</v>
      </c>
      <c r="BV35" s="292">
        <f t="shared" si="45"/>
        <v>2219</v>
      </c>
      <c r="BW35" s="292">
        <f t="shared" si="46"/>
        <v>40</v>
      </c>
      <c r="BX35" s="292">
        <f t="shared" si="47"/>
        <v>1045</v>
      </c>
      <c r="BY35" s="292">
        <f t="shared" si="21"/>
        <v>19788</v>
      </c>
      <c r="BZ35" s="292">
        <f t="shared" si="22"/>
        <v>0</v>
      </c>
      <c r="CA35" s="292">
        <f t="shared" si="23"/>
        <v>16228</v>
      </c>
      <c r="CB35" s="292">
        <f t="shared" si="24"/>
        <v>1977</v>
      </c>
      <c r="CC35" s="292">
        <f t="shared" si="25"/>
        <v>1455</v>
      </c>
      <c r="CD35" s="292">
        <f t="shared" si="26"/>
        <v>39</v>
      </c>
      <c r="CE35" s="292">
        <f t="shared" si="27"/>
        <v>89</v>
      </c>
      <c r="CF35" s="292">
        <f t="shared" si="28"/>
        <v>3115</v>
      </c>
      <c r="CG35" s="292">
        <f t="shared" si="48"/>
        <v>0</v>
      </c>
      <c r="CH35" s="292">
        <f t="shared" si="49"/>
        <v>600</v>
      </c>
      <c r="CI35" s="292">
        <f t="shared" si="50"/>
        <v>794</v>
      </c>
      <c r="CJ35" s="292">
        <f t="shared" si="51"/>
        <v>764</v>
      </c>
      <c r="CK35" s="292">
        <f t="shared" si="52"/>
        <v>1</v>
      </c>
      <c r="CL35" s="292">
        <f t="shared" si="53"/>
        <v>956</v>
      </c>
      <c r="CM35" s="292">
        <f t="shared" si="54"/>
        <v>13711</v>
      </c>
      <c r="CN35" s="292">
        <f t="shared" si="55"/>
        <v>0</v>
      </c>
      <c r="CO35" s="292">
        <f t="shared" si="56"/>
        <v>5146</v>
      </c>
      <c r="CP35" s="292">
        <f t="shared" si="57"/>
        <v>1133</v>
      </c>
      <c r="CQ35" s="292">
        <f t="shared" si="58"/>
        <v>7275</v>
      </c>
      <c r="CR35" s="292">
        <f t="shared" si="59"/>
        <v>2</v>
      </c>
      <c r="CS35" s="292">
        <f t="shared" si="60"/>
        <v>155</v>
      </c>
      <c r="CT35" s="292">
        <f t="shared" si="31"/>
        <v>13301</v>
      </c>
      <c r="CU35" s="292">
        <f t="shared" si="32"/>
        <v>0</v>
      </c>
      <c r="CV35" s="292">
        <f t="shared" si="33"/>
        <v>4862</v>
      </c>
      <c r="CW35" s="292">
        <f t="shared" si="34"/>
        <v>1076</v>
      </c>
      <c r="CX35" s="292">
        <f t="shared" si="35"/>
        <v>7253</v>
      </c>
      <c r="CY35" s="292">
        <f t="shared" si="36"/>
        <v>1</v>
      </c>
      <c r="CZ35" s="292">
        <f t="shared" si="37"/>
        <v>109</v>
      </c>
      <c r="DA35" s="292">
        <f t="shared" si="38"/>
        <v>410</v>
      </c>
      <c r="DB35" s="292">
        <f t="shared" si="61"/>
        <v>0</v>
      </c>
      <c r="DC35" s="292">
        <f t="shared" si="62"/>
        <v>284</v>
      </c>
      <c r="DD35" s="292">
        <f t="shared" si="63"/>
        <v>57</v>
      </c>
      <c r="DE35" s="292">
        <f t="shared" si="64"/>
        <v>22</v>
      </c>
      <c r="DF35" s="292">
        <f t="shared" si="65"/>
        <v>1</v>
      </c>
      <c r="DG35" s="292">
        <f t="shared" si="66"/>
        <v>46</v>
      </c>
      <c r="DH35" s="292">
        <v>0</v>
      </c>
      <c r="DI35" s="292">
        <f t="shared" si="40"/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0"/>
        <v>10661</v>
      </c>
      <c r="E36" s="292">
        <f t="shared" si="1"/>
        <v>7055</v>
      </c>
      <c r="F36" s="292">
        <f t="shared" si="2"/>
        <v>0</v>
      </c>
      <c r="G36" s="292">
        <v>0</v>
      </c>
      <c r="H36" s="292">
        <v>0</v>
      </c>
      <c r="I36" s="292">
        <v>0</v>
      </c>
      <c r="J36" s="292">
        <f t="shared" si="3"/>
        <v>5934</v>
      </c>
      <c r="K36" s="292">
        <v>0</v>
      </c>
      <c r="L36" s="292">
        <v>5934</v>
      </c>
      <c r="M36" s="292">
        <v>0</v>
      </c>
      <c r="N36" s="292">
        <f t="shared" si="4"/>
        <v>383</v>
      </c>
      <c r="O36" s="292">
        <v>0</v>
      </c>
      <c r="P36" s="292">
        <v>383</v>
      </c>
      <c r="Q36" s="292">
        <v>0</v>
      </c>
      <c r="R36" s="292">
        <f t="shared" si="5"/>
        <v>732</v>
      </c>
      <c r="S36" s="292">
        <v>0</v>
      </c>
      <c r="T36" s="292">
        <v>732</v>
      </c>
      <c r="U36" s="292">
        <v>0</v>
      </c>
      <c r="V36" s="292">
        <f t="shared" si="6"/>
        <v>0</v>
      </c>
      <c r="W36" s="292">
        <v>0</v>
      </c>
      <c r="X36" s="292">
        <v>0</v>
      </c>
      <c r="Y36" s="292">
        <v>0</v>
      </c>
      <c r="Z36" s="292">
        <f t="shared" si="7"/>
        <v>6</v>
      </c>
      <c r="AA36" s="292">
        <v>6</v>
      </c>
      <c r="AB36" s="292">
        <v>0</v>
      </c>
      <c r="AC36" s="292">
        <v>0</v>
      </c>
      <c r="AD36" s="292">
        <f t="shared" si="8"/>
        <v>1855</v>
      </c>
      <c r="AE36" s="292">
        <f t="shared" si="9"/>
        <v>0</v>
      </c>
      <c r="AF36" s="292">
        <v>0</v>
      </c>
      <c r="AG36" s="292">
        <v>0</v>
      </c>
      <c r="AH36" s="292">
        <v>0</v>
      </c>
      <c r="AI36" s="292">
        <f t="shared" si="10"/>
        <v>1855</v>
      </c>
      <c r="AJ36" s="292">
        <v>0</v>
      </c>
      <c r="AK36" s="292">
        <v>0</v>
      </c>
      <c r="AL36" s="292">
        <v>1855</v>
      </c>
      <c r="AM36" s="292">
        <f t="shared" si="11"/>
        <v>0</v>
      </c>
      <c r="AN36" s="292">
        <v>0</v>
      </c>
      <c r="AO36" s="292">
        <v>0</v>
      </c>
      <c r="AP36" s="292">
        <v>0</v>
      </c>
      <c r="AQ36" s="292">
        <f t="shared" si="12"/>
        <v>0</v>
      </c>
      <c r="AR36" s="292">
        <v>0</v>
      </c>
      <c r="AS36" s="292">
        <v>0</v>
      </c>
      <c r="AT36" s="292">
        <v>0</v>
      </c>
      <c r="AU36" s="292">
        <f t="shared" si="13"/>
        <v>0</v>
      </c>
      <c r="AV36" s="292">
        <v>0</v>
      </c>
      <c r="AW36" s="292">
        <v>0</v>
      </c>
      <c r="AX36" s="292">
        <v>0</v>
      </c>
      <c r="AY36" s="292">
        <f t="shared" si="14"/>
        <v>0</v>
      </c>
      <c r="AZ36" s="292">
        <v>0</v>
      </c>
      <c r="BA36" s="292">
        <v>0</v>
      </c>
      <c r="BB36" s="292">
        <v>0</v>
      </c>
      <c r="BC36" s="292">
        <f t="shared" si="15"/>
        <v>1751</v>
      </c>
      <c r="BD36" s="292">
        <f t="shared" si="16"/>
        <v>1140</v>
      </c>
      <c r="BE36" s="292">
        <v>0</v>
      </c>
      <c r="BF36" s="292">
        <v>746</v>
      </c>
      <c r="BG36" s="292">
        <v>144</v>
      </c>
      <c r="BH36" s="292">
        <v>45</v>
      </c>
      <c r="BI36" s="292">
        <v>0</v>
      </c>
      <c r="BJ36" s="292">
        <v>205</v>
      </c>
      <c r="BK36" s="292">
        <f t="shared" si="18"/>
        <v>611</v>
      </c>
      <c r="BL36" s="292">
        <v>0</v>
      </c>
      <c r="BM36" s="292">
        <v>563</v>
      </c>
      <c r="BN36" s="292">
        <v>32</v>
      </c>
      <c r="BO36" s="292">
        <v>5</v>
      </c>
      <c r="BP36" s="292">
        <v>0</v>
      </c>
      <c r="BQ36" s="292">
        <v>11</v>
      </c>
      <c r="BR36" s="292">
        <f t="shared" si="41"/>
        <v>8195</v>
      </c>
      <c r="BS36" s="292">
        <f t="shared" si="42"/>
        <v>0</v>
      </c>
      <c r="BT36" s="292">
        <f t="shared" si="43"/>
        <v>6680</v>
      </c>
      <c r="BU36" s="292">
        <f t="shared" si="44"/>
        <v>527</v>
      </c>
      <c r="BV36" s="292">
        <f t="shared" si="45"/>
        <v>777</v>
      </c>
      <c r="BW36" s="292">
        <f t="shared" si="46"/>
        <v>0</v>
      </c>
      <c r="BX36" s="292">
        <f t="shared" si="47"/>
        <v>211</v>
      </c>
      <c r="BY36" s="292">
        <f t="shared" si="21"/>
        <v>7055</v>
      </c>
      <c r="BZ36" s="292">
        <f t="shared" si="22"/>
        <v>0</v>
      </c>
      <c r="CA36" s="292">
        <f t="shared" si="23"/>
        <v>5934</v>
      </c>
      <c r="CB36" s="292">
        <f t="shared" si="24"/>
        <v>383</v>
      </c>
      <c r="CC36" s="292">
        <f t="shared" si="25"/>
        <v>732</v>
      </c>
      <c r="CD36" s="292">
        <f t="shared" si="26"/>
        <v>0</v>
      </c>
      <c r="CE36" s="292">
        <f t="shared" si="27"/>
        <v>6</v>
      </c>
      <c r="CF36" s="292">
        <f t="shared" si="28"/>
        <v>1140</v>
      </c>
      <c r="CG36" s="292">
        <f t="shared" si="48"/>
        <v>0</v>
      </c>
      <c r="CH36" s="292">
        <f t="shared" si="49"/>
        <v>746</v>
      </c>
      <c r="CI36" s="292">
        <f t="shared" si="50"/>
        <v>144</v>
      </c>
      <c r="CJ36" s="292">
        <f t="shared" si="51"/>
        <v>45</v>
      </c>
      <c r="CK36" s="292">
        <f t="shared" si="52"/>
        <v>0</v>
      </c>
      <c r="CL36" s="292">
        <f t="shared" si="53"/>
        <v>205</v>
      </c>
      <c r="CM36" s="292">
        <f t="shared" si="54"/>
        <v>2466</v>
      </c>
      <c r="CN36" s="292">
        <f t="shared" si="55"/>
        <v>0</v>
      </c>
      <c r="CO36" s="292">
        <f t="shared" si="56"/>
        <v>2418</v>
      </c>
      <c r="CP36" s="292">
        <f t="shared" si="57"/>
        <v>32</v>
      </c>
      <c r="CQ36" s="292">
        <f t="shared" si="58"/>
        <v>5</v>
      </c>
      <c r="CR36" s="292">
        <f t="shared" si="59"/>
        <v>0</v>
      </c>
      <c r="CS36" s="292">
        <f t="shared" si="60"/>
        <v>11</v>
      </c>
      <c r="CT36" s="292">
        <f t="shared" si="31"/>
        <v>1855</v>
      </c>
      <c r="CU36" s="292">
        <f t="shared" si="32"/>
        <v>0</v>
      </c>
      <c r="CV36" s="292">
        <f t="shared" si="33"/>
        <v>1855</v>
      </c>
      <c r="CW36" s="292">
        <f t="shared" si="34"/>
        <v>0</v>
      </c>
      <c r="CX36" s="292">
        <f t="shared" si="35"/>
        <v>0</v>
      </c>
      <c r="CY36" s="292">
        <f t="shared" si="36"/>
        <v>0</v>
      </c>
      <c r="CZ36" s="292">
        <f t="shared" si="37"/>
        <v>0</v>
      </c>
      <c r="DA36" s="292">
        <f t="shared" si="38"/>
        <v>611</v>
      </c>
      <c r="DB36" s="292">
        <f t="shared" si="61"/>
        <v>0</v>
      </c>
      <c r="DC36" s="292">
        <f t="shared" si="62"/>
        <v>563</v>
      </c>
      <c r="DD36" s="292">
        <f t="shared" si="63"/>
        <v>32</v>
      </c>
      <c r="DE36" s="292">
        <f t="shared" si="64"/>
        <v>5</v>
      </c>
      <c r="DF36" s="292">
        <f t="shared" si="65"/>
        <v>0</v>
      </c>
      <c r="DG36" s="292">
        <f t="shared" si="66"/>
        <v>11</v>
      </c>
      <c r="DH36" s="292">
        <v>0</v>
      </c>
      <c r="DI36" s="292">
        <f t="shared" si="40"/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0"/>
        <v>12159</v>
      </c>
      <c r="E37" s="292">
        <f t="shared" si="1"/>
        <v>8787</v>
      </c>
      <c r="F37" s="292">
        <f t="shared" si="2"/>
        <v>0</v>
      </c>
      <c r="G37" s="292">
        <v>0</v>
      </c>
      <c r="H37" s="292">
        <v>0</v>
      </c>
      <c r="I37" s="292">
        <v>0</v>
      </c>
      <c r="J37" s="292">
        <f t="shared" si="3"/>
        <v>7728</v>
      </c>
      <c r="K37" s="292">
        <v>0</v>
      </c>
      <c r="L37" s="292">
        <v>7728</v>
      </c>
      <c r="M37" s="292">
        <v>0</v>
      </c>
      <c r="N37" s="292">
        <f t="shared" si="4"/>
        <v>742</v>
      </c>
      <c r="O37" s="292">
        <v>0</v>
      </c>
      <c r="P37" s="292">
        <v>742</v>
      </c>
      <c r="Q37" s="292">
        <v>0</v>
      </c>
      <c r="R37" s="292">
        <f t="shared" si="5"/>
        <v>309</v>
      </c>
      <c r="S37" s="292">
        <v>0</v>
      </c>
      <c r="T37" s="292">
        <v>309</v>
      </c>
      <c r="U37" s="292">
        <v>0</v>
      </c>
      <c r="V37" s="292">
        <f t="shared" si="6"/>
        <v>7</v>
      </c>
      <c r="W37" s="292">
        <v>0</v>
      </c>
      <c r="X37" s="292">
        <v>7</v>
      </c>
      <c r="Y37" s="292">
        <v>0</v>
      </c>
      <c r="Z37" s="292">
        <f t="shared" si="7"/>
        <v>1</v>
      </c>
      <c r="AA37" s="292">
        <v>0</v>
      </c>
      <c r="AB37" s="292">
        <v>1</v>
      </c>
      <c r="AC37" s="292">
        <v>0</v>
      </c>
      <c r="AD37" s="292">
        <f t="shared" si="8"/>
        <v>1403</v>
      </c>
      <c r="AE37" s="292">
        <f t="shared" si="9"/>
        <v>0</v>
      </c>
      <c r="AF37" s="292">
        <v>0</v>
      </c>
      <c r="AG37" s="292">
        <v>0</v>
      </c>
      <c r="AH37" s="292">
        <v>0</v>
      </c>
      <c r="AI37" s="292">
        <f t="shared" si="10"/>
        <v>1391</v>
      </c>
      <c r="AJ37" s="292">
        <v>0</v>
      </c>
      <c r="AK37" s="292">
        <v>0</v>
      </c>
      <c r="AL37" s="292">
        <v>1391</v>
      </c>
      <c r="AM37" s="292">
        <f t="shared" si="11"/>
        <v>9</v>
      </c>
      <c r="AN37" s="292">
        <v>0</v>
      </c>
      <c r="AO37" s="292">
        <v>0</v>
      </c>
      <c r="AP37" s="292">
        <v>9</v>
      </c>
      <c r="AQ37" s="292">
        <f t="shared" si="12"/>
        <v>0</v>
      </c>
      <c r="AR37" s="292">
        <v>0</v>
      </c>
      <c r="AS37" s="292">
        <v>0</v>
      </c>
      <c r="AT37" s="292">
        <v>0</v>
      </c>
      <c r="AU37" s="292">
        <f t="shared" si="13"/>
        <v>0</v>
      </c>
      <c r="AV37" s="292">
        <v>0</v>
      </c>
      <c r="AW37" s="292">
        <v>0</v>
      </c>
      <c r="AX37" s="292">
        <v>0</v>
      </c>
      <c r="AY37" s="292">
        <f t="shared" si="14"/>
        <v>3</v>
      </c>
      <c r="AZ37" s="292">
        <v>0</v>
      </c>
      <c r="BA37" s="292">
        <v>0</v>
      </c>
      <c r="BB37" s="292">
        <v>3</v>
      </c>
      <c r="BC37" s="292">
        <f t="shared" si="15"/>
        <v>1969</v>
      </c>
      <c r="BD37" s="292">
        <f t="shared" si="16"/>
        <v>1665</v>
      </c>
      <c r="BE37" s="292">
        <v>0</v>
      </c>
      <c r="BF37" s="292">
        <v>1072</v>
      </c>
      <c r="BG37" s="292">
        <v>161</v>
      </c>
      <c r="BH37" s="292">
        <v>74</v>
      </c>
      <c r="BI37" s="292">
        <v>6</v>
      </c>
      <c r="BJ37" s="292">
        <v>352</v>
      </c>
      <c r="BK37" s="292">
        <f t="shared" si="18"/>
        <v>304</v>
      </c>
      <c r="BL37" s="292">
        <v>0</v>
      </c>
      <c r="BM37" s="292">
        <v>282</v>
      </c>
      <c r="BN37" s="292">
        <v>5</v>
      </c>
      <c r="BO37" s="292">
        <v>16</v>
      </c>
      <c r="BP37" s="292">
        <v>0</v>
      </c>
      <c r="BQ37" s="292">
        <v>1</v>
      </c>
      <c r="BR37" s="292">
        <f t="shared" si="41"/>
        <v>10452</v>
      </c>
      <c r="BS37" s="292">
        <f t="shared" si="42"/>
        <v>0</v>
      </c>
      <c r="BT37" s="292">
        <f t="shared" si="43"/>
        <v>8800</v>
      </c>
      <c r="BU37" s="292">
        <f t="shared" si="44"/>
        <v>903</v>
      </c>
      <c r="BV37" s="292">
        <f t="shared" si="45"/>
        <v>383</v>
      </c>
      <c r="BW37" s="292">
        <f t="shared" si="46"/>
        <v>13</v>
      </c>
      <c r="BX37" s="292">
        <f t="shared" si="47"/>
        <v>353</v>
      </c>
      <c r="BY37" s="292">
        <f t="shared" si="21"/>
        <v>8787</v>
      </c>
      <c r="BZ37" s="292">
        <f t="shared" si="22"/>
        <v>0</v>
      </c>
      <c r="CA37" s="292">
        <f t="shared" si="23"/>
        <v>7728</v>
      </c>
      <c r="CB37" s="292">
        <f t="shared" si="24"/>
        <v>742</v>
      </c>
      <c r="CC37" s="292">
        <f t="shared" si="25"/>
        <v>309</v>
      </c>
      <c r="CD37" s="292">
        <f t="shared" si="26"/>
        <v>7</v>
      </c>
      <c r="CE37" s="292">
        <f t="shared" si="27"/>
        <v>1</v>
      </c>
      <c r="CF37" s="292">
        <f t="shared" si="28"/>
        <v>1665</v>
      </c>
      <c r="CG37" s="292">
        <f t="shared" si="48"/>
        <v>0</v>
      </c>
      <c r="CH37" s="292">
        <f t="shared" si="49"/>
        <v>1072</v>
      </c>
      <c r="CI37" s="292">
        <f t="shared" si="50"/>
        <v>161</v>
      </c>
      <c r="CJ37" s="292">
        <f t="shared" si="51"/>
        <v>74</v>
      </c>
      <c r="CK37" s="292">
        <f t="shared" si="52"/>
        <v>6</v>
      </c>
      <c r="CL37" s="292">
        <f t="shared" si="53"/>
        <v>352</v>
      </c>
      <c r="CM37" s="292">
        <f t="shared" si="54"/>
        <v>1707</v>
      </c>
      <c r="CN37" s="292">
        <f t="shared" si="55"/>
        <v>0</v>
      </c>
      <c r="CO37" s="292">
        <f t="shared" si="56"/>
        <v>1673</v>
      </c>
      <c r="CP37" s="292">
        <f t="shared" si="57"/>
        <v>14</v>
      </c>
      <c r="CQ37" s="292">
        <f t="shared" si="58"/>
        <v>16</v>
      </c>
      <c r="CR37" s="292">
        <f t="shared" si="59"/>
        <v>0</v>
      </c>
      <c r="CS37" s="292">
        <f t="shared" si="60"/>
        <v>4</v>
      </c>
      <c r="CT37" s="292">
        <f t="shared" si="31"/>
        <v>1403</v>
      </c>
      <c r="CU37" s="292">
        <f t="shared" si="32"/>
        <v>0</v>
      </c>
      <c r="CV37" s="292">
        <f t="shared" si="33"/>
        <v>1391</v>
      </c>
      <c r="CW37" s="292">
        <f t="shared" si="34"/>
        <v>9</v>
      </c>
      <c r="CX37" s="292">
        <f t="shared" si="35"/>
        <v>0</v>
      </c>
      <c r="CY37" s="292">
        <f t="shared" si="36"/>
        <v>0</v>
      </c>
      <c r="CZ37" s="292">
        <f t="shared" si="37"/>
        <v>3</v>
      </c>
      <c r="DA37" s="292">
        <f t="shared" si="38"/>
        <v>304</v>
      </c>
      <c r="DB37" s="292">
        <f t="shared" si="61"/>
        <v>0</v>
      </c>
      <c r="DC37" s="292">
        <f t="shared" si="62"/>
        <v>282</v>
      </c>
      <c r="DD37" s="292">
        <f t="shared" si="63"/>
        <v>5</v>
      </c>
      <c r="DE37" s="292">
        <f t="shared" si="64"/>
        <v>16</v>
      </c>
      <c r="DF37" s="292">
        <f t="shared" si="65"/>
        <v>0</v>
      </c>
      <c r="DG37" s="292">
        <f t="shared" si="66"/>
        <v>1</v>
      </c>
      <c r="DH37" s="292">
        <v>0</v>
      </c>
      <c r="DI37" s="292">
        <f t="shared" si="40"/>
        <v>3</v>
      </c>
      <c r="DJ37" s="292">
        <v>0</v>
      </c>
      <c r="DK37" s="292">
        <v>0</v>
      </c>
      <c r="DL37" s="292">
        <v>0</v>
      </c>
      <c r="DM37" s="292">
        <v>3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0"/>
        <v>12875</v>
      </c>
      <c r="E38" s="292">
        <f t="shared" si="1"/>
        <v>10923</v>
      </c>
      <c r="F38" s="292">
        <f t="shared" si="2"/>
        <v>0</v>
      </c>
      <c r="G38" s="292">
        <v>0</v>
      </c>
      <c r="H38" s="292">
        <v>0</v>
      </c>
      <c r="I38" s="292">
        <v>0</v>
      </c>
      <c r="J38" s="292">
        <f t="shared" si="3"/>
        <v>7498</v>
      </c>
      <c r="K38" s="292">
        <v>17</v>
      </c>
      <c r="L38" s="292">
        <v>7481</v>
      </c>
      <c r="M38" s="292">
        <v>0</v>
      </c>
      <c r="N38" s="292">
        <f t="shared" si="4"/>
        <v>1673</v>
      </c>
      <c r="O38" s="292">
        <v>2</v>
      </c>
      <c r="P38" s="292">
        <v>1671</v>
      </c>
      <c r="Q38" s="292">
        <v>0</v>
      </c>
      <c r="R38" s="292">
        <f t="shared" si="5"/>
        <v>1582</v>
      </c>
      <c r="S38" s="292">
        <v>0</v>
      </c>
      <c r="T38" s="292">
        <v>1582</v>
      </c>
      <c r="U38" s="292">
        <v>0</v>
      </c>
      <c r="V38" s="292">
        <f t="shared" si="6"/>
        <v>16</v>
      </c>
      <c r="W38" s="292">
        <v>16</v>
      </c>
      <c r="X38" s="292">
        <v>0</v>
      </c>
      <c r="Y38" s="292">
        <v>0</v>
      </c>
      <c r="Z38" s="292">
        <f t="shared" si="7"/>
        <v>154</v>
      </c>
      <c r="AA38" s="292">
        <v>27</v>
      </c>
      <c r="AB38" s="292">
        <v>127</v>
      </c>
      <c r="AC38" s="292">
        <v>0</v>
      </c>
      <c r="AD38" s="292">
        <f t="shared" si="8"/>
        <v>1838</v>
      </c>
      <c r="AE38" s="292">
        <f t="shared" si="9"/>
        <v>0</v>
      </c>
      <c r="AF38" s="292">
        <v>0</v>
      </c>
      <c r="AG38" s="292">
        <v>0</v>
      </c>
      <c r="AH38" s="292">
        <v>0</v>
      </c>
      <c r="AI38" s="292">
        <f t="shared" si="10"/>
        <v>1821</v>
      </c>
      <c r="AJ38" s="292">
        <v>0</v>
      </c>
      <c r="AK38" s="292">
        <v>0</v>
      </c>
      <c r="AL38" s="292">
        <v>1821</v>
      </c>
      <c r="AM38" s="292">
        <f t="shared" si="11"/>
        <v>17</v>
      </c>
      <c r="AN38" s="292">
        <v>0</v>
      </c>
      <c r="AO38" s="292">
        <v>0</v>
      </c>
      <c r="AP38" s="292">
        <v>17</v>
      </c>
      <c r="AQ38" s="292">
        <f t="shared" si="12"/>
        <v>0</v>
      </c>
      <c r="AR38" s="292">
        <v>0</v>
      </c>
      <c r="AS38" s="292">
        <v>0</v>
      </c>
      <c r="AT38" s="292">
        <v>0</v>
      </c>
      <c r="AU38" s="292">
        <f t="shared" si="13"/>
        <v>0</v>
      </c>
      <c r="AV38" s="292">
        <v>0</v>
      </c>
      <c r="AW38" s="292">
        <v>0</v>
      </c>
      <c r="AX38" s="292">
        <v>0</v>
      </c>
      <c r="AY38" s="292">
        <f t="shared" si="14"/>
        <v>0</v>
      </c>
      <c r="AZ38" s="292">
        <v>0</v>
      </c>
      <c r="BA38" s="292">
        <v>0</v>
      </c>
      <c r="BB38" s="292">
        <v>0</v>
      </c>
      <c r="BC38" s="292">
        <f t="shared" si="15"/>
        <v>114</v>
      </c>
      <c r="BD38" s="292">
        <f t="shared" si="16"/>
        <v>101</v>
      </c>
      <c r="BE38" s="292">
        <v>0</v>
      </c>
      <c r="BF38" s="292">
        <v>2</v>
      </c>
      <c r="BG38" s="292">
        <v>1</v>
      </c>
      <c r="BH38" s="292">
        <v>0</v>
      </c>
      <c r="BI38" s="292">
        <v>0</v>
      </c>
      <c r="BJ38" s="292">
        <v>98</v>
      </c>
      <c r="BK38" s="292">
        <f t="shared" si="18"/>
        <v>13</v>
      </c>
      <c r="BL38" s="292">
        <v>0</v>
      </c>
      <c r="BM38" s="292">
        <v>11</v>
      </c>
      <c r="BN38" s="292">
        <v>0</v>
      </c>
      <c r="BO38" s="292">
        <v>2</v>
      </c>
      <c r="BP38" s="292">
        <v>0</v>
      </c>
      <c r="BQ38" s="292">
        <v>0</v>
      </c>
      <c r="BR38" s="292">
        <f t="shared" si="41"/>
        <v>11024</v>
      </c>
      <c r="BS38" s="292">
        <f t="shared" si="42"/>
        <v>0</v>
      </c>
      <c r="BT38" s="292">
        <f t="shared" si="43"/>
        <v>7500</v>
      </c>
      <c r="BU38" s="292">
        <f t="shared" si="44"/>
        <v>1674</v>
      </c>
      <c r="BV38" s="292">
        <f t="shared" si="45"/>
        <v>1582</v>
      </c>
      <c r="BW38" s="292">
        <f t="shared" si="46"/>
        <v>16</v>
      </c>
      <c r="BX38" s="292">
        <f t="shared" si="47"/>
        <v>252</v>
      </c>
      <c r="BY38" s="292">
        <f t="shared" si="21"/>
        <v>10923</v>
      </c>
      <c r="BZ38" s="292">
        <f t="shared" si="22"/>
        <v>0</v>
      </c>
      <c r="CA38" s="292">
        <f t="shared" si="23"/>
        <v>7498</v>
      </c>
      <c r="CB38" s="292">
        <f t="shared" si="24"/>
        <v>1673</v>
      </c>
      <c r="CC38" s="292">
        <f t="shared" si="25"/>
        <v>1582</v>
      </c>
      <c r="CD38" s="292">
        <f t="shared" si="26"/>
        <v>16</v>
      </c>
      <c r="CE38" s="292">
        <f t="shared" si="27"/>
        <v>154</v>
      </c>
      <c r="CF38" s="292">
        <f t="shared" si="28"/>
        <v>101</v>
      </c>
      <c r="CG38" s="292">
        <f t="shared" si="48"/>
        <v>0</v>
      </c>
      <c r="CH38" s="292">
        <f t="shared" si="49"/>
        <v>2</v>
      </c>
      <c r="CI38" s="292">
        <f t="shared" si="50"/>
        <v>1</v>
      </c>
      <c r="CJ38" s="292">
        <f t="shared" si="51"/>
        <v>0</v>
      </c>
      <c r="CK38" s="292">
        <f t="shared" si="52"/>
        <v>0</v>
      </c>
      <c r="CL38" s="292">
        <f t="shared" si="53"/>
        <v>98</v>
      </c>
      <c r="CM38" s="292">
        <f t="shared" si="54"/>
        <v>1851</v>
      </c>
      <c r="CN38" s="292">
        <f t="shared" si="55"/>
        <v>0</v>
      </c>
      <c r="CO38" s="292">
        <f t="shared" si="56"/>
        <v>1832</v>
      </c>
      <c r="CP38" s="292">
        <f t="shared" si="57"/>
        <v>17</v>
      </c>
      <c r="CQ38" s="292">
        <f t="shared" si="58"/>
        <v>2</v>
      </c>
      <c r="CR38" s="292">
        <f t="shared" si="59"/>
        <v>0</v>
      </c>
      <c r="CS38" s="292">
        <f t="shared" si="60"/>
        <v>0</v>
      </c>
      <c r="CT38" s="292">
        <f t="shared" si="31"/>
        <v>1838</v>
      </c>
      <c r="CU38" s="292">
        <f t="shared" si="32"/>
        <v>0</v>
      </c>
      <c r="CV38" s="292">
        <f t="shared" si="33"/>
        <v>1821</v>
      </c>
      <c r="CW38" s="292">
        <f t="shared" si="34"/>
        <v>17</v>
      </c>
      <c r="CX38" s="292">
        <f t="shared" si="35"/>
        <v>0</v>
      </c>
      <c r="CY38" s="292">
        <f t="shared" si="36"/>
        <v>0</v>
      </c>
      <c r="CZ38" s="292">
        <f t="shared" si="37"/>
        <v>0</v>
      </c>
      <c r="DA38" s="292">
        <f t="shared" si="38"/>
        <v>13</v>
      </c>
      <c r="DB38" s="292">
        <f t="shared" si="61"/>
        <v>0</v>
      </c>
      <c r="DC38" s="292">
        <f t="shared" si="62"/>
        <v>11</v>
      </c>
      <c r="DD38" s="292">
        <f t="shared" si="63"/>
        <v>0</v>
      </c>
      <c r="DE38" s="292">
        <f t="shared" si="64"/>
        <v>2</v>
      </c>
      <c r="DF38" s="292">
        <f t="shared" si="65"/>
        <v>0</v>
      </c>
      <c r="DG38" s="292">
        <f t="shared" si="66"/>
        <v>0</v>
      </c>
      <c r="DH38" s="292">
        <v>0</v>
      </c>
      <c r="DI38" s="292">
        <f t="shared" si="40"/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0"/>
        <v>17485</v>
      </c>
      <c r="E39" s="292">
        <f t="shared" si="1"/>
        <v>10842</v>
      </c>
      <c r="F39" s="292">
        <f t="shared" si="2"/>
        <v>0</v>
      </c>
      <c r="G39" s="292">
        <v>0</v>
      </c>
      <c r="H39" s="292">
        <v>0</v>
      </c>
      <c r="I39" s="292">
        <v>0</v>
      </c>
      <c r="J39" s="292">
        <f t="shared" si="3"/>
        <v>9724</v>
      </c>
      <c r="K39" s="292">
        <v>2</v>
      </c>
      <c r="L39" s="292">
        <v>9722</v>
      </c>
      <c r="M39" s="292">
        <v>0</v>
      </c>
      <c r="N39" s="292">
        <f t="shared" si="4"/>
        <v>536</v>
      </c>
      <c r="O39" s="292">
        <v>0</v>
      </c>
      <c r="P39" s="292">
        <v>536</v>
      </c>
      <c r="Q39" s="292">
        <v>0</v>
      </c>
      <c r="R39" s="292">
        <f t="shared" si="5"/>
        <v>560</v>
      </c>
      <c r="S39" s="292">
        <v>0</v>
      </c>
      <c r="T39" s="292">
        <v>560</v>
      </c>
      <c r="U39" s="292">
        <v>0</v>
      </c>
      <c r="V39" s="292">
        <f t="shared" si="6"/>
        <v>0</v>
      </c>
      <c r="W39" s="292">
        <v>0</v>
      </c>
      <c r="X39" s="292">
        <v>0</v>
      </c>
      <c r="Y39" s="292">
        <v>0</v>
      </c>
      <c r="Z39" s="292">
        <f t="shared" si="7"/>
        <v>22</v>
      </c>
      <c r="AA39" s="292">
        <v>0</v>
      </c>
      <c r="AB39" s="292">
        <v>22</v>
      </c>
      <c r="AC39" s="292">
        <v>0</v>
      </c>
      <c r="AD39" s="292">
        <f t="shared" si="8"/>
        <v>3764</v>
      </c>
      <c r="AE39" s="292">
        <f t="shared" si="9"/>
        <v>0</v>
      </c>
      <c r="AF39" s="292">
        <v>0</v>
      </c>
      <c r="AG39" s="292">
        <v>0</v>
      </c>
      <c r="AH39" s="292">
        <v>0</v>
      </c>
      <c r="AI39" s="292">
        <f t="shared" si="10"/>
        <v>2809</v>
      </c>
      <c r="AJ39" s="292">
        <v>0</v>
      </c>
      <c r="AK39" s="292">
        <v>0</v>
      </c>
      <c r="AL39" s="292">
        <v>2809</v>
      </c>
      <c r="AM39" s="292">
        <f t="shared" si="11"/>
        <v>24</v>
      </c>
      <c r="AN39" s="292">
        <v>0</v>
      </c>
      <c r="AO39" s="292">
        <v>0</v>
      </c>
      <c r="AP39" s="292">
        <v>24</v>
      </c>
      <c r="AQ39" s="292">
        <f t="shared" si="12"/>
        <v>931</v>
      </c>
      <c r="AR39" s="292">
        <v>0</v>
      </c>
      <c r="AS39" s="292">
        <v>0</v>
      </c>
      <c r="AT39" s="292">
        <v>931</v>
      </c>
      <c r="AU39" s="292">
        <f t="shared" si="13"/>
        <v>0</v>
      </c>
      <c r="AV39" s="292">
        <v>0</v>
      </c>
      <c r="AW39" s="292">
        <v>0</v>
      </c>
      <c r="AX39" s="292">
        <v>0</v>
      </c>
      <c r="AY39" s="292">
        <f t="shared" si="14"/>
        <v>0</v>
      </c>
      <c r="AZ39" s="292">
        <v>0</v>
      </c>
      <c r="BA39" s="292">
        <v>0</v>
      </c>
      <c r="BB39" s="292">
        <v>0</v>
      </c>
      <c r="BC39" s="292">
        <f t="shared" si="15"/>
        <v>2879</v>
      </c>
      <c r="BD39" s="292">
        <f t="shared" si="16"/>
        <v>1246</v>
      </c>
      <c r="BE39" s="292">
        <v>0</v>
      </c>
      <c r="BF39" s="292">
        <v>881</v>
      </c>
      <c r="BG39" s="292">
        <v>91</v>
      </c>
      <c r="BH39" s="292">
        <v>152</v>
      </c>
      <c r="BI39" s="292">
        <v>0</v>
      </c>
      <c r="BJ39" s="292">
        <v>122</v>
      </c>
      <c r="BK39" s="292">
        <f t="shared" si="18"/>
        <v>1633</v>
      </c>
      <c r="BL39" s="292">
        <v>0</v>
      </c>
      <c r="BM39" s="292">
        <v>1550</v>
      </c>
      <c r="BN39" s="292">
        <v>24</v>
      </c>
      <c r="BO39" s="292">
        <v>33</v>
      </c>
      <c r="BP39" s="292">
        <v>0</v>
      </c>
      <c r="BQ39" s="292">
        <v>26</v>
      </c>
      <c r="BR39" s="292">
        <f t="shared" si="41"/>
        <v>12088</v>
      </c>
      <c r="BS39" s="292">
        <f t="shared" si="42"/>
        <v>0</v>
      </c>
      <c r="BT39" s="292">
        <f t="shared" si="43"/>
        <v>10605</v>
      </c>
      <c r="BU39" s="292">
        <f t="shared" si="44"/>
        <v>627</v>
      </c>
      <c r="BV39" s="292">
        <f t="shared" si="45"/>
        <v>712</v>
      </c>
      <c r="BW39" s="292">
        <f t="shared" si="46"/>
        <v>0</v>
      </c>
      <c r="BX39" s="292">
        <f t="shared" si="47"/>
        <v>144</v>
      </c>
      <c r="BY39" s="292">
        <f t="shared" si="21"/>
        <v>10842</v>
      </c>
      <c r="BZ39" s="292">
        <f t="shared" si="22"/>
        <v>0</v>
      </c>
      <c r="CA39" s="292">
        <f t="shared" si="23"/>
        <v>9724</v>
      </c>
      <c r="CB39" s="292">
        <f t="shared" si="24"/>
        <v>536</v>
      </c>
      <c r="CC39" s="292">
        <f t="shared" si="25"/>
        <v>560</v>
      </c>
      <c r="CD39" s="292">
        <f t="shared" si="26"/>
        <v>0</v>
      </c>
      <c r="CE39" s="292">
        <f t="shared" si="27"/>
        <v>22</v>
      </c>
      <c r="CF39" s="292">
        <f t="shared" si="28"/>
        <v>1246</v>
      </c>
      <c r="CG39" s="292">
        <f t="shared" si="48"/>
        <v>0</v>
      </c>
      <c r="CH39" s="292">
        <f t="shared" si="49"/>
        <v>881</v>
      </c>
      <c r="CI39" s="292">
        <f t="shared" si="50"/>
        <v>91</v>
      </c>
      <c r="CJ39" s="292">
        <f t="shared" si="51"/>
        <v>152</v>
      </c>
      <c r="CK39" s="292">
        <f t="shared" si="52"/>
        <v>0</v>
      </c>
      <c r="CL39" s="292">
        <f t="shared" si="53"/>
        <v>122</v>
      </c>
      <c r="CM39" s="292">
        <f t="shared" si="54"/>
        <v>5397</v>
      </c>
      <c r="CN39" s="292">
        <f t="shared" si="55"/>
        <v>0</v>
      </c>
      <c r="CO39" s="292">
        <f t="shared" si="56"/>
        <v>4359</v>
      </c>
      <c r="CP39" s="292">
        <f t="shared" si="57"/>
        <v>48</v>
      </c>
      <c r="CQ39" s="292">
        <f t="shared" si="58"/>
        <v>964</v>
      </c>
      <c r="CR39" s="292">
        <f t="shared" si="59"/>
        <v>0</v>
      </c>
      <c r="CS39" s="292">
        <f t="shared" si="60"/>
        <v>26</v>
      </c>
      <c r="CT39" s="292">
        <f t="shared" si="31"/>
        <v>3764</v>
      </c>
      <c r="CU39" s="292">
        <f t="shared" si="32"/>
        <v>0</v>
      </c>
      <c r="CV39" s="292">
        <f t="shared" si="33"/>
        <v>2809</v>
      </c>
      <c r="CW39" s="292">
        <f t="shared" si="34"/>
        <v>24</v>
      </c>
      <c r="CX39" s="292">
        <f t="shared" si="35"/>
        <v>931</v>
      </c>
      <c r="CY39" s="292">
        <f t="shared" si="36"/>
        <v>0</v>
      </c>
      <c r="CZ39" s="292">
        <f t="shared" si="37"/>
        <v>0</v>
      </c>
      <c r="DA39" s="292">
        <f t="shared" si="38"/>
        <v>1633</v>
      </c>
      <c r="DB39" s="292">
        <f t="shared" si="61"/>
        <v>0</v>
      </c>
      <c r="DC39" s="292">
        <f t="shared" si="62"/>
        <v>1550</v>
      </c>
      <c r="DD39" s="292">
        <f t="shared" si="63"/>
        <v>24</v>
      </c>
      <c r="DE39" s="292">
        <f t="shared" si="64"/>
        <v>33</v>
      </c>
      <c r="DF39" s="292">
        <f t="shared" si="65"/>
        <v>0</v>
      </c>
      <c r="DG39" s="292">
        <f t="shared" si="66"/>
        <v>26</v>
      </c>
      <c r="DH39" s="292">
        <v>0</v>
      </c>
      <c r="DI39" s="292">
        <f t="shared" si="40"/>
        <v>5</v>
      </c>
      <c r="DJ39" s="292">
        <v>0</v>
      </c>
      <c r="DK39" s="292">
        <v>5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0"/>
        <v>10536</v>
      </c>
      <c r="E40" s="292">
        <f t="shared" si="1"/>
        <v>7176</v>
      </c>
      <c r="F40" s="292">
        <f t="shared" si="2"/>
        <v>0</v>
      </c>
      <c r="G40" s="292">
        <v>0</v>
      </c>
      <c r="H40" s="292">
        <v>0</v>
      </c>
      <c r="I40" s="292">
        <v>0</v>
      </c>
      <c r="J40" s="292">
        <f t="shared" si="3"/>
        <v>6454</v>
      </c>
      <c r="K40" s="292">
        <v>0</v>
      </c>
      <c r="L40" s="292">
        <v>6454</v>
      </c>
      <c r="M40" s="292">
        <v>0</v>
      </c>
      <c r="N40" s="292">
        <f t="shared" si="4"/>
        <v>200</v>
      </c>
      <c r="O40" s="292">
        <v>0</v>
      </c>
      <c r="P40" s="292">
        <v>200</v>
      </c>
      <c r="Q40" s="292">
        <v>0</v>
      </c>
      <c r="R40" s="292">
        <f t="shared" si="5"/>
        <v>511</v>
      </c>
      <c r="S40" s="292">
        <v>0</v>
      </c>
      <c r="T40" s="292">
        <v>511</v>
      </c>
      <c r="U40" s="292">
        <v>0</v>
      </c>
      <c r="V40" s="292">
        <f t="shared" si="6"/>
        <v>0</v>
      </c>
      <c r="W40" s="292">
        <v>0</v>
      </c>
      <c r="X40" s="292">
        <v>0</v>
      </c>
      <c r="Y40" s="292">
        <v>0</v>
      </c>
      <c r="Z40" s="292">
        <f t="shared" si="7"/>
        <v>11</v>
      </c>
      <c r="AA40" s="292">
        <v>0</v>
      </c>
      <c r="AB40" s="292">
        <v>11</v>
      </c>
      <c r="AC40" s="292">
        <v>0</v>
      </c>
      <c r="AD40" s="292">
        <f t="shared" si="8"/>
        <v>2825</v>
      </c>
      <c r="AE40" s="292">
        <f t="shared" si="9"/>
        <v>0</v>
      </c>
      <c r="AF40" s="292">
        <v>0</v>
      </c>
      <c r="AG40" s="292">
        <v>0</v>
      </c>
      <c r="AH40" s="292">
        <v>0</v>
      </c>
      <c r="AI40" s="292">
        <f t="shared" si="10"/>
        <v>1914</v>
      </c>
      <c r="AJ40" s="292">
        <v>0</v>
      </c>
      <c r="AK40" s="292">
        <v>0</v>
      </c>
      <c r="AL40" s="292">
        <v>1914</v>
      </c>
      <c r="AM40" s="292">
        <f t="shared" si="11"/>
        <v>7</v>
      </c>
      <c r="AN40" s="292">
        <v>0</v>
      </c>
      <c r="AO40" s="292">
        <v>0</v>
      </c>
      <c r="AP40" s="292">
        <v>7</v>
      </c>
      <c r="AQ40" s="292">
        <f t="shared" si="12"/>
        <v>904</v>
      </c>
      <c r="AR40" s="292">
        <v>0</v>
      </c>
      <c r="AS40" s="292">
        <v>0</v>
      </c>
      <c r="AT40" s="292">
        <v>904</v>
      </c>
      <c r="AU40" s="292">
        <f t="shared" si="13"/>
        <v>0</v>
      </c>
      <c r="AV40" s="292">
        <v>0</v>
      </c>
      <c r="AW40" s="292">
        <v>0</v>
      </c>
      <c r="AX40" s="292">
        <v>0</v>
      </c>
      <c r="AY40" s="292">
        <f t="shared" si="14"/>
        <v>0</v>
      </c>
      <c r="AZ40" s="292">
        <v>0</v>
      </c>
      <c r="BA40" s="292">
        <v>0</v>
      </c>
      <c r="BB40" s="292">
        <v>0</v>
      </c>
      <c r="BC40" s="292">
        <f t="shared" si="15"/>
        <v>535</v>
      </c>
      <c r="BD40" s="292">
        <f t="shared" si="16"/>
        <v>392</v>
      </c>
      <c r="BE40" s="292">
        <v>0</v>
      </c>
      <c r="BF40" s="292">
        <v>240</v>
      </c>
      <c r="BG40" s="292">
        <v>37</v>
      </c>
      <c r="BH40" s="292">
        <v>115</v>
      </c>
      <c r="BI40" s="292">
        <v>0</v>
      </c>
      <c r="BJ40" s="292">
        <v>0</v>
      </c>
      <c r="BK40" s="292">
        <f t="shared" si="18"/>
        <v>143</v>
      </c>
      <c r="BL40" s="292">
        <v>0</v>
      </c>
      <c r="BM40" s="292">
        <v>142</v>
      </c>
      <c r="BN40" s="292">
        <v>1</v>
      </c>
      <c r="BO40" s="292">
        <v>0</v>
      </c>
      <c r="BP40" s="292">
        <v>0</v>
      </c>
      <c r="BQ40" s="292">
        <v>0</v>
      </c>
      <c r="BR40" s="292">
        <f t="shared" si="41"/>
        <v>7568</v>
      </c>
      <c r="BS40" s="292">
        <f t="shared" si="42"/>
        <v>0</v>
      </c>
      <c r="BT40" s="292">
        <f t="shared" si="43"/>
        <v>6694</v>
      </c>
      <c r="BU40" s="292">
        <f t="shared" si="44"/>
        <v>237</v>
      </c>
      <c r="BV40" s="292">
        <f t="shared" si="45"/>
        <v>626</v>
      </c>
      <c r="BW40" s="292">
        <f t="shared" si="46"/>
        <v>0</v>
      </c>
      <c r="BX40" s="292">
        <f t="shared" si="47"/>
        <v>11</v>
      </c>
      <c r="BY40" s="292">
        <f t="shared" si="21"/>
        <v>7176</v>
      </c>
      <c r="BZ40" s="292">
        <f t="shared" si="22"/>
        <v>0</v>
      </c>
      <c r="CA40" s="292">
        <f t="shared" si="23"/>
        <v>6454</v>
      </c>
      <c r="CB40" s="292">
        <f t="shared" si="24"/>
        <v>200</v>
      </c>
      <c r="CC40" s="292">
        <f t="shared" si="25"/>
        <v>511</v>
      </c>
      <c r="CD40" s="292">
        <f t="shared" si="26"/>
        <v>0</v>
      </c>
      <c r="CE40" s="292">
        <f t="shared" si="27"/>
        <v>11</v>
      </c>
      <c r="CF40" s="292">
        <f t="shared" si="28"/>
        <v>392</v>
      </c>
      <c r="CG40" s="292">
        <f t="shared" si="48"/>
        <v>0</v>
      </c>
      <c r="CH40" s="292">
        <f t="shared" si="49"/>
        <v>240</v>
      </c>
      <c r="CI40" s="292">
        <f t="shared" si="50"/>
        <v>37</v>
      </c>
      <c r="CJ40" s="292">
        <f t="shared" si="51"/>
        <v>115</v>
      </c>
      <c r="CK40" s="292">
        <f t="shared" si="52"/>
        <v>0</v>
      </c>
      <c r="CL40" s="292">
        <f t="shared" si="53"/>
        <v>0</v>
      </c>
      <c r="CM40" s="292">
        <f t="shared" si="54"/>
        <v>2968</v>
      </c>
      <c r="CN40" s="292">
        <f t="shared" si="55"/>
        <v>0</v>
      </c>
      <c r="CO40" s="292">
        <f t="shared" si="56"/>
        <v>2056</v>
      </c>
      <c r="CP40" s="292">
        <f t="shared" si="57"/>
        <v>8</v>
      </c>
      <c r="CQ40" s="292">
        <f t="shared" si="58"/>
        <v>904</v>
      </c>
      <c r="CR40" s="292">
        <f t="shared" si="59"/>
        <v>0</v>
      </c>
      <c r="CS40" s="292">
        <f t="shared" si="60"/>
        <v>0</v>
      </c>
      <c r="CT40" s="292">
        <f t="shared" si="31"/>
        <v>2825</v>
      </c>
      <c r="CU40" s="292">
        <f t="shared" si="32"/>
        <v>0</v>
      </c>
      <c r="CV40" s="292">
        <f t="shared" si="33"/>
        <v>1914</v>
      </c>
      <c r="CW40" s="292">
        <f t="shared" si="34"/>
        <v>7</v>
      </c>
      <c r="CX40" s="292">
        <f t="shared" si="35"/>
        <v>904</v>
      </c>
      <c r="CY40" s="292">
        <f t="shared" si="36"/>
        <v>0</v>
      </c>
      <c r="CZ40" s="292">
        <f t="shared" si="37"/>
        <v>0</v>
      </c>
      <c r="DA40" s="292">
        <f t="shared" si="38"/>
        <v>143</v>
      </c>
      <c r="DB40" s="292">
        <f t="shared" si="61"/>
        <v>0</v>
      </c>
      <c r="DC40" s="292">
        <f t="shared" si="62"/>
        <v>142</v>
      </c>
      <c r="DD40" s="292">
        <f t="shared" si="63"/>
        <v>1</v>
      </c>
      <c r="DE40" s="292">
        <f t="shared" si="64"/>
        <v>0</v>
      </c>
      <c r="DF40" s="292">
        <f t="shared" si="65"/>
        <v>0</v>
      </c>
      <c r="DG40" s="292">
        <f t="shared" si="66"/>
        <v>0</v>
      </c>
      <c r="DH40" s="292">
        <v>0</v>
      </c>
      <c r="DI40" s="292">
        <f t="shared" si="40"/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0"/>
        <v>9137</v>
      </c>
      <c r="E41" s="292">
        <f t="shared" si="1"/>
        <v>4998</v>
      </c>
      <c r="F41" s="292">
        <f t="shared" si="2"/>
        <v>0</v>
      </c>
      <c r="G41" s="292">
        <v>0</v>
      </c>
      <c r="H41" s="292">
        <v>0</v>
      </c>
      <c r="I41" s="292">
        <v>0</v>
      </c>
      <c r="J41" s="292">
        <f t="shared" si="3"/>
        <v>3991</v>
      </c>
      <c r="K41" s="292">
        <v>0</v>
      </c>
      <c r="L41" s="292">
        <v>3991</v>
      </c>
      <c r="M41" s="292">
        <v>0</v>
      </c>
      <c r="N41" s="292">
        <f t="shared" si="4"/>
        <v>129</v>
      </c>
      <c r="O41" s="292">
        <v>0</v>
      </c>
      <c r="P41" s="292">
        <v>129</v>
      </c>
      <c r="Q41" s="292">
        <v>0</v>
      </c>
      <c r="R41" s="292">
        <f t="shared" si="5"/>
        <v>846</v>
      </c>
      <c r="S41" s="292">
        <v>0</v>
      </c>
      <c r="T41" s="292">
        <v>846</v>
      </c>
      <c r="U41" s="292">
        <v>0</v>
      </c>
      <c r="V41" s="292">
        <f t="shared" si="6"/>
        <v>0</v>
      </c>
      <c r="W41" s="292">
        <v>0</v>
      </c>
      <c r="X41" s="292">
        <v>0</v>
      </c>
      <c r="Y41" s="292">
        <v>0</v>
      </c>
      <c r="Z41" s="292">
        <f t="shared" si="7"/>
        <v>32</v>
      </c>
      <c r="AA41" s="292">
        <v>0</v>
      </c>
      <c r="AB41" s="292">
        <v>32</v>
      </c>
      <c r="AC41" s="292">
        <v>0</v>
      </c>
      <c r="AD41" s="292">
        <f t="shared" si="8"/>
        <v>3300</v>
      </c>
      <c r="AE41" s="292">
        <f t="shared" si="9"/>
        <v>0</v>
      </c>
      <c r="AF41" s="292">
        <v>0</v>
      </c>
      <c r="AG41" s="292">
        <v>0</v>
      </c>
      <c r="AH41" s="292">
        <v>0</v>
      </c>
      <c r="AI41" s="292">
        <f t="shared" si="10"/>
        <v>3256</v>
      </c>
      <c r="AJ41" s="292">
        <v>0</v>
      </c>
      <c r="AK41" s="292">
        <v>574</v>
      </c>
      <c r="AL41" s="292">
        <v>2682</v>
      </c>
      <c r="AM41" s="292">
        <f t="shared" si="11"/>
        <v>35</v>
      </c>
      <c r="AN41" s="292">
        <v>0</v>
      </c>
      <c r="AO41" s="292">
        <v>8</v>
      </c>
      <c r="AP41" s="292">
        <v>27</v>
      </c>
      <c r="AQ41" s="292">
        <f t="shared" si="12"/>
        <v>0</v>
      </c>
      <c r="AR41" s="292">
        <v>0</v>
      </c>
      <c r="AS41" s="292">
        <v>0</v>
      </c>
      <c r="AT41" s="292">
        <v>0</v>
      </c>
      <c r="AU41" s="292">
        <f t="shared" si="13"/>
        <v>0</v>
      </c>
      <c r="AV41" s="292">
        <v>0</v>
      </c>
      <c r="AW41" s="292">
        <v>0</v>
      </c>
      <c r="AX41" s="292">
        <v>0</v>
      </c>
      <c r="AY41" s="292">
        <f t="shared" si="14"/>
        <v>9</v>
      </c>
      <c r="AZ41" s="292">
        <v>0</v>
      </c>
      <c r="BA41" s="292">
        <v>2</v>
      </c>
      <c r="BB41" s="292">
        <v>7</v>
      </c>
      <c r="BC41" s="292">
        <f t="shared" si="15"/>
        <v>839</v>
      </c>
      <c r="BD41" s="292">
        <f t="shared" si="16"/>
        <v>445</v>
      </c>
      <c r="BE41" s="292">
        <v>0</v>
      </c>
      <c r="BF41" s="292">
        <v>338</v>
      </c>
      <c r="BG41" s="292">
        <v>17</v>
      </c>
      <c r="BH41" s="292">
        <v>0</v>
      </c>
      <c r="BI41" s="292">
        <v>0</v>
      </c>
      <c r="BJ41" s="292">
        <v>90</v>
      </c>
      <c r="BK41" s="292">
        <f t="shared" si="18"/>
        <v>394</v>
      </c>
      <c r="BL41" s="292">
        <v>0</v>
      </c>
      <c r="BM41" s="292">
        <v>386</v>
      </c>
      <c r="BN41" s="292">
        <v>2</v>
      </c>
      <c r="BO41" s="292">
        <v>0</v>
      </c>
      <c r="BP41" s="292">
        <v>0</v>
      </c>
      <c r="BQ41" s="292">
        <v>6</v>
      </c>
      <c r="BR41" s="292">
        <f t="shared" si="41"/>
        <v>5443</v>
      </c>
      <c r="BS41" s="292">
        <f t="shared" si="42"/>
        <v>0</v>
      </c>
      <c r="BT41" s="292">
        <f t="shared" si="43"/>
        <v>4329</v>
      </c>
      <c r="BU41" s="292">
        <f t="shared" si="44"/>
        <v>146</v>
      </c>
      <c r="BV41" s="292">
        <f t="shared" si="45"/>
        <v>846</v>
      </c>
      <c r="BW41" s="292">
        <f t="shared" si="46"/>
        <v>0</v>
      </c>
      <c r="BX41" s="292">
        <f t="shared" si="47"/>
        <v>122</v>
      </c>
      <c r="BY41" s="292">
        <f t="shared" si="21"/>
        <v>4998</v>
      </c>
      <c r="BZ41" s="292">
        <f t="shared" si="22"/>
        <v>0</v>
      </c>
      <c r="CA41" s="292">
        <f t="shared" si="23"/>
        <v>3991</v>
      </c>
      <c r="CB41" s="292">
        <f t="shared" si="24"/>
        <v>129</v>
      </c>
      <c r="CC41" s="292">
        <f t="shared" si="25"/>
        <v>846</v>
      </c>
      <c r="CD41" s="292">
        <f t="shared" si="26"/>
        <v>0</v>
      </c>
      <c r="CE41" s="292">
        <f t="shared" si="27"/>
        <v>32</v>
      </c>
      <c r="CF41" s="292">
        <f t="shared" si="28"/>
        <v>445</v>
      </c>
      <c r="CG41" s="292">
        <f t="shared" si="48"/>
        <v>0</v>
      </c>
      <c r="CH41" s="292">
        <f t="shared" si="49"/>
        <v>338</v>
      </c>
      <c r="CI41" s="292">
        <f t="shared" si="50"/>
        <v>17</v>
      </c>
      <c r="CJ41" s="292">
        <f t="shared" si="51"/>
        <v>0</v>
      </c>
      <c r="CK41" s="292">
        <f t="shared" si="52"/>
        <v>0</v>
      </c>
      <c r="CL41" s="292">
        <f t="shared" si="53"/>
        <v>90</v>
      </c>
      <c r="CM41" s="292">
        <f t="shared" si="54"/>
        <v>3694</v>
      </c>
      <c r="CN41" s="292">
        <f t="shared" si="55"/>
        <v>0</v>
      </c>
      <c r="CO41" s="292">
        <f t="shared" si="56"/>
        <v>3642</v>
      </c>
      <c r="CP41" s="292">
        <f t="shared" si="57"/>
        <v>37</v>
      </c>
      <c r="CQ41" s="292">
        <f t="shared" si="58"/>
        <v>0</v>
      </c>
      <c r="CR41" s="292">
        <f t="shared" si="59"/>
        <v>0</v>
      </c>
      <c r="CS41" s="292">
        <f t="shared" si="60"/>
        <v>15</v>
      </c>
      <c r="CT41" s="292">
        <f t="shared" si="31"/>
        <v>3300</v>
      </c>
      <c r="CU41" s="292">
        <f t="shared" si="32"/>
        <v>0</v>
      </c>
      <c r="CV41" s="292">
        <f t="shared" si="33"/>
        <v>3256</v>
      </c>
      <c r="CW41" s="292">
        <f t="shared" si="34"/>
        <v>35</v>
      </c>
      <c r="CX41" s="292">
        <f t="shared" si="35"/>
        <v>0</v>
      </c>
      <c r="CY41" s="292">
        <f t="shared" si="36"/>
        <v>0</v>
      </c>
      <c r="CZ41" s="292">
        <f t="shared" si="37"/>
        <v>9</v>
      </c>
      <c r="DA41" s="292">
        <f t="shared" si="38"/>
        <v>394</v>
      </c>
      <c r="DB41" s="292">
        <f t="shared" si="61"/>
        <v>0</v>
      </c>
      <c r="DC41" s="292">
        <f t="shared" si="62"/>
        <v>386</v>
      </c>
      <c r="DD41" s="292">
        <f t="shared" si="63"/>
        <v>2</v>
      </c>
      <c r="DE41" s="292">
        <f t="shared" si="64"/>
        <v>0</v>
      </c>
      <c r="DF41" s="292">
        <f t="shared" si="65"/>
        <v>0</v>
      </c>
      <c r="DG41" s="292">
        <f t="shared" si="66"/>
        <v>6</v>
      </c>
      <c r="DH41" s="292">
        <v>0</v>
      </c>
      <c r="DI41" s="292">
        <f t="shared" si="40"/>
        <v>1</v>
      </c>
      <c r="DJ41" s="292">
        <v>0</v>
      </c>
      <c r="DK41" s="292">
        <v>0</v>
      </c>
      <c r="DL41" s="292">
        <v>0</v>
      </c>
      <c r="DM41" s="292">
        <v>1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0"/>
        <v>5647</v>
      </c>
      <c r="E42" s="292">
        <f t="shared" si="1"/>
        <v>4244</v>
      </c>
      <c r="F42" s="292">
        <f t="shared" si="2"/>
        <v>0</v>
      </c>
      <c r="G42" s="292">
        <v>0</v>
      </c>
      <c r="H42" s="292">
        <v>0</v>
      </c>
      <c r="I42" s="292">
        <v>0</v>
      </c>
      <c r="J42" s="292">
        <f t="shared" si="3"/>
        <v>3698</v>
      </c>
      <c r="K42" s="292">
        <v>0</v>
      </c>
      <c r="L42" s="292">
        <v>3698</v>
      </c>
      <c r="M42" s="292">
        <v>0</v>
      </c>
      <c r="N42" s="292">
        <f t="shared" si="4"/>
        <v>0</v>
      </c>
      <c r="O42" s="292">
        <v>0</v>
      </c>
      <c r="P42" s="292">
        <v>0</v>
      </c>
      <c r="Q42" s="292">
        <v>0</v>
      </c>
      <c r="R42" s="292">
        <f t="shared" si="5"/>
        <v>272</v>
      </c>
      <c r="S42" s="292">
        <v>18</v>
      </c>
      <c r="T42" s="292">
        <v>254</v>
      </c>
      <c r="U42" s="292">
        <v>0</v>
      </c>
      <c r="V42" s="292">
        <f t="shared" si="6"/>
        <v>9</v>
      </c>
      <c r="W42" s="292">
        <v>0</v>
      </c>
      <c r="X42" s="292">
        <v>9</v>
      </c>
      <c r="Y42" s="292">
        <v>0</v>
      </c>
      <c r="Z42" s="292">
        <f t="shared" si="7"/>
        <v>265</v>
      </c>
      <c r="AA42" s="292">
        <v>0</v>
      </c>
      <c r="AB42" s="292">
        <v>265</v>
      </c>
      <c r="AC42" s="292">
        <v>0</v>
      </c>
      <c r="AD42" s="292">
        <f t="shared" si="8"/>
        <v>729</v>
      </c>
      <c r="AE42" s="292">
        <f t="shared" si="9"/>
        <v>0</v>
      </c>
      <c r="AF42" s="292">
        <v>0</v>
      </c>
      <c r="AG42" s="292">
        <v>0</v>
      </c>
      <c r="AH42" s="292">
        <v>0</v>
      </c>
      <c r="AI42" s="292">
        <f t="shared" si="10"/>
        <v>717</v>
      </c>
      <c r="AJ42" s="292">
        <v>0</v>
      </c>
      <c r="AK42" s="292">
        <v>0</v>
      </c>
      <c r="AL42" s="292">
        <v>717</v>
      </c>
      <c r="AM42" s="292">
        <f t="shared" si="11"/>
        <v>0</v>
      </c>
      <c r="AN42" s="292">
        <v>0</v>
      </c>
      <c r="AO42" s="292">
        <v>0</v>
      </c>
      <c r="AP42" s="292">
        <v>0</v>
      </c>
      <c r="AQ42" s="292">
        <f t="shared" si="12"/>
        <v>8</v>
      </c>
      <c r="AR42" s="292">
        <v>0</v>
      </c>
      <c r="AS42" s="292">
        <v>0</v>
      </c>
      <c r="AT42" s="292">
        <v>8</v>
      </c>
      <c r="AU42" s="292">
        <f t="shared" si="13"/>
        <v>0</v>
      </c>
      <c r="AV42" s="292">
        <v>0</v>
      </c>
      <c r="AW42" s="292">
        <v>0</v>
      </c>
      <c r="AX42" s="292">
        <v>0</v>
      </c>
      <c r="AY42" s="292">
        <f t="shared" si="14"/>
        <v>4</v>
      </c>
      <c r="AZ42" s="292">
        <v>0</v>
      </c>
      <c r="BA42" s="292">
        <v>0</v>
      </c>
      <c r="BB42" s="292">
        <v>4</v>
      </c>
      <c r="BC42" s="292">
        <f t="shared" si="15"/>
        <v>674</v>
      </c>
      <c r="BD42" s="292">
        <f t="shared" si="16"/>
        <v>372</v>
      </c>
      <c r="BE42" s="292">
        <v>0</v>
      </c>
      <c r="BF42" s="292">
        <v>335</v>
      </c>
      <c r="BG42" s="292">
        <v>0</v>
      </c>
      <c r="BH42" s="292">
        <v>22</v>
      </c>
      <c r="BI42" s="292">
        <v>0</v>
      </c>
      <c r="BJ42" s="292">
        <v>15</v>
      </c>
      <c r="BK42" s="292">
        <f t="shared" si="18"/>
        <v>302</v>
      </c>
      <c r="BL42" s="292">
        <v>0</v>
      </c>
      <c r="BM42" s="292">
        <v>277</v>
      </c>
      <c r="BN42" s="292">
        <v>0</v>
      </c>
      <c r="BO42" s="292">
        <v>15</v>
      </c>
      <c r="BP42" s="292">
        <v>0</v>
      </c>
      <c r="BQ42" s="292">
        <v>10</v>
      </c>
      <c r="BR42" s="292">
        <f t="shared" si="41"/>
        <v>4616</v>
      </c>
      <c r="BS42" s="292">
        <f t="shared" si="42"/>
        <v>0</v>
      </c>
      <c r="BT42" s="292">
        <f t="shared" si="43"/>
        <v>4033</v>
      </c>
      <c r="BU42" s="292">
        <f t="shared" si="44"/>
        <v>0</v>
      </c>
      <c r="BV42" s="292">
        <f t="shared" si="45"/>
        <v>294</v>
      </c>
      <c r="BW42" s="292">
        <f t="shared" si="46"/>
        <v>9</v>
      </c>
      <c r="BX42" s="292">
        <f t="shared" si="47"/>
        <v>280</v>
      </c>
      <c r="BY42" s="292">
        <f t="shared" si="21"/>
        <v>4244</v>
      </c>
      <c r="BZ42" s="292">
        <f t="shared" si="22"/>
        <v>0</v>
      </c>
      <c r="CA42" s="292">
        <f t="shared" si="23"/>
        <v>3698</v>
      </c>
      <c r="CB42" s="292">
        <f t="shared" si="24"/>
        <v>0</v>
      </c>
      <c r="CC42" s="292">
        <f t="shared" si="25"/>
        <v>272</v>
      </c>
      <c r="CD42" s="292">
        <f t="shared" si="26"/>
        <v>9</v>
      </c>
      <c r="CE42" s="292">
        <f t="shared" si="27"/>
        <v>265</v>
      </c>
      <c r="CF42" s="292">
        <f t="shared" si="28"/>
        <v>372</v>
      </c>
      <c r="CG42" s="292">
        <f t="shared" si="48"/>
        <v>0</v>
      </c>
      <c r="CH42" s="292">
        <f t="shared" si="49"/>
        <v>335</v>
      </c>
      <c r="CI42" s="292">
        <f t="shared" si="50"/>
        <v>0</v>
      </c>
      <c r="CJ42" s="292">
        <f t="shared" si="51"/>
        <v>22</v>
      </c>
      <c r="CK42" s="292">
        <f t="shared" si="52"/>
        <v>0</v>
      </c>
      <c r="CL42" s="292">
        <f t="shared" si="53"/>
        <v>15</v>
      </c>
      <c r="CM42" s="292">
        <f t="shared" si="54"/>
        <v>1031</v>
      </c>
      <c r="CN42" s="292">
        <f t="shared" si="55"/>
        <v>0</v>
      </c>
      <c r="CO42" s="292">
        <f t="shared" si="56"/>
        <v>994</v>
      </c>
      <c r="CP42" s="292">
        <f t="shared" si="57"/>
        <v>0</v>
      </c>
      <c r="CQ42" s="292">
        <f t="shared" si="58"/>
        <v>23</v>
      </c>
      <c r="CR42" s="292">
        <f t="shared" si="59"/>
        <v>0</v>
      </c>
      <c r="CS42" s="292">
        <f t="shared" si="60"/>
        <v>14</v>
      </c>
      <c r="CT42" s="292">
        <f t="shared" si="31"/>
        <v>729</v>
      </c>
      <c r="CU42" s="292">
        <f t="shared" si="32"/>
        <v>0</v>
      </c>
      <c r="CV42" s="292">
        <f t="shared" si="33"/>
        <v>717</v>
      </c>
      <c r="CW42" s="292">
        <f t="shared" si="34"/>
        <v>0</v>
      </c>
      <c r="CX42" s="292">
        <f t="shared" si="35"/>
        <v>8</v>
      </c>
      <c r="CY42" s="292">
        <f t="shared" si="36"/>
        <v>0</v>
      </c>
      <c r="CZ42" s="292">
        <f t="shared" si="37"/>
        <v>4</v>
      </c>
      <c r="DA42" s="292">
        <f t="shared" si="38"/>
        <v>302</v>
      </c>
      <c r="DB42" s="292">
        <f t="shared" si="61"/>
        <v>0</v>
      </c>
      <c r="DC42" s="292">
        <f t="shared" si="62"/>
        <v>277</v>
      </c>
      <c r="DD42" s="292">
        <f t="shared" si="63"/>
        <v>0</v>
      </c>
      <c r="DE42" s="292">
        <f t="shared" si="64"/>
        <v>15</v>
      </c>
      <c r="DF42" s="292">
        <f t="shared" si="65"/>
        <v>0</v>
      </c>
      <c r="DG42" s="292">
        <f t="shared" si="66"/>
        <v>10</v>
      </c>
      <c r="DH42" s="292">
        <v>0</v>
      </c>
      <c r="DI42" s="292">
        <f t="shared" si="40"/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0"/>
        <v>13267</v>
      </c>
      <c r="E43" s="292">
        <f t="shared" si="1"/>
        <v>9836</v>
      </c>
      <c r="F43" s="292">
        <f t="shared" si="2"/>
        <v>0</v>
      </c>
      <c r="G43" s="292">
        <v>0</v>
      </c>
      <c r="H43" s="292">
        <v>0</v>
      </c>
      <c r="I43" s="292">
        <v>0</v>
      </c>
      <c r="J43" s="292">
        <f t="shared" si="3"/>
        <v>6954</v>
      </c>
      <c r="K43" s="292">
        <v>221</v>
      </c>
      <c r="L43" s="292">
        <v>6733</v>
      </c>
      <c r="M43" s="292">
        <v>0</v>
      </c>
      <c r="N43" s="292">
        <f t="shared" si="4"/>
        <v>489</v>
      </c>
      <c r="O43" s="292">
        <v>0</v>
      </c>
      <c r="P43" s="292">
        <v>489</v>
      </c>
      <c r="Q43" s="292">
        <v>0</v>
      </c>
      <c r="R43" s="292">
        <f t="shared" si="5"/>
        <v>2393</v>
      </c>
      <c r="S43" s="292">
        <v>0</v>
      </c>
      <c r="T43" s="292">
        <v>2393</v>
      </c>
      <c r="U43" s="292">
        <v>0</v>
      </c>
      <c r="V43" s="292">
        <f t="shared" si="6"/>
        <v>0</v>
      </c>
      <c r="W43" s="292">
        <v>0</v>
      </c>
      <c r="X43" s="292">
        <v>0</v>
      </c>
      <c r="Y43" s="292">
        <v>0</v>
      </c>
      <c r="Z43" s="292">
        <f t="shared" si="7"/>
        <v>0</v>
      </c>
      <c r="AA43" s="292">
        <v>0</v>
      </c>
      <c r="AB43" s="292">
        <v>0</v>
      </c>
      <c r="AC43" s="292">
        <v>0</v>
      </c>
      <c r="AD43" s="292">
        <f t="shared" si="8"/>
        <v>2445</v>
      </c>
      <c r="AE43" s="292">
        <f t="shared" si="9"/>
        <v>0</v>
      </c>
      <c r="AF43" s="292">
        <v>0</v>
      </c>
      <c r="AG43" s="292">
        <v>0</v>
      </c>
      <c r="AH43" s="292">
        <v>0</v>
      </c>
      <c r="AI43" s="292">
        <f t="shared" si="10"/>
        <v>2367</v>
      </c>
      <c r="AJ43" s="292">
        <v>0</v>
      </c>
      <c r="AK43" s="292">
        <v>0</v>
      </c>
      <c r="AL43" s="292">
        <v>2367</v>
      </c>
      <c r="AM43" s="292">
        <f t="shared" si="11"/>
        <v>39</v>
      </c>
      <c r="AN43" s="292">
        <v>0</v>
      </c>
      <c r="AO43" s="292">
        <v>0</v>
      </c>
      <c r="AP43" s="292">
        <v>39</v>
      </c>
      <c r="AQ43" s="292">
        <f t="shared" si="12"/>
        <v>39</v>
      </c>
      <c r="AR43" s="292">
        <v>0</v>
      </c>
      <c r="AS43" s="292">
        <v>0</v>
      </c>
      <c r="AT43" s="292">
        <v>39</v>
      </c>
      <c r="AU43" s="292">
        <f t="shared" si="13"/>
        <v>0</v>
      </c>
      <c r="AV43" s="292">
        <v>0</v>
      </c>
      <c r="AW43" s="292">
        <v>0</v>
      </c>
      <c r="AX43" s="292">
        <v>0</v>
      </c>
      <c r="AY43" s="292">
        <f t="shared" si="14"/>
        <v>0</v>
      </c>
      <c r="AZ43" s="292">
        <v>0</v>
      </c>
      <c r="BA43" s="292">
        <v>0</v>
      </c>
      <c r="BB43" s="292">
        <v>0</v>
      </c>
      <c r="BC43" s="292">
        <f t="shared" si="15"/>
        <v>986</v>
      </c>
      <c r="BD43" s="292">
        <f t="shared" si="16"/>
        <v>752</v>
      </c>
      <c r="BE43" s="292">
        <v>0</v>
      </c>
      <c r="BF43" s="292">
        <v>177</v>
      </c>
      <c r="BG43" s="292">
        <v>204</v>
      </c>
      <c r="BH43" s="292">
        <v>371</v>
      </c>
      <c r="BI43" s="292">
        <v>0</v>
      </c>
      <c r="BJ43" s="292">
        <v>0</v>
      </c>
      <c r="BK43" s="292">
        <f t="shared" si="18"/>
        <v>234</v>
      </c>
      <c r="BL43" s="292">
        <v>0</v>
      </c>
      <c r="BM43" s="292">
        <v>48</v>
      </c>
      <c r="BN43" s="292">
        <v>23</v>
      </c>
      <c r="BO43" s="292">
        <v>163</v>
      </c>
      <c r="BP43" s="292">
        <v>0</v>
      </c>
      <c r="BQ43" s="292">
        <v>0</v>
      </c>
      <c r="BR43" s="292">
        <f t="shared" si="41"/>
        <v>10588</v>
      </c>
      <c r="BS43" s="292">
        <f t="shared" si="42"/>
        <v>0</v>
      </c>
      <c r="BT43" s="292">
        <f t="shared" si="43"/>
        <v>7131</v>
      </c>
      <c r="BU43" s="292">
        <f t="shared" si="44"/>
        <v>693</v>
      </c>
      <c r="BV43" s="292">
        <f t="shared" si="45"/>
        <v>2764</v>
      </c>
      <c r="BW43" s="292">
        <f t="shared" si="46"/>
        <v>0</v>
      </c>
      <c r="BX43" s="292">
        <f t="shared" si="47"/>
        <v>0</v>
      </c>
      <c r="BY43" s="292">
        <f t="shared" si="21"/>
        <v>9836</v>
      </c>
      <c r="BZ43" s="292">
        <f t="shared" si="22"/>
        <v>0</v>
      </c>
      <c r="CA43" s="292">
        <f t="shared" si="23"/>
        <v>6954</v>
      </c>
      <c r="CB43" s="292">
        <f t="shared" si="24"/>
        <v>489</v>
      </c>
      <c r="CC43" s="292">
        <f t="shared" si="25"/>
        <v>2393</v>
      </c>
      <c r="CD43" s="292">
        <f t="shared" si="26"/>
        <v>0</v>
      </c>
      <c r="CE43" s="292">
        <f t="shared" si="27"/>
        <v>0</v>
      </c>
      <c r="CF43" s="292">
        <f t="shared" si="28"/>
        <v>752</v>
      </c>
      <c r="CG43" s="292">
        <f t="shared" si="48"/>
        <v>0</v>
      </c>
      <c r="CH43" s="292">
        <f t="shared" si="49"/>
        <v>177</v>
      </c>
      <c r="CI43" s="292">
        <f t="shared" si="50"/>
        <v>204</v>
      </c>
      <c r="CJ43" s="292">
        <f t="shared" si="51"/>
        <v>371</v>
      </c>
      <c r="CK43" s="292">
        <f t="shared" si="52"/>
        <v>0</v>
      </c>
      <c r="CL43" s="292">
        <f t="shared" si="53"/>
        <v>0</v>
      </c>
      <c r="CM43" s="292">
        <f t="shared" si="54"/>
        <v>2679</v>
      </c>
      <c r="CN43" s="292">
        <f t="shared" si="55"/>
        <v>0</v>
      </c>
      <c r="CO43" s="292">
        <f t="shared" si="56"/>
        <v>2415</v>
      </c>
      <c r="CP43" s="292">
        <f t="shared" si="57"/>
        <v>62</v>
      </c>
      <c r="CQ43" s="292">
        <f t="shared" si="58"/>
        <v>202</v>
      </c>
      <c r="CR43" s="292">
        <f t="shared" si="59"/>
        <v>0</v>
      </c>
      <c r="CS43" s="292">
        <f t="shared" si="60"/>
        <v>0</v>
      </c>
      <c r="CT43" s="292">
        <f t="shared" si="31"/>
        <v>2445</v>
      </c>
      <c r="CU43" s="292">
        <f t="shared" si="32"/>
        <v>0</v>
      </c>
      <c r="CV43" s="292">
        <f t="shared" si="33"/>
        <v>2367</v>
      </c>
      <c r="CW43" s="292">
        <f t="shared" si="34"/>
        <v>39</v>
      </c>
      <c r="CX43" s="292">
        <f t="shared" si="35"/>
        <v>39</v>
      </c>
      <c r="CY43" s="292">
        <f t="shared" si="36"/>
        <v>0</v>
      </c>
      <c r="CZ43" s="292">
        <f t="shared" si="37"/>
        <v>0</v>
      </c>
      <c r="DA43" s="292">
        <f t="shared" si="38"/>
        <v>234</v>
      </c>
      <c r="DB43" s="292">
        <f t="shared" si="61"/>
        <v>0</v>
      </c>
      <c r="DC43" s="292">
        <f t="shared" si="62"/>
        <v>48</v>
      </c>
      <c r="DD43" s="292">
        <f t="shared" si="63"/>
        <v>23</v>
      </c>
      <c r="DE43" s="292">
        <f t="shared" si="64"/>
        <v>163</v>
      </c>
      <c r="DF43" s="292">
        <f t="shared" si="65"/>
        <v>0</v>
      </c>
      <c r="DG43" s="292">
        <f t="shared" si="66"/>
        <v>0</v>
      </c>
      <c r="DH43" s="292">
        <v>0</v>
      </c>
      <c r="DI43" s="292">
        <f t="shared" si="40"/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0"/>
        <v>6713</v>
      </c>
      <c r="E44" s="292">
        <f t="shared" si="1"/>
        <v>4130</v>
      </c>
      <c r="F44" s="292">
        <f t="shared" si="2"/>
        <v>0</v>
      </c>
      <c r="G44" s="292">
        <v>0</v>
      </c>
      <c r="H44" s="292">
        <v>0</v>
      </c>
      <c r="I44" s="292">
        <v>0</v>
      </c>
      <c r="J44" s="292">
        <f t="shared" si="3"/>
        <v>3429</v>
      </c>
      <c r="K44" s="292">
        <v>3429</v>
      </c>
      <c r="L44" s="292">
        <v>0</v>
      </c>
      <c r="M44" s="292">
        <v>0</v>
      </c>
      <c r="N44" s="292">
        <f t="shared" si="4"/>
        <v>0</v>
      </c>
      <c r="O44" s="292">
        <v>0</v>
      </c>
      <c r="P44" s="292">
        <v>0</v>
      </c>
      <c r="Q44" s="292">
        <v>0</v>
      </c>
      <c r="R44" s="292">
        <f t="shared" si="5"/>
        <v>701</v>
      </c>
      <c r="S44" s="292">
        <v>701</v>
      </c>
      <c r="T44" s="292">
        <v>0</v>
      </c>
      <c r="U44" s="292">
        <v>0</v>
      </c>
      <c r="V44" s="292">
        <f t="shared" si="6"/>
        <v>0</v>
      </c>
      <c r="W44" s="292">
        <v>0</v>
      </c>
      <c r="X44" s="292">
        <v>0</v>
      </c>
      <c r="Y44" s="292">
        <v>0</v>
      </c>
      <c r="Z44" s="292">
        <f t="shared" si="7"/>
        <v>0</v>
      </c>
      <c r="AA44" s="292">
        <v>0</v>
      </c>
      <c r="AB44" s="292">
        <v>0</v>
      </c>
      <c r="AC44" s="292">
        <v>0</v>
      </c>
      <c r="AD44" s="292">
        <f t="shared" si="8"/>
        <v>1379</v>
      </c>
      <c r="AE44" s="292">
        <f t="shared" si="9"/>
        <v>0</v>
      </c>
      <c r="AF44" s="292">
        <v>0</v>
      </c>
      <c r="AG44" s="292">
        <v>0</v>
      </c>
      <c r="AH44" s="292">
        <v>0</v>
      </c>
      <c r="AI44" s="292">
        <f t="shared" si="10"/>
        <v>895</v>
      </c>
      <c r="AJ44" s="292">
        <v>857</v>
      </c>
      <c r="AK44" s="292">
        <v>0</v>
      </c>
      <c r="AL44" s="292">
        <v>38</v>
      </c>
      <c r="AM44" s="292">
        <f t="shared" si="11"/>
        <v>0</v>
      </c>
      <c r="AN44" s="292">
        <v>0</v>
      </c>
      <c r="AO44" s="292">
        <v>0</v>
      </c>
      <c r="AP44" s="292">
        <v>0</v>
      </c>
      <c r="AQ44" s="292">
        <f t="shared" si="12"/>
        <v>484</v>
      </c>
      <c r="AR44" s="292">
        <v>484</v>
      </c>
      <c r="AS44" s="292">
        <v>0</v>
      </c>
      <c r="AT44" s="292">
        <v>0</v>
      </c>
      <c r="AU44" s="292">
        <f t="shared" si="13"/>
        <v>0</v>
      </c>
      <c r="AV44" s="292">
        <v>0</v>
      </c>
      <c r="AW44" s="292">
        <v>0</v>
      </c>
      <c r="AX44" s="292">
        <v>0</v>
      </c>
      <c r="AY44" s="292">
        <f t="shared" si="14"/>
        <v>0</v>
      </c>
      <c r="AZ44" s="292">
        <v>0</v>
      </c>
      <c r="BA44" s="292">
        <v>0</v>
      </c>
      <c r="BB44" s="292">
        <v>0</v>
      </c>
      <c r="BC44" s="292">
        <f t="shared" si="15"/>
        <v>1204</v>
      </c>
      <c r="BD44" s="292">
        <f t="shared" si="16"/>
        <v>998</v>
      </c>
      <c r="BE44" s="292">
        <v>0</v>
      </c>
      <c r="BF44" s="292">
        <v>857</v>
      </c>
      <c r="BG44" s="292">
        <v>0</v>
      </c>
      <c r="BH44" s="292">
        <v>141</v>
      </c>
      <c r="BI44" s="292">
        <v>0</v>
      </c>
      <c r="BJ44" s="292">
        <v>0</v>
      </c>
      <c r="BK44" s="292">
        <f t="shared" si="18"/>
        <v>206</v>
      </c>
      <c r="BL44" s="292">
        <v>0</v>
      </c>
      <c r="BM44" s="292">
        <v>176</v>
      </c>
      <c r="BN44" s="292">
        <v>0</v>
      </c>
      <c r="BO44" s="292">
        <v>30</v>
      </c>
      <c r="BP44" s="292">
        <v>0</v>
      </c>
      <c r="BQ44" s="292">
        <v>0</v>
      </c>
      <c r="BR44" s="292">
        <f t="shared" si="41"/>
        <v>5128</v>
      </c>
      <c r="BS44" s="292">
        <f t="shared" si="42"/>
        <v>0</v>
      </c>
      <c r="BT44" s="292">
        <f t="shared" si="43"/>
        <v>4286</v>
      </c>
      <c r="BU44" s="292">
        <f t="shared" si="44"/>
        <v>0</v>
      </c>
      <c r="BV44" s="292">
        <f t="shared" si="45"/>
        <v>842</v>
      </c>
      <c r="BW44" s="292">
        <f t="shared" si="46"/>
        <v>0</v>
      </c>
      <c r="BX44" s="292">
        <f t="shared" si="47"/>
        <v>0</v>
      </c>
      <c r="BY44" s="292">
        <f t="shared" si="21"/>
        <v>4130</v>
      </c>
      <c r="BZ44" s="292">
        <f t="shared" si="22"/>
        <v>0</v>
      </c>
      <c r="CA44" s="292">
        <f t="shared" si="23"/>
        <v>3429</v>
      </c>
      <c r="CB44" s="292">
        <f t="shared" si="24"/>
        <v>0</v>
      </c>
      <c r="CC44" s="292">
        <f t="shared" si="25"/>
        <v>701</v>
      </c>
      <c r="CD44" s="292">
        <f t="shared" si="26"/>
        <v>0</v>
      </c>
      <c r="CE44" s="292">
        <f t="shared" si="27"/>
        <v>0</v>
      </c>
      <c r="CF44" s="292">
        <f t="shared" si="28"/>
        <v>998</v>
      </c>
      <c r="CG44" s="292">
        <f t="shared" si="48"/>
        <v>0</v>
      </c>
      <c r="CH44" s="292">
        <f t="shared" si="49"/>
        <v>857</v>
      </c>
      <c r="CI44" s="292">
        <f t="shared" si="50"/>
        <v>0</v>
      </c>
      <c r="CJ44" s="292">
        <f t="shared" si="51"/>
        <v>141</v>
      </c>
      <c r="CK44" s="292">
        <f t="shared" si="52"/>
        <v>0</v>
      </c>
      <c r="CL44" s="292">
        <f t="shared" si="53"/>
        <v>0</v>
      </c>
      <c r="CM44" s="292">
        <f t="shared" si="54"/>
        <v>1585</v>
      </c>
      <c r="CN44" s="292">
        <f t="shared" si="55"/>
        <v>0</v>
      </c>
      <c r="CO44" s="292">
        <f t="shared" si="56"/>
        <v>1071</v>
      </c>
      <c r="CP44" s="292">
        <f t="shared" si="57"/>
        <v>0</v>
      </c>
      <c r="CQ44" s="292">
        <f t="shared" si="58"/>
        <v>514</v>
      </c>
      <c r="CR44" s="292">
        <f t="shared" si="59"/>
        <v>0</v>
      </c>
      <c r="CS44" s="292">
        <f t="shared" si="60"/>
        <v>0</v>
      </c>
      <c r="CT44" s="292">
        <f t="shared" si="31"/>
        <v>1379</v>
      </c>
      <c r="CU44" s="292">
        <f t="shared" si="32"/>
        <v>0</v>
      </c>
      <c r="CV44" s="292">
        <f t="shared" si="33"/>
        <v>895</v>
      </c>
      <c r="CW44" s="292">
        <f t="shared" si="34"/>
        <v>0</v>
      </c>
      <c r="CX44" s="292">
        <f t="shared" si="35"/>
        <v>484</v>
      </c>
      <c r="CY44" s="292">
        <f t="shared" si="36"/>
        <v>0</v>
      </c>
      <c r="CZ44" s="292">
        <f t="shared" si="37"/>
        <v>0</v>
      </c>
      <c r="DA44" s="292">
        <f t="shared" si="38"/>
        <v>206</v>
      </c>
      <c r="DB44" s="292">
        <f t="shared" si="61"/>
        <v>0</v>
      </c>
      <c r="DC44" s="292">
        <f t="shared" si="62"/>
        <v>176</v>
      </c>
      <c r="DD44" s="292">
        <f t="shared" si="63"/>
        <v>0</v>
      </c>
      <c r="DE44" s="292">
        <f t="shared" si="64"/>
        <v>30</v>
      </c>
      <c r="DF44" s="292">
        <f t="shared" si="65"/>
        <v>0</v>
      </c>
      <c r="DG44" s="292">
        <f t="shared" si="66"/>
        <v>0</v>
      </c>
      <c r="DH44" s="292">
        <v>0</v>
      </c>
      <c r="DI44" s="292">
        <f t="shared" si="40"/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0"/>
        <v>5714</v>
      </c>
      <c r="E45" s="292">
        <f t="shared" si="1"/>
        <v>3951</v>
      </c>
      <c r="F45" s="292">
        <f t="shared" si="2"/>
        <v>0</v>
      </c>
      <c r="G45" s="292">
        <v>0</v>
      </c>
      <c r="H45" s="292">
        <v>0</v>
      </c>
      <c r="I45" s="292">
        <v>0</v>
      </c>
      <c r="J45" s="292">
        <f t="shared" si="3"/>
        <v>3281</v>
      </c>
      <c r="K45" s="292">
        <v>0</v>
      </c>
      <c r="L45" s="292">
        <v>3281</v>
      </c>
      <c r="M45" s="292">
        <v>0</v>
      </c>
      <c r="N45" s="292">
        <f t="shared" si="4"/>
        <v>234</v>
      </c>
      <c r="O45" s="292">
        <v>0</v>
      </c>
      <c r="P45" s="292">
        <v>234</v>
      </c>
      <c r="Q45" s="292">
        <v>0</v>
      </c>
      <c r="R45" s="292">
        <f t="shared" si="5"/>
        <v>341</v>
      </c>
      <c r="S45" s="292">
        <v>0</v>
      </c>
      <c r="T45" s="292">
        <v>341</v>
      </c>
      <c r="U45" s="292">
        <v>0</v>
      </c>
      <c r="V45" s="292">
        <f t="shared" si="6"/>
        <v>17</v>
      </c>
      <c r="W45" s="292">
        <v>0</v>
      </c>
      <c r="X45" s="292">
        <v>17</v>
      </c>
      <c r="Y45" s="292">
        <v>0</v>
      </c>
      <c r="Z45" s="292">
        <f t="shared" si="7"/>
        <v>78</v>
      </c>
      <c r="AA45" s="292">
        <v>0</v>
      </c>
      <c r="AB45" s="292">
        <v>78</v>
      </c>
      <c r="AC45" s="292">
        <v>0</v>
      </c>
      <c r="AD45" s="292">
        <f t="shared" si="8"/>
        <v>1327</v>
      </c>
      <c r="AE45" s="292">
        <f t="shared" si="9"/>
        <v>0</v>
      </c>
      <c r="AF45" s="292">
        <v>0</v>
      </c>
      <c r="AG45" s="292">
        <v>0</v>
      </c>
      <c r="AH45" s="292">
        <v>0</v>
      </c>
      <c r="AI45" s="292">
        <f t="shared" si="10"/>
        <v>802</v>
      </c>
      <c r="AJ45" s="292">
        <v>0</v>
      </c>
      <c r="AK45" s="292">
        <v>0</v>
      </c>
      <c r="AL45" s="292">
        <v>802</v>
      </c>
      <c r="AM45" s="292">
        <f t="shared" si="11"/>
        <v>2</v>
      </c>
      <c r="AN45" s="292">
        <v>0</v>
      </c>
      <c r="AO45" s="292">
        <v>0</v>
      </c>
      <c r="AP45" s="292">
        <v>2</v>
      </c>
      <c r="AQ45" s="292">
        <f t="shared" si="12"/>
        <v>411</v>
      </c>
      <c r="AR45" s="292">
        <v>0</v>
      </c>
      <c r="AS45" s="292">
        <v>0</v>
      </c>
      <c r="AT45" s="292">
        <v>411</v>
      </c>
      <c r="AU45" s="292">
        <f t="shared" si="13"/>
        <v>0</v>
      </c>
      <c r="AV45" s="292">
        <v>0</v>
      </c>
      <c r="AW45" s="292">
        <v>0</v>
      </c>
      <c r="AX45" s="292">
        <v>0</v>
      </c>
      <c r="AY45" s="292">
        <f t="shared" si="14"/>
        <v>112</v>
      </c>
      <c r="AZ45" s="292">
        <v>0</v>
      </c>
      <c r="BA45" s="292">
        <v>0</v>
      </c>
      <c r="BB45" s="292">
        <v>112</v>
      </c>
      <c r="BC45" s="292">
        <f t="shared" si="15"/>
        <v>436</v>
      </c>
      <c r="BD45" s="292">
        <f t="shared" si="16"/>
        <v>126</v>
      </c>
      <c r="BE45" s="292">
        <v>0</v>
      </c>
      <c r="BF45" s="292">
        <v>11</v>
      </c>
      <c r="BG45" s="292">
        <v>1</v>
      </c>
      <c r="BH45" s="292">
        <v>0</v>
      </c>
      <c r="BI45" s="292">
        <v>1</v>
      </c>
      <c r="BJ45" s="292">
        <v>113</v>
      </c>
      <c r="BK45" s="292">
        <f t="shared" si="18"/>
        <v>310</v>
      </c>
      <c r="BL45" s="292">
        <v>0</v>
      </c>
      <c r="BM45" s="292">
        <v>90</v>
      </c>
      <c r="BN45" s="292">
        <v>3</v>
      </c>
      <c r="BO45" s="292">
        <v>0</v>
      </c>
      <c r="BP45" s="292">
        <v>10</v>
      </c>
      <c r="BQ45" s="292">
        <v>207</v>
      </c>
      <c r="BR45" s="292">
        <f t="shared" si="41"/>
        <v>4077</v>
      </c>
      <c r="BS45" s="292">
        <f t="shared" si="42"/>
        <v>0</v>
      </c>
      <c r="BT45" s="292">
        <f t="shared" si="43"/>
        <v>3292</v>
      </c>
      <c r="BU45" s="292">
        <f t="shared" si="44"/>
        <v>235</v>
      </c>
      <c r="BV45" s="292">
        <f t="shared" si="45"/>
        <v>341</v>
      </c>
      <c r="BW45" s="292">
        <f t="shared" si="46"/>
        <v>18</v>
      </c>
      <c r="BX45" s="292">
        <f t="shared" si="47"/>
        <v>191</v>
      </c>
      <c r="BY45" s="292">
        <f t="shared" si="21"/>
        <v>3951</v>
      </c>
      <c r="BZ45" s="292">
        <f t="shared" si="22"/>
        <v>0</v>
      </c>
      <c r="CA45" s="292">
        <f t="shared" si="23"/>
        <v>3281</v>
      </c>
      <c r="CB45" s="292">
        <f t="shared" si="24"/>
        <v>234</v>
      </c>
      <c r="CC45" s="292">
        <f t="shared" si="25"/>
        <v>341</v>
      </c>
      <c r="CD45" s="292">
        <f t="shared" si="26"/>
        <v>17</v>
      </c>
      <c r="CE45" s="292">
        <f t="shared" si="27"/>
        <v>78</v>
      </c>
      <c r="CF45" s="292">
        <f t="shared" si="28"/>
        <v>126</v>
      </c>
      <c r="CG45" s="292">
        <f t="shared" si="48"/>
        <v>0</v>
      </c>
      <c r="CH45" s="292">
        <f t="shared" si="49"/>
        <v>11</v>
      </c>
      <c r="CI45" s="292">
        <f t="shared" si="50"/>
        <v>1</v>
      </c>
      <c r="CJ45" s="292">
        <f t="shared" si="51"/>
        <v>0</v>
      </c>
      <c r="CK45" s="292">
        <f t="shared" si="52"/>
        <v>1</v>
      </c>
      <c r="CL45" s="292">
        <f t="shared" si="53"/>
        <v>113</v>
      </c>
      <c r="CM45" s="292">
        <f t="shared" si="54"/>
        <v>1637</v>
      </c>
      <c r="CN45" s="292">
        <f t="shared" si="55"/>
        <v>0</v>
      </c>
      <c r="CO45" s="292">
        <f t="shared" si="56"/>
        <v>892</v>
      </c>
      <c r="CP45" s="292">
        <f t="shared" si="57"/>
        <v>5</v>
      </c>
      <c r="CQ45" s="292">
        <f t="shared" si="58"/>
        <v>411</v>
      </c>
      <c r="CR45" s="292">
        <f t="shared" si="59"/>
        <v>10</v>
      </c>
      <c r="CS45" s="292">
        <f t="shared" si="60"/>
        <v>319</v>
      </c>
      <c r="CT45" s="292">
        <f t="shared" si="31"/>
        <v>1327</v>
      </c>
      <c r="CU45" s="292">
        <f t="shared" si="32"/>
        <v>0</v>
      </c>
      <c r="CV45" s="292">
        <f t="shared" si="33"/>
        <v>802</v>
      </c>
      <c r="CW45" s="292">
        <f t="shared" si="34"/>
        <v>2</v>
      </c>
      <c r="CX45" s="292">
        <f t="shared" si="35"/>
        <v>411</v>
      </c>
      <c r="CY45" s="292">
        <f t="shared" si="36"/>
        <v>0</v>
      </c>
      <c r="CZ45" s="292">
        <f t="shared" si="37"/>
        <v>112</v>
      </c>
      <c r="DA45" s="292">
        <f t="shared" si="38"/>
        <v>310</v>
      </c>
      <c r="DB45" s="292">
        <f t="shared" si="61"/>
        <v>0</v>
      </c>
      <c r="DC45" s="292">
        <f t="shared" si="62"/>
        <v>90</v>
      </c>
      <c r="DD45" s="292">
        <f t="shared" si="63"/>
        <v>3</v>
      </c>
      <c r="DE45" s="292">
        <f t="shared" si="64"/>
        <v>0</v>
      </c>
      <c r="DF45" s="292">
        <f t="shared" si="65"/>
        <v>10</v>
      </c>
      <c r="DG45" s="292">
        <f t="shared" si="66"/>
        <v>207</v>
      </c>
      <c r="DH45" s="292">
        <v>0</v>
      </c>
      <c r="DI45" s="292">
        <f t="shared" si="40"/>
        <v>4</v>
      </c>
      <c r="DJ45" s="292">
        <v>0</v>
      </c>
      <c r="DK45" s="292">
        <v>4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0"/>
        <v>17989</v>
      </c>
      <c r="E46" s="292">
        <f t="shared" si="1"/>
        <v>12275</v>
      </c>
      <c r="F46" s="292">
        <f t="shared" si="2"/>
        <v>0</v>
      </c>
      <c r="G46" s="292">
        <v>0</v>
      </c>
      <c r="H46" s="292">
        <v>0</v>
      </c>
      <c r="I46" s="292">
        <v>0</v>
      </c>
      <c r="J46" s="292">
        <f t="shared" si="3"/>
        <v>10578</v>
      </c>
      <c r="K46" s="292">
        <v>0</v>
      </c>
      <c r="L46" s="292">
        <v>10578</v>
      </c>
      <c r="M46" s="292">
        <v>0</v>
      </c>
      <c r="N46" s="292">
        <f t="shared" si="4"/>
        <v>410</v>
      </c>
      <c r="O46" s="292">
        <v>0</v>
      </c>
      <c r="P46" s="292">
        <v>410</v>
      </c>
      <c r="Q46" s="292">
        <v>0</v>
      </c>
      <c r="R46" s="292">
        <f t="shared" si="5"/>
        <v>1241</v>
      </c>
      <c r="S46" s="292">
        <v>0</v>
      </c>
      <c r="T46" s="292">
        <v>1241</v>
      </c>
      <c r="U46" s="292">
        <v>0</v>
      </c>
      <c r="V46" s="292">
        <f t="shared" si="6"/>
        <v>0</v>
      </c>
      <c r="W46" s="292">
        <v>0</v>
      </c>
      <c r="X46" s="292">
        <v>0</v>
      </c>
      <c r="Y46" s="292">
        <v>0</v>
      </c>
      <c r="Z46" s="292">
        <f t="shared" si="7"/>
        <v>46</v>
      </c>
      <c r="AA46" s="292">
        <v>0</v>
      </c>
      <c r="AB46" s="292">
        <v>46</v>
      </c>
      <c r="AC46" s="292">
        <v>0</v>
      </c>
      <c r="AD46" s="292">
        <f t="shared" si="8"/>
        <v>3863</v>
      </c>
      <c r="AE46" s="292">
        <f t="shared" si="9"/>
        <v>0</v>
      </c>
      <c r="AF46" s="292">
        <v>0</v>
      </c>
      <c r="AG46" s="292">
        <v>0</v>
      </c>
      <c r="AH46" s="292">
        <v>0</v>
      </c>
      <c r="AI46" s="292">
        <f t="shared" si="10"/>
        <v>3814</v>
      </c>
      <c r="AJ46" s="292">
        <v>0</v>
      </c>
      <c r="AK46" s="292">
        <v>0</v>
      </c>
      <c r="AL46" s="292">
        <v>3814</v>
      </c>
      <c r="AM46" s="292">
        <f t="shared" si="11"/>
        <v>43</v>
      </c>
      <c r="AN46" s="292">
        <v>0</v>
      </c>
      <c r="AO46" s="292">
        <v>0</v>
      </c>
      <c r="AP46" s="292">
        <v>43</v>
      </c>
      <c r="AQ46" s="292">
        <f t="shared" si="12"/>
        <v>6</v>
      </c>
      <c r="AR46" s="292">
        <v>0</v>
      </c>
      <c r="AS46" s="292">
        <v>0</v>
      </c>
      <c r="AT46" s="292">
        <v>6</v>
      </c>
      <c r="AU46" s="292">
        <f t="shared" si="13"/>
        <v>0</v>
      </c>
      <c r="AV46" s="292">
        <v>0</v>
      </c>
      <c r="AW46" s="292">
        <v>0</v>
      </c>
      <c r="AX46" s="292">
        <v>0</v>
      </c>
      <c r="AY46" s="292">
        <f t="shared" si="14"/>
        <v>0</v>
      </c>
      <c r="AZ46" s="292">
        <v>0</v>
      </c>
      <c r="BA46" s="292">
        <v>0</v>
      </c>
      <c r="BB46" s="292">
        <v>0</v>
      </c>
      <c r="BC46" s="292">
        <f t="shared" si="15"/>
        <v>1851</v>
      </c>
      <c r="BD46" s="292">
        <f t="shared" si="16"/>
        <v>1351</v>
      </c>
      <c r="BE46" s="292">
        <v>0</v>
      </c>
      <c r="BF46" s="292">
        <v>615</v>
      </c>
      <c r="BG46" s="292">
        <v>72</v>
      </c>
      <c r="BH46" s="292">
        <v>112</v>
      </c>
      <c r="BI46" s="292">
        <v>0</v>
      </c>
      <c r="BJ46" s="292">
        <v>552</v>
      </c>
      <c r="BK46" s="292">
        <f t="shared" si="18"/>
        <v>500</v>
      </c>
      <c r="BL46" s="292">
        <v>0</v>
      </c>
      <c r="BM46" s="292">
        <v>489</v>
      </c>
      <c r="BN46" s="292">
        <v>8</v>
      </c>
      <c r="BO46" s="292">
        <v>3</v>
      </c>
      <c r="BP46" s="292">
        <v>0</v>
      </c>
      <c r="BQ46" s="292">
        <v>0</v>
      </c>
      <c r="BR46" s="292">
        <f t="shared" si="41"/>
        <v>13626</v>
      </c>
      <c r="BS46" s="292">
        <f t="shared" si="42"/>
        <v>0</v>
      </c>
      <c r="BT46" s="292">
        <f t="shared" si="43"/>
        <v>11193</v>
      </c>
      <c r="BU46" s="292">
        <f t="shared" si="44"/>
        <v>482</v>
      </c>
      <c r="BV46" s="292">
        <f t="shared" si="45"/>
        <v>1353</v>
      </c>
      <c r="BW46" s="292">
        <f t="shared" si="46"/>
        <v>0</v>
      </c>
      <c r="BX46" s="292">
        <f t="shared" si="47"/>
        <v>598</v>
      </c>
      <c r="BY46" s="292">
        <f t="shared" si="21"/>
        <v>12275</v>
      </c>
      <c r="BZ46" s="292">
        <f t="shared" si="22"/>
        <v>0</v>
      </c>
      <c r="CA46" s="292">
        <f t="shared" si="23"/>
        <v>10578</v>
      </c>
      <c r="CB46" s="292">
        <f t="shared" si="24"/>
        <v>410</v>
      </c>
      <c r="CC46" s="292">
        <f t="shared" si="25"/>
        <v>1241</v>
      </c>
      <c r="CD46" s="292">
        <f t="shared" si="26"/>
        <v>0</v>
      </c>
      <c r="CE46" s="292">
        <f t="shared" si="27"/>
        <v>46</v>
      </c>
      <c r="CF46" s="292">
        <f t="shared" si="28"/>
        <v>1351</v>
      </c>
      <c r="CG46" s="292">
        <f t="shared" si="48"/>
        <v>0</v>
      </c>
      <c r="CH46" s="292">
        <f t="shared" si="49"/>
        <v>615</v>
      </c>
      <c r="CI46" s="292">
        <f t="shared" si="50"/>
        <v>72</v>
      </c>
      <c r="CJ46" s="292">
        <f t="shared" si="51"/>
        <v>112</v>
      </c>
      <c r="CK46" s="292">
        <f t="shared" si="52"/>
        <v>0</v>
      </c>
      <c r="CL46" s="292">
        <f t="shared" si="53"/>
        <v>552</v>
      </c>
      <c r="CM46" s="292">
        <f t="shared" si="54"/>
        <v>4363</v>
      </c>
      <c r="CN46" s="292">
        <f t="shared" si="55"/>
        <v>0</v>
      </c>
      <c r="CO46" s="292">
        <f t="shared" si="56"/>
        <v>4303</v>
      </c>
      <c r="CP46" s="292">
        <f t="shared" si="57"/>
        <v>51</v>
      </c>
      <c r="CQ46" s="292">
        <f t="shared" si="58"/>
        <v>9</v>
      </c>
      <c r="CR46" s="292">
        <f t="shared" si="59"/>
        <v>0</v>
      </c>
      <c r="CS46" s="292">
        <f t="shared" si="60"/>
        <v>0</v>
      </c>
      <c r="CT46" s="292">
        <f t="shared" si="31"/>
        <v>3863</v>
      </c>
      <c r="CU46" s="292">
        <f t="shared" si="32"/>
        <v>0</v>
      </c>
      <c r="CV46" s="292">
        <f t="shared" si="33"/>
        <v>3814</v>
      </c>
      <c r="CW46" s="292">
        <f t="shared" si="34"/>
        <v>43</v>
      </c>
      <c r="CX46" s="292">
        <f t="shared" si="35"/>
        <v>6</v>
      </c>
      <c r="CY46" s="292">
        <f t="shared" si="36"/>
        <v>0</v>
      </c>
      <c r="CZ46" s="292">
        <f t="shared" si="37"/>
        <v>0</v>
      </c>
      <c r="DA46" s="292">
        <f t="shared" si="38"/>
        <v>500</v>
      </c>
      <c r="DB46" s="292">
        <f t="shared" si="61"/>
        <v>0</v>
      </c>
      <c r="DC46" s="292">
        <f t="shared" si="62"/>
        <v>489</v>
      </c>
      <c r="DD46" s="292">
        <f t="shared" si="63"/>
        <v>8</v>
      </c>
      <c r="DE46" s="292">
        <f t="shared" si="64"/>
        <v>3</v>
      </c>
      <c r="DF46" s="292">
        <f t="shared" si="65"/>
        <v>0</v>
      </c>
      <c r="DG46" s="292">
        <f t="shared" si="66"/>
        <v>0</v>
      </c>
      <c r="DH46" s="292">
        <v>0</v>
      </c>
      <c r="DI46" s="292">
        <f t="shared" si="40"/>
        <v>2</v>
      </c>
      <c r="DJ46" s="292">
        <v>0</v>
      </c>
      <c r="DK46" s="292">
        <v>2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0"/>
        <v>3019</v>
      </c>
      <c r="E47" s="292">
        <f t="shared" si="1"/>
        <v>2373</v>
      </c>
      <c r="F47" s="292">
        <f t="shared" si="2"/>
        <v>0</v>
      </c>
      <c r="G47" s="292">
        <v>0</v>
      </c>
      <c r="H47" s="292">
        <v>0</v>
      </c>
      <c r="I47" s="292">
        <v>0</v>
      </c>
      <c r="J47" s="292">
        <f t="shared" si="3"/>
        <v>1919</v>
      </c>
      <c r="K47" s="292">
        <v>41</v>
      </c>
      <c r="L47" s="292">
        <v>1878</v>
      </c>
      <c r="M47" s="292">
        <v>0</v>
      </c>
      <c r="N47" s="292">
        <f t="shared" si="4"/>
        <v>125</v>
      </c>
      <c r="O47" s="292">
        <v>2</v>
      </c>
      <c r="P47" s="292">
        <v>123</v>
      </c>
      <c r="Q47" s="292">
        <v>0</v>
      </c>
      <c r="R47" s="292">
        <f t="shared" si="5"/>
        <v>311</v>
      </c>
      <c r="S47" s="292">
        <v>0</v>
      </c>
      <c r="T47" s="292">
        <v>311</v>
      </c>
      <c r="U47" s="292">
        <v>0</v>
      </c>
      <c r="V47" s="292">
        <f t="shared" si="6"/>
        <v>0</v>
      </c>
      <c r="W47" s="292">
        <v>0</v>
      </c>
      <c r="X47" s="292">
        <v>0</v>
      </c>
      <c r="Y47" s="292">
        <v>0</v>
      </c>
      <c r="Z47" s="292">
        <f t="shared" si="7"/>
        <v>18</v>
      </c>
      <c r="AA47" s="292">
        <v>4</v>
      </c>
      <c r="AB47" s="292">
        <v>14</v>
      </c>
      <c r="AC47" s="292">
        <v>0</v>
      </c>
      <c r="AD47" s="292">
        <f t="shared" si="8"/>
        <v>324</v>
      </c>
      <c r="AE47" s="292">
        <f t="shared" si="9"/>
        <v>0</v>
      </c>
      <c r="AF47" s="292">
        <v>0</v>
      </c>
      <c r="AG47" s="292">
        <v>0</v>
      </c>
      <c r="AH47" s="292">
        <v>0</v>
      </c>
      <c r="AI47" s="292">
        <f t="shared" si="10"/>
        <v>322</v>
      </c>
      <c r="AJ47" s="292">
        <v>0</v>
      </c>
      <c r="AK47" s="292">
        <v>0</v>
      </c>
      <c r="AL47" s="292">
        <v>322</v>
      </c>
      <c r="AM47" s="292">
        <f t="shared" si="11"/>
        <v>1</v>
      </c>
      <c r="AN47" s="292">
        <v>0</v>
      </c>
      <c r="AO47" s="292">
        <v>0</v>
      </c>
      <c r="AP47" s="292">
        <v>1</v>
      </c>
      <c r="AQ47" s="292">
        <f t="shared" si="12"/>
        <v>0</v>
      </c>
      <c r="AR47" s="292">
        <v>0</v>
      </c>
      <c r="AS47" s="292">
        <v>0</v>
      </c>
      <c r="AT47" s="292">
        <v>0</v>
      </c>
      <c r="AU47" s="292">
        <f t="shared" si="13"/>
        <v>0</v>
      </c>
      <c r="AV47" s="292">
        <v>0</v>
      </c>
      <c r="AW47" s="292">
        <v>0</v>
      </c>
      <c r="AX47" s="292">
        <v>0</v>
      </c>
      <c r="AY47" s="292">
        <f t="shared" si="14"/>
        <v>1</v>
      </c>
      <c r="AZ47" s="292">
        <v>0</v>
      </c>
      <c r="BA47" s="292">
        <v>0</v>
      </c>
      <c r="BB47" s="292">
        <v>1</v>
      </c>
      <c r="BC47" s="292">
        <f t="shared" si="15"/>
        <v>322</v>
      </c>
      <c r="BD47" s="292">
        <f t="shared" si="16"/>
        <v>46</v>
      </c>
      <c r="BE47" s="292">
        <v>0</v>
      </c>
      <c r="BF47" s="292">
        <v>32</v>
      </c>
      <c r="BG47" s="292">
        <v>5</v>
      </c>
      <c r="BH47" s="292">
        <v>0</v>
      </c>
      <c r="BI47" s="292">
        <v>0</v>
      </c>
      <c r="BJ47" s="292">
        <v>9</v>
      </c>
      <c r="BK47" s="292">
        <f t="shared" si="18"/>
        <v>276</v>
      </c>
      <c r="BL47" s="292">
        <v>0</v>
      </c>
      <c r="BM47" s="292">
        <v>5</v>
      </c>
      <c r="BN47" s="292">
        <v>1</v>
      </c>
      <c r="BO47" s="292">
        <v>269</v>
      </c>
      <c r="BP47" s="292">
        <v>0</v>
      </c>
      <c r="BQ47" s="292">
        <v>1</v>
      </c>
      <c r="BR47" s="292">
        <f t="shared" si="41"/>
        <v>2419</v>
      </c>
      <c r="BS47" s="292">
        <f t="shared" si="42"/>
        <v>0</v>
      </c>
      <c r="BT47" s="292">
        <f t="shared" si="43"/>
        <v>1951</v>
      </c>
      <c r="BU47" s="292">
        <f t="shared" si="44"/>
        <v>130</v>
      </c>
      <c r="BV47" s="292">
        <f t="shared" si="45"/>
        <v>311</v>
      </c>
      <c r="BW47" s="292">
        <f t="shared" si="46"/>
        <v>0</v>
      </c>
      <c r="BX47" s="292">
        <f t="shared" si="47"/>
        <v>27</v>
      </c>
      <c r="BY47" s="292">
        <f t="shared" si="21"/>
        <v>2373</v>
      </c>
      <c r="BZ47" s="292">
        <f t="shared" si="22"/>
        <v>0</v>
      </c>
      <c r="CA47" s="292">
        <f t="shared" si="23"/>
        <v>1919</v>
      </c>
      <c r="CB47" s="292">
        <f t="shared" si="24"/>
        <v>125</v>
      </c>
      <c r="CC47" s="292">
        <f t="shared" si="25"/>
        <v>311</v>
      </c>
      <c r="CD47" s="292">
        <f t="shared" si="26"/>
        <v>0</v>
      </c>
      <c r="CE47" s="292">
        <f t="shared" si="27"/>
        <v>18</v>
      </c>
      <c r="CF47" s="292">
        <f t="shared" si="28"/>
        <v>46</v>
      </c>
      <c r="CG47" s="292">
        <f t="shared" si="48"/>
        <v>0</v>
      </c>
      <c r="CH47" s="292">
        <f t="shared" si="49"/>
        <v>32</v>
      </c>
      <c r="CI47" s="292">
        <f t="shared" si="50"/>
        <v>5</v>
      </c>
      <c r="CJ47" s="292">
        <f t="shared" si="51"/>
        <v>0</v>
      </c>
      <c r="CK47" s="292">
        <f t="shared" si="52"/>
        <v>0</v>
      </c>
      <c r="CL47" s="292">
        <f t="shared" si="53"/>
        <v>9</v>
      </c>
      <c r="CM47" s="292">
        <f t="shared" si="54"/>
        <v>600</v>
      </c>
      <c r="CN47" s="292">
        <f t="shared" si="55"/>
        <v>0</v>
      </c>
      <c r="CO47" s="292">
        <f t="shared" si="56"/>
        <v>327</v>
      </c>
      <c r="CP47" s="292">
        <f t="shared" si="57"/>
        <v>2</v>
      </c>
      <c r="CQ47" s="292">
        <f t="shared" si="58"/>
        <v>269</v>
      </c>
      <c r="CR47" s="292">
        <f t="shared" si="59"/>
        <v>0</v>
      </c>
      <c r="CS47" s="292">
        <f t="shared" si="60"/>
        <v>2</v>
      </c>
      <c r="CT47" s="292">
        <f t="shared" si="31"/>
        <v>324</v>
      </c>
      <c r="CU47" s="292">
        <f t="shared" si="32"/>
        <v>0</v>
      </c>
      <c r="CV47" s="292">
        <f t="shared" si="33"/>
        <v>322</v>
      </c>
      <c r="CW47" s="292">
        <f t="shared" si="34"/>
        <v>1</v>
      </c>
      <c r="CX47" s="292">
        <f t="shared" si="35"/>
        <v>0</v>
      </c>
      <c r="CY47" s="292">
        <f t="shared" si="36"/>
        <v>0</v>
      </c>
      <c r="CZ47" s="292">
        <f t="shared" si="37"/>
        <v>1</v>
      </c>
      <c r="DA47" s="292">
        <f t="shared" si="38"/>
        <v>276</v>
      </c>
      <c r="DB47" s="292">
        <f t="shared" si="61"/>
        <v>0</v>
      </c>
      <c r="DC47" s="292">
        <f t="shared" si="62"/>
        <v>5</v>
      </c>
      <c r="DD47" s="292">
        <f t="shared" si="63"/>
        <v>1</v>
      </c>
      <c r="DE47" s="292">
        <f t="shared" si="64"/>
        <v>269</v>
      </c>
      <c r="DF47" s="292">
        <f t="shared" si="65"/>
        <v>0</v>
      </c>
      <c r="DG47" s="292">
        <f t="shared" si="66"/>
        <v>1</v>
      </c>
      <c r="DH47" s="292">
        <v>0</v>
      </c>
      <c r="DI47" s="292">
        <f t="shared" si="40"/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0"/>
        <v>5567</v>
      </c>
      <c r="E48" s="292">
        <f t="shared" si="1"/>
        <v>3438</v>
      </c>
      <c r="F48" s="292">
        <f t="shared" si="2"/>
        <v>0</v>
      </c>
      <c r="G48" s="292">
        <v>0</v>
      </c>
      <c r="H48" s="292">
        <v>0</v>
      </c>
      <c r="I48" s="292">
        <v>0</v>
      </c>
      <c r="J48" s="292">
        <f t="shared" si="3"/>
        <v>2917</v>
      </c>
      <c r="K48" s="292">
        <v>0</v>
      </c>
      <c r="L48" s="292">
        <v>2917</v>
      </c>
      <c r="M48" s="292">
        <v>0</v>
      </c>
      <c r="N48" s="292">
        <f t="shared" si="4"/>
        <v>172</v>
      </c>
      <c r="O48" s="292">
        <v>0</v>
      </c>
      <c r="P48" s="292">
        <v>172</v>
      </c>
      <c r="Q48" s="292">
        <v>0</v>
      </c>
      <c r="R48" s="292">
        <f t="shared" si="5"/>
        <v>333</v>
      </c>
      <c r="S48" s="292">
        <v>0</v>
      </c>
      <c r="T48" s="292">
        <v>333</v>
      </c>
      <c r="U48" s="292">
        <v>0</v>
      </c>
      <c r="V48" s="292">
        <f t="shared" si="6"/>
        <v>8</v>
      </c>
      <c r="W48" s="292">
        <v>0</v>
      </c>
      <c r="X48" s="292">
        <v>8</v>
      </c>
      <c r="Y48" s="292">
        <v>0</v>
      </c>
      <c r="Z48" s="292">
        <f t="shared" si="7"/>
        <v>8</v>
      </c>
      <c r="AA48" s="292">
        <v>0</v>
      </c>
      <c r="AB48" s="292">
        <v>8</v>
      </c>
      <c r="AC48" s="292">
        <v>0</v>
      </c>
      <c r="AD48" s="292">
        <f t="shared" si="8"/>
        <v>1471</v>
      </c>
      <c r="AE48" s="292">
        <f t="shared" si="9"/>
        <v>0</v>
      </c>
      <c r="AF48" s="292">
        <v>0</v>
      </c>
      <c r="AG48" s="292">
        <v>0</v>
      </c>
      <c r="AH48" s="292">
        <v>0</v>
      </c>
      <c r="AI48" s="292">
        <f t="shared" si="10"/>
        <v>1153</v>
      </c>
      <c r="AJ48" s="292">
        <v>0</v>
      </c>
      <c r="AK48" s="292">
        <v>0</v>
      </c>
      <c r="AL48" s="292">
        <v>1153</v>
      </c>
      <c r="AM48" s="292">
        <f t="shared" si="11"/>
        <v>13</v>
      </c>
      <c r="AN48" s="292">
        <v>0</v>
      </c>
      <c r="AO48" s="292">
        <v>0</v>
      </c>
      <c r="AP48" s="292">
        <v>13</v>
      </c>
      <c r="AQ48" s="292">
        <f t="shared" si="12"/>
        <v>305</v>
      </c>
      <c r="AR48" s="292">
        <v>0</v>
      </c>
      <c r="AS48" s="292">
        <v>0</v>
      </c>
      <c r="AT48" s="292">
        <v>305</v>
      </c>
      <c r="AU48" s="292">
        <f t="shared" si="13"/>
        <v>0</v>
      </c>
      <c r="AV48" s="292">
        <v>0</v>
      </c>
      <c r="AW48" s="292">
        <v>0</v>
      </c>
      <c r="AX48" s="292">
        <v>0</v>
      </c>
      <c r="AY48" s="292">
        <f t="shared" si="14"/>
        <v>0</v>
      </c>
      <c r="AZ48" s="292">
        <v>0</v>
      </c>
      <c r="BA48" s="292">
        <v>0</v>
      </c>
      <c r="BB48" s="292">
        <v>0</v>
      </c>
      <c r="BC48" s="292">
        <f t="shared" si="15"/>
        <v>658</v>
      </c>
      <c r="BD48" s="292">
        <f t="shared" si="16"/>
        <v>359</v>
      </c>
      <c r="BE48" s="292">
        <v>0</v>
      </c>
      <c r="BF48" s="292">
        <v>162</v>
      </c>
      <c r="BG48" s="292">
        <v>26</v>
      </c>
      <c r="BH48" s="292">
        <v>0</v>
      </c>
      <c r="BI48" s="292">
        <v>0</v>
      </c>
      <c r="BJ48" s="292">
        <v>171</v>
      </c>
      <c r="BK48" s="292">
        <f t="shared" si="18"/>
        <v>299</v>
      </c>
      <c r="BL48" s="292">
        <v>0</v>
      </c>
      <c r="BM48" s="292">
        <v>268</v>
      </c>
      <c r="BN48" s="292">
        <v>31</v>
      </c>
      <c r="BO48" s="292">
        <v>0</v>
      </c>
      <c r="BP48" s="292">
        <v>0</v>
      </c>
      <c r="BQ48" s="292">
        <v>0</v>
      </c>
      <c r="BR48" s="292">
        <f t="shared" si="41"/>
        <v>3797</v>
      </c>
      <c r="BS48" s="292">
        <f t="shared" si="42"/>
        <v>0</v>
      </c>
      <c r="BT48" s="292">
        <f t="shared" si="43"/>
        <v>3079</v>
      </c>
      <c r="BU48" s="292">
        <f t="shared" si="44"/>
        <v>198</v>
      </c>
      <c r="BV48" s="292">
        <f t="shared" si="45"/>
        <v>333</v>
      </c>
      <c r="BW48" s="292">
        <f t="shared" si="46"/>
        <v>8</v>
      </c>
      <c r="BX48" s="292">
        <f t="shared" si="47"/>
        <v>179</v>
      </c>
      <c r="BY48" s="292">
        <f t="shared" si="21"/>
        <v>3438</v>
      </c>
      <c r="BZ48" s="292">
        <f t="shared" si="22"/>
        <v>0</v>
      </c>
      <c r="CA48" s="292">
        <f t="shared" si="23"/>
        <v>2917</v>
      </c>
      <c r="CB48" s="292">
        <f t="shared" si="24"/>
        <v>172</v>
      </c>
      <c r="CC48" s="292">
        <f t="shared" si="25"/>
        <v>333</v>
      </c>
      <c r="CD48" s="292">
        <f t="shared" si="26"/>
        <v>8</v>
      </c>
      <c r="CE48" s="292">
        <f t="shared" si="27"/>
        <v>8</v>
      </c>
      <c r="CF48" s="292">
        <f t="shared" si="28"/>
        <v>359</v>
      </c>
      <c r="CG48" s="292">
        <f t="shared" si="48"/>
        <v>0</v>
      </c>
      <c r="CH48" s="292">
        <f t="shared" si="49"/>
        <v>162</v>
      </c>
      <c r="CI48" s="292">
        <f t="shared" si="50"/>
        <v>26</v>
      </c>
      <c r="CJ48" s="292">
        <f t="shared" si="51"/>
        <v>0</v>
      </c>
      <c r="CK48" s="292">
        <f t="shared" si="52"/>
        <v>0</v>
      </c>
      <c r="CL48" s="292">
        <f t="shared" si="53"/>
        <v>171</v>
      </c>
      <c r="CM48" s="292">
        <f t="shared" si="54"/>
        <v>1770</v>
      </c>
      <c r="CN48" s="292">
        <f t="shared" si="55"/>
        <v>0</v>
      </c>
      <c r="CO48" s="292">
        <f t="shared" si="56"/>
        <v>1421</v>
      </c>
      <c r="CP48" s="292">
        <f t="shared" si="57"/>
        <v>44</v>
      </c>
      <c r="CQ48" s="292">
        <f t="shared" si="58"/>
        <v>305</v>
      </c>
      <c r="CR48" s="292">
        <f t="shared" si="59"/>
        <v>0</v>
      </c>
      <c r="CS48" s="292">
        <f t="shared" si="60"/>
        <v>0</v>
      </c>
      <c r="CT48" s="292">
        <f t="shared" si="31"/>
        <v>1471</v>
      </c>
      <c r="CU48" s="292">
        <f t="shared" si="32"/>
        <v>0</v>
      </c>
      <c r="CV48" s="292">
        <f t="shared" si="33"/>
        <v>1153</v>
      </c>
      <c r="CW48" s="292">
        <f t="shared" si="34"/>
        <v>13</v>
      </c>
      <c r="CX48" s="292">
        <f t="shared" si="35"/>
        <v>305</v>
      </c>
      <c r="CY48" s="292">
        <f t="shared" si="36"/>
        <v>0</v>
      </c>
      <c r="CZ48" s="292">
        <f t="shared" si="37"/>
        <v>0</v>
      </c>
      <c r="DA48" s="292">
        <f t="shared" si="38"/>
        <v>299</v>
      </c>
      <c r="DB48" s="292">
        <f t="shared" si="61"/>
        <v>0</v>
      </c>
      <c r="DC48" s="292">
        <f t="shared" si="62"/>
        <v>268</v>
      </c>
      <c r="DD48" s="292">
        <f t="shared" si="63"/>
        <v>31</v>
      </c>
      <c r="DE48" s="292">
        <f t="shared" si="64"/>
        <v>0</v>
      </c>
      <c r="DF48" s="292">
        <f t="shared" si="65"/>
        <v>0</v>
      </c>
      <c r="DG48" s="292">
        <f t="shared" si="66"/>
        <v>0</v>
      </c>
      <c r="DH48" s="292">
        <v>0</v>
      </c>
      <c r="DI48" s="292">
        <f t="shared" si="40"/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0"/>
        <v>3393</v>
      </c>
      <c r="E49" s="292">
        <f t="shared" si="1"/>
        <v>2351</v>
      </c>
      <c r="F49" s="292">
        <f t="shared" si="2"/>
        <v>0</v>
      </c>
      <c r="G49" s="292">
        <v>0</v>
      </c>
      <c r="H49" s="292">
        <v>0</v>
      </c>
      <c r="I49" s="292">
        <v>0</v>
      </c>
      <c r="J49" s="292">
        <f t="shared" si="3"/>
        <v>1979</v>
      </c>
      <c r="K49" s="292">
        <v>0</v>
      </c>
      <c r="L49" s="292">
        <v>1979</v>
      </c>
      <c r="M49" s="292">
        <v>0</v>
      </c>
      <c r="N49" s="292">
        <f t="shared" si="4"/>
        <v>64</v>
      </c>
      <c r="O49" s="292">
        <v>0</v>
      </c>
      <c r="P49" s="292">
        <v>64</v>
      </c>
      <c r="Q49" s="292">
        <v>0</v>
      </c>
      <c r="R49" s="292">
        <f t="shared" si="5"/>
        <v>223</v>
      </c>
      <c r="S49" s="292">
        <v>0</v>
      </c>
      <c r="T49" s="292">
        <v>223</v>
      </c>
      <c r="U49" s="292">
        <v>0</v>
      </c>
      <c r="V49" s="292">
        <f t="shared" si="6"/>
        <v>0</v>
      </c>
      <c r="W49" s="292">
        <v>0</v>
      </c>
      <c r="X49" s="292">
        <v>0</v>
      </c>
      <c r="Y49" s="292">
        <v>0</v>
      </c>
      <c r="Z49" s="292">
        <f t="shared" si="7"/>
        <v>85</v>
      </c>
      <c r="AA49" s="292">
        <v>0</v>
      </c>
      <c r="AB49" s="292">
        <v>85</v>
      </c>
      <c r="AC49" s="292">
        <v>0</v>
      </c>
      <c r="AD49" s="292">
        <f t="shared" si="8"/>
        <v>920</v>
      </c>
      <c r="AE49" s="292">
        <f t="shared" si="9"/>
        <v>0</v>
      </c>
      <c r="AF49" s="292">
        <v>0</v>
      </c>
      <c r="AG49" s="292">
        <v>0</v>
      </c>
      <c r="AH49" s="292">
        <v>0</v>
      </c>
      <c r="AI49" s="292">
        <f t="shared" si="10"/>
        <v>919</v>
      </c>
      <c r="AJ49" s="292">
        <v>0</v>
      </c>
      <c r="AK49" s="292">
        <v>0</v>
      </c>
      <c r="AL49" s="292">
        <v>919</v>
      </c>
      <c r="AM49" s="292">
        <f t="shared" si="11"/>
        <v>0</v>
      </c>
      <c r="AN49" s="292">
        <v>0</v>
      </c>
      <c r="AO49" s="292">
        <v>0</v>
      </c>
      <c r="AP49" s="292">
        <v>0</v>
      </c>
      <c r="AQ49" s="292">
        <f t="shared" si="12"/>
        <v>1</v>
      </c>
      <c r="AR49" s="292">
        <v>0</v>
      </c>
      <c r="AS49" s="292">
        <v>0</v>
      </c>
      <c r="AT49" s="292">
        <v>1</v>
      </c>
      <c r="AU49" s="292">
        <f t="shared" si="13"/>
        <v>0</v>
      </c>
      <c r="AV49" s="292">
        <v>0</v>
      </c>
      <c r="AW49" s="292">
        <v>0</v>
      </c>
      <c r="AX49" s="292">
        <v>0</v>
      </c>
      <c r="AY49" s="292">
        <f t="shared" si="14"/>
        <v>0</v>
      </c>
      <c r="AZ49" s="292">
        <v>0</v>
      </c>
      <c r="BA49" s="292">
        <v>0</v>
      </c>
      <c r="BB49" s="292">
        <v>0</v>
      </c>
      <c r="BC49" s="292">
        <f t="shared" si="15"/>
        <v>122</v>
      </c>
      <c r="BD49" s="292">
        <f t="shared" si="16"/>
        <v>122</v>
      </c>
      <c r="BE49" s="292">
        <v>0</v>
      </c>
      <c r="BF49" s="292">
        <v>62</v>
      </c>
      <c r="BG49" s="292">
        <v>5</v>
      </c>
      <c r="BH49" s="292">
        <v>1</v>
      </c>
      <c r="BI49" s="292">
        <v>0</v>
      </c>
      <c r="BJ49" s="292">
        <v>54</v>
      </c>
      <c r="BK49" s="292">
        <f t="shared" si="18"/>
        <v>0</v>
      </c>
      <c r="BL49" s="292">
        <v>0</v>
      </c>
      <c r="BM49" s="292">
        <v>0</v>
      </c>
      <c r="BN49" s="292">
        <v>0</v>
      </c>
      <c r="BO49" s="292">
        <v>0</v>
      </c>
      <c r="BP49" s="292">
        <v>0</v>
      </c>
      <c r="BQ49" s="292">
        <v>0</v>
      </c>
      <c r="BR49" s="292">
        <f t="shared" si="41"/>
        <v>2473</v>
      </c>
      <c r="BS49" s="292">
        <f t="shared" si="42"/>
        <v>0</v>
      </c>
      <c r="BT49" s="292">
        <f t="shared" si="43"/>
        <v>2041</v>
      </c>
      <c r="BU49" s="292">
        <f t="shared" si="44"/>
        <v>69</v>
      </c>
      <c r="BV49" s="292">
        <f t="shared" si="45"/>
        <v>224</v>
      </c>
      <c r="BW49" s="292">
        <f t="shared" si="46"/>
        <v>0</v>
      </c>
      <c r="BX49" s="292">
        <f t="shared" si="47"/>
        <v>139</v>
      </c>
      <c r="BY49" s="292">
        <f t="shared" si="21"/>
        <v>2351</v>
      </c>
      <c r="BZ49" s="292">
        <f t="shared" si="22"/>
        <v>0</v>
      </c>
      <c r="CA49" s="292">
        <f t="shared" si="23"/>
        <v>1979</v>
      </c>
      <c r="CB49" s="292">
        <f t="shared" si="24"/>
        <v>64</v>
      </c>
      <c r="CC49" s="292">
        <f t="shared" si="25"/>
        <v>223</v>
      </c>
      <c r="CD49" s="292">
        <f t="shared" si="26"/>
        <v>0</v>
      </c>
      <c r="CE49" s="292">
        <f t="shared" si="27"/>
        <v>85</v>
      </c>
      <c r="CF49" s="292">
        <f t="shared" si="28"/>
        <v>122</v>
      </c>
      <c r="CG49" s="292">
        <f t="shared" si="48"/>
        <v>0</v>
      </c>
      <c r="CH49" s="292">
        <f t="shared" si="49"/>
        <v>62</v>
      </c>
      <c r="CI49" s="292">
        <f t="shared" si="50"/>
        <v>5</v>
      </c>
      <c r="CJ49" s="292">
        <f t="shared" si="51"/>
        <v>1</v>
      </c>
      <c r="CK49" s="292">
        <f t="shared" si="52"/>
        <v>0</v>
      </c>
      <c r="CL49" s="292">
        <f t="shared" si="53"/>
        <v>54</v>
      </c>
      <c r="CM49" s="292">
        <f t="shared" si="54"/>
        <v>920</v>
      </c>
      <c r="CN49" s="292">
        <f t="shared" si="55"/>
        <v>0</v>
      </c>
      <c r="CO49" s="292">
        <f t="shared" si="56"/>
        <v>919</v>
      </c>
      <c r="CP49" s="292">
        <f t="shared" si="57"/>
        <v>0</v>
      </c>
      <c r="CQ49" s="292">
        <f t="shared" si="58"/>
        <v>1</v>
      </c>
      <c r="CR49" s="292">
        <f t="shared" si="59"/>
        <v>0</v>
      </c>
      <c r="CS49" s="292">
        <f t="shared" si="60"/>
        <v>0</v>
      </c>
      <c r="CT49" s="292">
        <f t="shared" si="31"/>
        <v>920</v>
      </c>
      <c r="CU49" s="292">
        <f t="shared" si="32"/>
        <v>0</v>
      </c>
      <c r="CV49" s="292">
        <f t="shared" si="33"/>
        <v>919</v>
      </c>
      <c r="CW49" s="292">
        <f t="shared" si="34"/>
        <v>0</v>
      </c>
      <c r="CX49" s="292">
        <f t="shared" si="35"/>
        <v>1</v>
      </c>
      <c r="CY49" s="292">
        <f t="shared" si="36"/>
        <v>0</v>
      </c>
      <c r="CZ49" s="292">
        <f t="shared" si="37"/>
        <v>0</v>
      </c>
      <c r="DA49" s="292">
        <f t="shared" si="38"/>
        <v>0</v>
      </c>
      <c r="DB49" s="292">
        <f t="shared" si="61"/>
        <v>0</v>
      </c>
      <c r="DC49" s="292">
        <f t="shared" si="62"/>
        <v>0</v>
      </c>
      <c r="DD49" s="292">
        <f t="shared" si="63"/>
        <v>0</v>
      </c>
      <c r="DE49" s="292">
        <f t="shared" si="64"/>
        <v>0</v>
      </c>
      <c r="DF49" s="292">
        <f t="shared" si="65"/>
        <v>0</v>
      </c>
      <c r="DG49" s="292">
        <f t="shared" si="66"/>
        <v>0</v>
      </c>
      <c r="DH49" s="292">
        <v>0</v>
      </c>
      <c r="DI49" s="292">
        <f t="shared" si="40"/>
        <v>0</v>
      </c>
      <c r="DJ49" s="292">
        <v>0</v>
      </c>
      <c r="DK49" s="292">
        <v>0</v>
      </c>
      <c r="DL49" s="292">
        <v>0</v>
      </c>
      <c r="DM49" s="292">
        <v>0</v>
      </c>
    </row>
    <row r="50" spans="1:117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0"/>
        <v>8237</v>
      </c>
      <c r="E50" s="292">
        <f t="shared" si="1"/>
        <v>6020</v>
      </c>
      <c r="F50" s="292">
        <f t="shared" si="2"/>
        <v>0</v>
      </c>
      <c r="G50" s="292">
        <v>0</v>
      </c>
      <c r="H50" s="292">
        <v>0</v>
      </c>
      <c r="I50" s="292">
        <v>0</v>
      </c>
      <c r="J50" s="292">
        <f t="shared" si="3"/>
        <v>5117</v>
      </c>
      <c r="K50" s="292">
        <v>155</v>
      </c>
      <c r="L50" s="292">
        <v>4962</v>
      </c>
      <c r="M50" s="292">
        <v>0</v>
      </c>
      <c r="N50" s="292">
        <f t="shared" si="4"/>
        <v>140</v>
      </c>
      <c r="O50" s="292">
        <v>7</v>
      </c>
      <c r="P50" s="292">
        <v>133</v>
      </c>
      <c r="Q50" s="292">
        <v>0</v>
      </c>
      <c r="R50" s="292">
        <f t="shared" si="5"/>
        <v>599</v>
      </c>
      <c r="S50" s="292">
        <v>2</v>
      </c>
      <c r="T50" s="292">
        <v>595</v>
      </c>
      <c r="U50" s="292">
        <v>2</v>
      </c>
      <c r="V50" s="292">
        <f t="shared" si="6"/>
        <v>0</v>
      </c>
      <c r="W50" s="292">
        <v>0</v>
      </c>
      <c r="X50" s="292">
        <v>0</v>
      </c>
      <c r="Y50" s="292">
        <v>0</v>
      </c>
      <c r="Z50" s="292">
        <f t="shared" si="7"/>
        <v>164</v>
      </c>
      <c r="AA50" s="292">
        <v>56</v>
      </c>
      <c r="AB50" s="292">
        <v>108</v>
      </c>
      <c r="AC50" s="292">
        <v>0</v>
      </c>
      <c r="AD50" s="292">
        <f t="shared" si="8"/>
        <v>1630</v>
      </c>
      <c r="AE50" s="292">
        <f t="shared" si="9"/>
        <v>0</v>
      </c>
      <c r="AF50" s="292">
        <v>0</v>
      </c>
      <c r="AG50" s="292">
        <v>0</v>
      </c>
      <c r="AH50" s="292">
        <v>0</v>
      </c>
      <c r="AI50" s="292">
        <f t="shared" si="10"/>
        <v>1263</v>
      </c>
      <c r="AJ50" s="292">
        <v>0</v>
      </c>
      <c r="AK50" s="292">
        <v>0</v>
      </c>
      <c r="AL50" s="292">
        <v>1263</v>
      </c>
      <c r="AM50" s="292">
        <f t="shared" si="11"/>
        <v>0</v>
      </c>
      <c r="AN50" s="292">
        <v>0</v>
      </c>
      <c r="AO50" s="292">
        <v>0</v>
      </c>
      <c r="AP50" s="292">
        <v>0</v>
      </c>
      <c r="AQ50" s="292">
        <f t="shared" si="12"/>
        <v>365</v>
      </c>
      <c r="AR50" s="292">
        <v>0</v>
      </c>
      <c r="AS50" s="292">
        <v>0</v>
      </c>
      <c r="AT50" s="292">
        <v>365</v>
      </c>
      <c r="AU50" s="292">
        <f t="shared" si="13"/>
        <v>0</v>
      </c>
      <c r="AV50" s="292">
        <v>0</v>
      </c>
      <c r="AW50" s="292">
        <v>0</v>
      </c>
      <c r="AX50" s="292">
        <v>0</v>
      </c>
      <c r="AY50" s="292">
        <f t="shared" si="14"/>
        <v>2</v>
      </c>
      <c r="AZ50" s="292">
        <v>0</v>
      </c>
      <c r="BA50" s="292">
        <v>0</v>
      </c>
      <c r="BB50" s="292">
        <v>2</v>
      </c>
      <c r="BC50" s="292">
        <f t="shared" si="15"/>
        <v>587</v>
      </c>
      <c r="BD50" s="292">
        <f t="shared" si="16"/>
        <v>278</v>
      </c>
      <c r="BE50" s="292">
        <v>0</v>
      </c>
      <c r="BF50" s="292">
        <v>98</v>
      </c>
      <c r="BG50" s="292">
        <v>42</v>
      </c>
      <c r="BH50" s="292">
        <v>6</v>
      </c>
      <c r="BI50" s="292">
        <v>0</v>
      </c>
      <c r="BJ50" s="292">
        <v>132</v>
      </c>
      <c r="BK50" s="292">
        <f t="shared" si="18"/>
        <v>309</v>
      </c>
      <c r="BL50" s="292">
        <v>0</v>
      </c>
      <c r="BM50" s="292">
        <v>225</v>
      </c>
      <c r="BN50" s="292">
        <v>0</v>
      </c>
      <c r="BO50" s="292">
        <v>0</v>
      </c>
      <c r="BP50" s="292">
        <v>0</v>
      </c>
      <c r="BQ50" s="292">
        <v>84</v>
      </c>
      <c r="BR50" s="292">
        <f t="shared" si="41"/>
        <v>6298</v>
      </c>
      <c r="BS50" s="292">
        <f t="shared" si="42"/>
        <v>0</v>
      </c>
      <c r="BT50" s="292">
        <f t="shared" si="43"/>
        <v>5215</v>
      </c>
      <c r="BU50" s="292">
        <f t="shared" si="44"/>
        <v>182</v>
      </c>
      <c r="BV50" s="292">
        <f t="shared" si="45"/>
        <v>605</v>
      </c>
      <c r="BW50" s="292">
        <f t="shared" si="46"/>
        <v>0</v>
      </c>
      <c r="BX50" s="292">
        <f t="shared" si="47"/>
        <v>296</v>
      </c>
      <c r="BY50" s="292">
        <f t="shared" si="21"/>
        <v>6020</v>
      </c>
      <c r="BZ50" s="292">
        <f t="shared" si="22"/>
        <v>0</v>
      </c>
      <c r="CA50" s="292">
        <f t="shared" si="23"/>
        <v>5117</v>
      </c>
      <c r="CB50" s="292">
        <f t="shared" si="24"/>
        <v>140</v>
      </c>
      <c r="CC50" s="292">
        <f t="shared" si="25"/>
        <v>599</v>
      </c>
      <c r="CD50" s="292">
        <f t="shared" si="26"/>
        <v>0</v>
      </c>
      <c r="CE50" s="292">
        <f t="shared" si="27"/>
        <v>164</v>
      </c>
      <c r="CF50" s="292">
        <f t="shared" si="28"/>
        <v>278</v>
      </c>
      <c r="CG50" s="292">
        <f t="shared" si="48"/>
        <v>0</v>
      </c>
      <c r="CH50" s="292">
        <f t="shared" si="49"/>
        <v>98</v>
      </c>
      <c r="CI50" s="292">
        <f t="shared" si="50"/>
        <v>42</v>
      </c>
      <c r="CJ50" s="292">
        <f t="shared" si="51"/>
        <v>6</v>
      </c>
      <c r="CK50" s="292">
        <f t="shared" si="52"/>
        <v>0</v>
      </c>
      <c r="CL50" s="292">
        <f t="shared" si="53"/>
        <v>132</v>
      </c>
      <c r="CM50" s="292">
        <f t="shared" si="54"/>
        <v>1939</v>
      </c>
      <c r="CN50" s="292">
        <f t="shared" si="55"/>
        <v>0</v>
      </c>
      <c r="CO50" s="292">
        <f t="shared" si="56"/>
        <v>1488</v>
      </c>
      <c r="CP50" s="292">
        <f t="shared" si="57"/>
        <v>0</v>
      </c>
      <c r="CQ50" s="292">
        <f t="shared" si="58"/>
        <v>365</v>
      </c>
      <c r="CR50" s="292">
        <f t="shared" si="59"/>
        <v>0</v>
      </c>
      <c r="CS50" s="292">
        <f t="shared" si="60"/>
        <v>86</v>
      </c>
      <c r="CT50" s="292">
        <f t="shared" si="31"/>
        <v>1630</v>
      </c>
      <c r="CU50" s="292">
        <f t="shared" si="32"/>
        <v>0</v>
      </c>
      <c r="CV50" s="292">
        <f t="shared" si="33"/>
        <v>1263</v>
      </c>
      <c r="CW50" s="292">
        <f t="shared" si="34"/>
        <v>0</v>
      </c>
      <c r="CX50" s="292">
        <f t="shared" si="35"/>
        <v>365</v>
      </c>
      <c r="CY50" s="292">
        <f t="shared" si="36"/>
        <v>0</v>
      </c>
      <c r="CZ50" s="292">
        <f t="shared" si="37"/>
        <v>2</v>
      </c>
      <c r="DA50" s="292">
        <f t="shared" si="38"/>
        <v>309</v>
      </c>
      <c r="DB50" s="292">
        <f t="shared" si="61"/>
        <v>0</v>
      </c>
      <c r="DC50" s="292">
        <f t="shared" si="62"/>
        <v>225</v>
      </c>
      <c r="DD50" s="292">
        <f t="shared" si="63"/>
        <v>0</v>
      </c>
      <c r="DE50" s="292">
        <f t="shared" si="64"/>
        <v>0</v>
      </c>
      <c r="DF50" s="292">
        <f t="shared" si="65"/>
        <v>0</v>
      </c>
      <c r="DG50" s="292">
        <f t="shared" si="66"/>
        <v>84</v>
      </c>
      <c r="DH50" s="292">
        <v>0</v>
      </c>
      <c r="DI50" s="292">
        <f t="shared" si="40"/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0"/>
        <v>4841</v>
      </c>
      <c r="E51" s="292">
        <f t="shared" si="1"/>
        <v>4357</v>
      </c>
      <c r="F51" s="292">
        <f t="shared" si="2"/>
        <v>0</v>
      </c>
      <c r="G51" s="292">
        <v>0</v>
      </c>
      <c r="H51" s="292">
        <v>0</v>
      </c>
      <c r="I51" s="292">
        <v>0</v>
      </c>
      <c r="J51" s="292">
        <f t="shared" si="3"/>
        <v>3604</v>
      </c>
      <c r="K51" s="292">
        <v>42</v>
      </c>
      <c r="L51" s="292">
        <v>3562</v>
      </c>
      <c r="M51" s="292">
        <v>0</v>
      </c>
      <c r="N51" s="292">
        <f t="shared" si="4"/>
        <v>200</v>
      </c>
      <c r="O51" s="292">
        <v>2</v>
      </c>
      <c r="P51" s="292">
        <v>198</v>
      </c>
      <c r="Q51" s="292">
        <v>0</v>
      </c>
      <c r="R51" s="292">
        <f t="shared" si="5"/>
        <v>427</v>
      </c>
      <c r="S51" s="292">
        <v>2</v>
      </c>
      <c r="T51" s="292">
        <v>425</v>
      </c>
      <c r="U51" s="292">
        <v>0</v>
      </c>
      <c r="V51" s="292">
        <f t="shared" si="6"/>
        <v>0</v>
      </c>
      <c r="W51" s="292">
        <v>0</v>
      </c>
      <c r="X51" s="292">
        <v>0</v>
      </c>
      <c r="Y51" s="292">
        <v>0</v>
      </c>
      <c r="Z51" s="292">
        <f t="shared" si="7"/>
        <v>126</v>
      </c>
      <c r="AA51" s="292">
        <v>4</v>
      </c>
      <c r="AB51" s="292">
        <v>122</v>
      </c>
      <c r="AC51" s="292">
        <v>0</v>
      </c>
      <c r="AD51" s="292">
        <f t="shared" si="8"/>
        <v>409</v>
      </c>
      <c r="AE51" s="292">
        <f t="shared" si="9"/>
        <v>0</v>
      </c>
      <c r="AF51" s="292">
        <v>0</v>
      </c>
      <c r="AG51" s="292">
        <v>0</v>
      </c>
      <c r="AH51" s="292">
        <v>0</v>
      </c>
      <c r="AI51" s="292">
        <f t="shared" si="10"/>
        <v>406</v>
      </c>
      <c r="AJ51" s="292">
        <v>0</v>
      </c>
      <c r="AK51" s="292">
        <v>0</v>
      </c>
      <c r="AL51" s="292">
        <v>406</v>
      </c>
      <c r="AM51" s="292">
        <f t="shared" si="11"/>
        <v>1</v>
      </c>
      <c r="AN51" s="292">
        <v>0</v>
      </c>
      <c r="AO51" s="292">
        <v>0</v>
      </c>
      <c r="AP51" s="292">
        <v>1</v>
      </c>
      <c r="AQ51" s="292">
        <f t="shared" si="12"/>
        <v>0</v>
      </c>
      <c r="AR51" s="292">
        <v>0</v>
      </c>
      <c r="AS51" s="292">
        <v>0</v>
      </c>
      <c r="AT51" s="292">
        <v>0</v>
      </c>
      <c r="AU51" s="292">
        <f t="shared" si="13"/>
        <v>0</v>
      </c>
      <c r="AV51" s="292">
        <v>0</v>
      </c>
      <c r="AW51" s="292">
        <v>0</v>
      </c>
      <c r="AX51" s="292">
        <v>0</v>
      </c>
      <c r="AY51" s="292">
        <f t="shared" si="14"/>
        <v>2</v>
      </c>
      <c r="AZ51" s="292">
        <v>0</v>
      </c>
      <c r="BA51" s="292">
        <v>0</v>
      </c>
      <c r="BB51" s="292">
        <v>2</v>
      </c>
      <c r="BC51" s="292">
        <f t="shared" si="15"/>
        <v>75</v>
      </c>
      <c r="BD51" s="292">
        <f t="shared" si="16"/>
        <v>66</v>
      </c>
      <c r="BE51" s="292">
        <v>0</v>
      </c>
      <c r="BF51" s="292">
        <v>45</v>
      </c>
      <c r="BG51" s="292">
        <v>6</v>
      </c>
      <c r="BH51" s="292">
        <v>0</v>
      </c>
      <c r="BI51" s="292">
        <v>0</v>
      </c>
      <c r="BJ51" s="292">
        <v>15</v>
      </c>
      <c r="BK51" s="292">
        <f t="shared" si="18"/>
        <v>9</v>
      </c>
      <c r="BL51" s="292">
        <v>0</v>
      </c>
      <c r="BM51" s="292">
        <v>8</v>
      </c>
      <c r="BN51" s="292">
        <v>0</v>
      </c>
      <c r="BO51" s="292">
        <v>0</v>
      </c>
      <c r="BP51" s="292">
        <v>0</v>
      </c>
      <c r="BQ51" s="292">
        <v>1</v>
      </c>
      <c r="BR51" s="292">
        <f t="shared" si="41"/>
        <v>4423</v>
      </c>
      <c r="BS51" s="292">
        <f t="shared" si="42"/>
        <v>0</v>
      </c>
      <c r="BT51" s="292">
        <f t="shared" si="43"/>
        <v>3649</v>
      </c>
      <c r="BU51" s="292">
        <f t="shared" si="44"/>
        <v>206</v>
      </c>
      <c r="BV51" s="292">
        <f t="shared" si="45"/>
        <v>427</v>
      </c>
      <c r="BW51" s="292">
        <f t="shared" si="46"/>
        <v>0</v>
      </c>
      <c r="BX51" s="292">
        <f t="shared" si="47"/>
        <v>141</v>
      </c>
      <c r="BY51" s="292">
        <f t="shared" si="21"/>
        <v>4357</v>
      </c>
      <c r="BZ51" s="292">
        <f t="shared" si="22"/>
        <v>0</v>
      </c>
      <c r="CA51" s="292">
        <f t="shared" si="23"/>
        <v>3604</v>
      </c>
      <c r="CB51" s="292">
        <f t="shared" si="24"/>
        <v>200</v>
      </c>
      <c r="CC51" s="292">
        <f t="shared" si="25"/>
        <v>427</v>
      </c>
      <c r="CD51" s="292">
        <f t="shared" si="26"/>
        <v>0</v>
      </c>
      <c r="CE51" s="292">
        <f t="shared" si="27"/>
        <v>126</v>
      </c>
      <c r="CF51" s="292">
        <f t="shared" si="28"/>
        <v>66</v>
      </c>
      <c r="CG51" s="292">
        <f t="shared" si="48"/>
        <v>0</v>
      </c>
      <c r="CH51" s="292">
        <f t="shared" si="49"/>
        <v>45</v>
      </c>
      <c r="CI51" s="292">
        <f t="shared" si="50"/>
        <v>6</v>
      </c>
      <c r="CJ51" s="292">
        <f t="shared" si="51"/>
        <v>0</v>
      </c>
      <c r="CK51" s="292">
        <f t="shared" si="52"/>
        <v>0</v>
      </c>
      <c r="CL51" s="292">
        <f t="shared" si="53"/>
        <v>15</v>
      </c>
      <c r="CM51" s="292">
        <f t="shared" si="54"/>
        <v>418</v>
      </c>
      <c r="CN51" s="292">
        <f t="shared" si="55"/>
        <v>0</v>
      </c>
      <c r="CO51" s="292">
        <f t="shared" si="56"/>
        <v>414</v>
      </c>
      <c r="CP51" s="292">
        <f t="shared" si="57"/>
        <v>1</v>
      </c>
      <c r="CQ51" s="292">
        <f t="shared" si="58"/>
        <v>0</v>
      </c>
      <c r="CR51" s="292">
        <f t="shared" si="59"/>
        <v>0</v>
      </c>
      <c r="CS51" s="292">
        <f t="shared" si="60"/>
        <v>3</v>
      </c>
      <c r="CT51" s="292">
        <f t="shared" si="31"/>
        <v>409</v>
      </c>
      <c r="CU51" s="292">
        <f t="shared" si="32"/>
        <v>0</v>
      </c>
      <c r="CV51" s="292">
        <f t="shared" si="33"/>
        <v>406</v>
      </c>
      <c r="CW51" s="292">
        <f t="shared" si="34"/>
        <v>1</v>
      </c>
      <c r="CX51" s="292">
        <f t="shared" si="35"/>
        <v>0</v>
      </c>
      <c r="CY51" s="292">
        <f t="shared" si="36"/>
        <v>0</v>
      </c>
      <c r="CZ51" s="292">
        <f t="shared" si="37"/>
        <v>2</v>
      </c>
      <c r="DA51" s="292">
        <f t="shared" si="38"/>
        <v>9</v>
      </c>
      <c r="DB51" s="292">
        <f t="shared" si="61"/>
        <v>0</v>
      </c>
      <c r="DC51" s="292">
        <f t="shared" si="62"/>
        <v>8</v>
      </c>
      <c r="DD51" s="292">
        <f t="shared" si="63"/>
        <v>0</v>
      </c>
      <c r="DE51" s="292">
        <f t="shared" si="64"/>
        <v>0</v>
      </c>
      <c r="DF51" s="292">
        <f t="shared" si="65"/>
        <v>0</v>
      </c>
      <c r="DG51" s="292">
        <f t="shared" si="66"/>
        <v>1</v>
      </c>
      <c r="DH51" s="292">
        <v>0</v>
      </c>
      <c r="DI51" s="292">
        <f t="shared" si="40"/>
        <v>0</v>
      </c>
      <c r="DJ51" s="292">
        <v>0</v>
      </c>
      <c r="DK51" s="292">
        <v>0</v>
      </c>
      <c r="DL51" s="292">
        <v>0</v>
      </c>
      <c r="DM51" s="292">
        <v>0</v>
      </c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51">
    <sortCondition ref="A8:A51"/>
    <sortCondition ref="B8:B51"/>
    <sortCondition ref="C8:C51"/>
  </sortState>
  <mergeCells count="20"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50" man="1"/>
    <brk id="25" min="1" max="50" man="1"/>
    <brk id="38" min="1" max="50" man="1"/>
    <brk id="50" min="1" max="50" man="1"/>
    <brk id="62" min="1" max="5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8" sqref="A8:EN51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45" t="s">
        <v>11</v>
      </c>
      <c r="B2" s="345" t="s">
        <v>12</v>
      </c>
      <c r="C2" s="347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46"/>
      <c r="B3" s="346"/>
      <c r="C3" s="348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46"/>
      <c r="B4" s="346"/>
      <c r="C4" s="348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46"/>
      <c r="B5" s="346"/>
      <c r="C5" s="348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46"/>
      <c r="B6" s="346"/>
      <c r="C6" s="348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茨城県</v>
      </c>
      <c r="B7" s="303" t="str">
        <f>ごみ処理概要!B7</f>
        <v>08000</v>
      </c>
      <c r="C7" s="304" t="s">
        <v>3</v>
      </c>
      <c r="D7" s="305">
        <f t="shared" ref="D7:D51" si="0">SUM(E7,T7,AI7,AX7,BM7,CB7,CQ7,DF7,DU7,DZ7)</f>
        <v>1029367</v>
      </c>
      <c r="E7" s="305">
        <f t="shared" ref="E7:E51" si="1">SUM(F7,M7)</f>
        <v>797148</v>
      </c>
      <c r="F7" s="305">
        <f t="shared" ref="F7:F51" si="2">SUM(G7:L7)</f>
        <v>739530</v>
      </c>
      <c r="G7" s="305">
        <f t="shared" ref="G7:L7" si="3">SUM(G$8:G$1000)</f>
        <v>12990</v>
      </c>
      <c r="H7" s="305">
        <f t="shared" si="3"/>
        <v>723146</v>
      </c>
      <c r="I7" s="305">
        <f t="shared" si="3"/>
        <v>2782</v>
      </c>
      <c r="J7" s="305">
        <f t="shared" si="3"/>
        <v>4</v>
      </c>
      <c r="K7" s="305">
        <f t="shared" si="3"/>
        <v>0</v>
      </c>
      <c r="L7" s="305">
        <f t="shared" si="3"/>
        <v>608</v>
      </c>
      <c r="M7" s="305">
        <f t="shared" ref="M7:M51" si="4">SUM(N7:S7)</f>
        <v>57618</v>
      </c>
      <c r="N7" s="305">
        <f t="shared" ref="N7:S7" si="5">SUM(N$8:N$1000)</f>
        <v>9161</v>
      </c>
      <c r="O7" s="305">
        <f t="shared" si="5"/>
        <v>46960</v>
      </c>
      <c r="P7" s="305">
        <f t="shared" si="5"/>
        <v>288</v>
      </c>
      <c r="Q7" s="305">
        <f t="shared" si="5"/>
        <v>0</v>
      </c>
      <c r="R7" s="305">
        <f t="shared" si="5"/>
        <v>0</v>
      </c>
      <c r="S7" s="305">
        <f t="shared" si="5"/>
        <v>1209</v>
      </c>
      <c r="T7" s="305">
        <f t="shared" ref="T7:T51" si="6">SUM(U7,AB7)</f>
        <v>41177</v>
      </c>
      <c r="U7" s="305">
        <f t="shared" ref="U7:U51" si="7">SUM(V7:AA7)</f>
        <v>27678</v>
      </c>
      <c r="V7" s="305">
        <f t="shared" ref="V7:AA7" si="8">SUM(V$8:V$1000)</f>
        <v>541</v>
      </c>
      <c r="W7" s="305">
        <f t="shared" si="8"/>
        <v>0</v>
      </c>
      <c r="X7" s="305">
        <f t="shared" si="8"/>
        <v>18117</v>
      </c>
      <c r="Y7" s="305">
        <f t="shared" si="8"/>
        <v>3878</v>
      </c>
      <c r="Z7" s="305">
        <f t="shared" si="8"/>
        <v>30</v>
      </c>
      <c r="AA7" s="305">
        <f t="shared" si="8"/>
        <v>5112</v>
      </c>
      <c r="AB7" s="305">
        <f t="shared" ref="AB7:AB51" si="9">SUM(AC7:AH7)</f>
        <v>13499</v>
      </c>
      <c r="AC7" s="305">
        <f t="shared" ref="AC7:AH7" si="10">SUM(AC$8:AC$1000)</f>
        <v>382</v>
      </c>
      <c r="AD7" s="305">
        <f t="shared" si="10"/>
        <v>0</v>
      </c>
      <c r="AE7" s="305">
        <f t="shared" si="10"/>
        <v>3700</v>
      </c>
      <c r="AF7" s="305">
        <f t="shared" si="10"/>
        <v>321</v>
      </c>
      <c r="AG7" s="305">
        <f t="shared" si="10"/>
        <v>0</v>
      </c>
      <c r="AH7" s="305">
        <f t="shared" si="10"/>
        <v>9096</v>
      </c>
      <c r="AI7" s="305">
        <f t="shared" ref="AI7:AI51" si="11">SUM(AJ7,AQ7)</f>
        <v>2470</v>
      </c>
      <c r="AJ7" s="305">
        <f t="shared" ref="AJ7:AJ51" si="12">SUM(AK7:AP7)</f>
        <v>2470</v>
      </c>
      <c r="AK7" s="305">
        <f t="shared" ref="AK7:AP7" si="13">SUM(AK$8:AK$1000)</f>
        <v>0</v>
      </c>
      <c r="AL7" s="305">
        <f t="shared" si="13"/>
        <v>0</v>
      </c>
      <c r="AM7" s="305">
        <f t="shared" si="13"/>
        <v>0</v>
      </c>
      <c r="AN7" s="305">
        <f t="shared" si="13"/>
        <v>2470</v>
      </c>
      <c r="AO7" s="305">
        <f t="shared" si="13"/>
        <v>0</v>
      </c>
      <c r="AP7" s="305">
        <f t="shared" si="13"/>
        <v>0</v>
      </c>
      <c r="AQ7" s="305">
        <f t="shared" ref="AQ7:AQ51" si="14">SUM(AR7:AW7)</f>
        <v>0</v>
      </c>
      <c r="AR7" s="305">
        <f t="shared" ref="AR7:AW7" si="15">SUM(AR$8:AR$1000)</f>
        <v>0</v>
      </c>
      <c r="AS7" s="305">
        <f t="shared" si="15"/>
        <v>0</v>
      </c>
      <c r="AT7" s="305">
        <f t="shared" si="15"/>
        <v>0</v>
      </c>
      <c r="AU7" s="305">
        <f t="shared" si="15"/>
        <v>0</v>
      </c>
      <c r="AV7" s="305">
        <f t="shared" si="15"/>
        <v>0</v>
      </c>
      <c r="AW7" s="305">
        <f t="shared" si="15"/>
        <v>0</v>
      </c>
      <c r="AX7" s="305">
        <f t="shared" ref="AX7:AX51" si="16">SUM(AY7,BF7)</f>
        <v>0</v>
      </c>
      <c r="AY7" s="305">
        <f t="shared" ref="AY7:AY51" si="17">SUM(AZ7:BE7)</f>
        <v>0</v>
      </c>
      <c r="AZ7" s="305">
        <f t="shared" ref="AZ7:BE7" si="18">SUM(AZ$8:AZ$1000)</f>
        <v>0</v>
      </c>
      <c r="BA7" s="305">
        <f t="shared" si="18"/>
        <v>0</v>
      </c>
      <c r="BB7" s="305">
        <f t="shared" si="18"/>
        <v>0</v>
      </c>
      <c r="BC7" s="305">
        <f t="shared" si="18"/>
        <v>0</v>
      </c>
      <c r="BD7" s="305">
        <f t="shared" si="18"/>
        <v>0</v>
      </c>
      <c r="BE7" s="305">
        <f t="shared" si="18"/>
        <v>0</v>
      </c>
      <c r="BF7" s="305">
        <f t="shared" ref="BF7:BF51" si="19">SUM(BG7:BL7)</f>
        <v>0</v>
      </c>
      <c r="BG7" s="305">
        <f t="shared" ref="BG7:BL7" si="20">SUM(BG$8:BG$1000)</f>
        <v>0</v>
      </c>
      <c r="BH7" s="305">
        <f t="shared" si="20"/>
        <v>0</v>
      </c>
      <c r="BI7" s="305">
        <f t="shared" si="20"/>
        <v>0</v>
      </c>
      <c r="BJ7" s="305">
        <f t="shared" si="20"/>
        <v>0</v>
      </c>
      <c r="BK7" s="305">
        <f t="shared" si="20"/>
        <v>0</v>
      </c>
      <c r="BL7" s="305">
        <f t="shared" si="20"/>
        <v>0</v>
      </c>
      <c r="BM7" s="305">
        <f t="shared" ref="BM7:BM51" si="21">SUM(BN7,BU7)</f>
        <v>0</v>
      </c>
      <c r="BN7" s="305">
        <f t="shared" ref="BN7:BN51" si="22">SUM(BO7:BT7)</f>
        <v>0</v>
      </c>
      <c r="BO7" s="305">
        <f t="shared" ref="BO7:BT7" si="23">SUM(BO$8:BO$1000)</f>
        <v>0</v>
      </c>
      <c r="BP7" s="305">
        <f t="shared" si="23"/>
        <v>0</v>
      </c>
      <c r="BQ7" s="305">
        <f t="shared" si="23"/>
        <v>0</v>
      </c>
      <c r="BR7" s="305">
        <f t="shared" si="23"/>
        <v>0</v>
      </c>
      <c r="BS7" s="305">
        <f t="shared" si="23"/>
        <v>0</v>
      </c>
      <c r="BT7" s="305">
        <f t="shared" si="23"/>
        <v>0</v>
      </c>
      <c r="BU7" s="305">
        <f t="shared" ref="BU7:BU51" si="24">SUM(BV7:CA7)</f>
        <v>0</v>
      </c>
      <c r="BV7" s="305">
        <f t="shared" ref="BV7:CA7" si="25">SUM(BV$8:BV$1000)</f>
        <v>0</v>
      </c>
      <c r="BW7" s="305">
        <f t="shared" si="25"/>
        <v>0</v>
      </c>
      <c r="BX7" s="305">
        <f t="shared" si="25"/>
        <v>0</v>
      </c>
      <c r="BY7" s="305">
        <f t="shared" si="25"/>
        <v>0</v>
      </c>
      <c r="BZ7" s="305">
        <f t="shared" si="25"/>
        <v>0</v>
      </c>
      <c r="CA7" s="305">
        <f t="shared" si="25"/>
        <v>0</v>
      </c>
      <c r="CB7" s="305">
        <f t="shared" ref="CB7:CB51" si="26">SUM(CC7,CJ7)</f>
        <v>40266</v>
      </c>
      <c r="CC7" s="305">
        <f t="shared" ref="CC7:CC51" si="27">SUM(CD7:CI7)</f>
        <v>37919</v>
      </c>
      <c r="CD7" s="305">
        <f t="shared" ref="CD7:CI7" si="28">SUM(CD$8:CD$1000)</f>
        <v>0</v>
      </c>
      <c r="CE7" s="305">
        <f t="shared" si="28"/>
        <v>37716</v>
      </c>
      <c r="CF7" s="305">
        <f t="shared" si="28"/>
        <v>0</v>
      </c>
      <c r="CG7" s="305">
        <f t="shared" si="28"/>
        <v>61</v>
      </c>
      <c r="CH7" s="305">
        <f t="shared" si="28"/>
        <v>0</v>
      </c>
      <c r="CI7" s="305">
        <f t="shared" si="28"/>
        <v>142</v>
      </c>
      <c r="CJ7" s="305">
        <f t="shared" ref="CJ7:CJ51" si="29">SUM(CK7:CP7)</f>
        <v>2347</v>
      </c>
      <c r="CK7" s="305">
        <f t="shared" ref="CK7:CP7" si="30">SUM(CK$8:CK$1000)</f>
        <v>0</v>
      </c>
      <c r="CL7" s="305">
        <f t="shared" si="30"/>
        <v>2347</v>
      </c>
      <c r="CM7" s="305">
        <f t="shared" si="30"/>
        <v>0</v>
      </c>
      <c r="CN7" s="305">
        <f t="shared" si="30"/>
        <v>0</v>
      </c>
      <c r="CO7" s="305">
        <f t="shared" si="30"/>
        <v>0</v>
      </c>
      <c r="CP7" s="305">
        <f t="shared" si="30"/>
        <v>0</v>
      </c>
      <c r="CQ7" s="305">
        <f t="shared" ref="CQ7:CQ51" si="31">SUM(CR7,CY7)</f>
        <v>59377</v>
      </c>
      <c r="CR7" s="305">
        <f t="shared" ref="CR7:CR51" si="32">SUM(CS7:CX7)</f>
        <v>53498</v>
      </c>
      <c r="CS7" s="305">
        <f t="shared" ref="CS7:CX7" si="33">SUM(CS$8:CS$1000)</f>
        <v>3</v>
      </c>
      <c r="CT7" s="305">
        <f t="shared" si="33"/>
        <v>0</v>
      </c>
      <c r="CU7" s="305">
        <f t="shared" si="33"/>
        <v>18153</v>
      </c>
      <c r="CV7" s="305">
        <f t="shared" si="33"/>
        <v>34424</v>
      </c>
      <c r="CW7" s="305">
        <f t="shared" si="33"/>
        <v>172</v>
      </c>
      <c r="CX7" s="305">
        <f t="shared" si="33"/>
        <v>746</v>
      </c>
      <c r="CY7" s="305">
        <f t="shared" ref="CY7:CY51" si="34">SUM(CZ7:DE7)</f>
        <v>5879</v>
      </c>
      <c r="CZ7" s="305">
        <f t="shared" ref="CZ7:DE7" si="35">SUM(CZ$8:CZ$1000)</f>
        <v>0</v>
      </c>
      <c r="DA7" s="305">
        <f t="shared" si="35"/>
        <v>0</v>
      </c>
      <c r="DB7" s="305">
        <f t="shared" si="35"/>
        <v>1631</v>
      </c>
      <c r="DC7" s="305">
        <f t="shared" si="35"/>
        <v>1402</v>
      </c>
      <c r="DD7" s="305">
        <f t="shared" si="35"/>
        <v>501</v>
      </c>
      <c r="DE7" s="305">
        <f t="shared" si="35"/>
        <v>2345</v>
      </c>
      <c r="DF7" s="305">
        <f t="shared" ref="DF7:DF51" si="36">SUM(DG7,DN7)</f>
        <v>658</v>
      </c>
      <c r="DG7" s="305">
        <f t="shared" ref="DG7:DG51" si="37">SUM(DH7:DM7)</f>
        <v>474</v>
      </c>
      <c r="DH7" s="305">
        <f t="shared" ref="DH7:DM7" si="38">SUM(DH$8:DH$1000)</f>
        <v>0</v>
      </c>
      <c r="DI7" s="305">
        <f t="shared" si="38"/>
        <v>0</v>
      </c>
      <c r="DJ7" s="305">
        <f t="shared" si="38"/>
        <v>82</v>
      </c>
      <c r="DK7" s="305">
        <f t="shared" si="38"/>
        <v>220</v>
      </c>
      <c r="DL7" s="305">
        <f t="shared" si="38"/>
        <v>24</v>
      </c>
      <c r="DM7" s="305">
        <f t="shared" si="38"/>
        <v>148</v>
      </c>
      <c r="DN7" s="305">
        <f t="shared" ref="DN7:DN51" si="39">SUM(DO7:DT7)</f>
        <v>184</v>
      </c>
      <c r="DO7" s="305">
        <f t="shared" ref="DO7:DT7" si="40">SUM(DO$8:DO$1000)</f>
        <v>0</v>
      </c>
      <c r="DP7" s="305">
        <f t="shared" si="40"/>
        <v>0</v>
      </c>
      <c r="DQ7" s="305">
        <f t="shared" si="40"/>
        <v>58</v>
      </c>
      <c r="DR7" s="305">
        <f t="shared" si="40"/>
        <v>0</v>
      </c>
      <c r="DS7" s="305">
        <f t="shared" si="40"/>
        <v>0</v>
      </c>
      <c r="DT7" s="305">
        <f t="shared" si="40"/>
        <v>126</v>
      </c>
      <c r="DU7" s="305">
        <f t="shared" ref="DU7:DU51" si="41">SUM(DV7:DY7)</f>
        <v>87760</v>
      </c>
      <c r="DV7" s="305">
        <f>SUM(DV$8:DV$1000)</f>
        <v>83392</v>
      </c>
      <c r="DW7" s="305">
        <f>SUM(DW$8:DW$1000)</f>
        <v>103</v>
      </c>
      <c r="DX7" s="305">
        <f>SUM(DX$8:DX$1000)</f>
        <v>4235</v>
      </c>
      <c r="DY7" s="305">
        <f>SUM(DY$8:DY$1000)</f>
        <v>30</v>
      </c>
      <c r="DZ7" s="305">
        <f t="shared" ref="DZ7:DZ51" si="42">SUM(EA7,EH7)</f>
        <v>511</v>
      </c>
      <c r="EA7" s="305">
        <f t="shared" ref="EA7:EA51" si="43">SUM(EB7:EG7)</f>
        <v>193</v>
      </c>
      <c r="EB7" s="305">
        <f t="shared" ref="EB7:EG7" si="44">SUM(EB$8:EB$1000)</f>
        <v>0</v>
      </c>
      <c r="EC7" s="305">
        <f t="shared" si="44"/>
        <v>0</v>
      </c>
      <c r="ED7" s="305">
        <f t="shared" si="44"/>
        <v>193</v>
      </c>
      <c r="EE7" s="305">
        <f t="shared" si="44"/>
        <v>0</v>
      </c>
      <c r="EF7" s="305">
        <f t="shared" si="44"/>
        <v>0</v>
      </c>
      <c r="EG7" s="305">
        <f t="shared" si="44"/>
        <v>0</v>
      </c>
      <c r="EH7" s="305">
        <f t="shared" ref="EH7:EH51" si="45">SUM(EI7:EN7)</f>
        <v>318</v>
      </c>
      <c r="EI7" s="305">
        <f t="shared" ref="EI7:EN7" si="46">SUM(EI$8:EI$1000)</f>
        <v>0</v>
      </c>
      <c r="EJ7" s="305">
        <f t="shared" si="46"/>
        <v>0</v>
      </c>
      <c r="EK7" s="305">
        <f t="shared" si="46"/>
        <v>318</v>
      </c>
      <c r="EL7" s="305">
        <f t="shared" si="46"/>
        <v>0</v>
      </c>
      <c r="EM7" s="305">
        <f t="shared" si="46"/>
        <v>0</v>
      </c>
      <c r="EN7" s="305">
        <f t="shared" si="46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112741</v>
      </c>
      <c r="E8" s="292">
        <f t="shared" si="1"/>
        <v>92431</v>
      </c>
      <c r="F8" s="292">
        <f t="shared" si="2"/>
        <v>87249</v>
      </c>
      <c r="G8" s="292">
        <v>0</v>
      </c>
      <c r="H8" s="292">
        <v>87249</v>
      </c>
      <c r="I8" s="292">
        <v>0</v>
      </c>
      <c r="J8" s="292">
        <v>0</v>
      </c>
      <c r="K8" s="292">
        <v>0</v>
      </c>
      <c r="L8" s="292">
        <v>0</v>
      </c>
      <c r="M8" s="292">
        <f t="shared" si="4"/>
        <v>5182</v>
      </c>
      <c r="N8" s="292">
        <v>0</v>
      </c>
      <c r="O8" s="292">
        <v>5182</v>
      </c>
      <c r="P8" s="292">
        <v>0</v>
      </c>
      <c r="Q8" s="292">
        <v>0</v>
      </c>
      <c r="R8" s="292">
        <v>0</v>
      </c>
      <c r="S8" s="292">
        <v>0</v>
      </c>
      <c r="T8" s="292">
        <f t="shared" si="6"/>
        <v>1368</v>
      </c>
      <c r="U8" s="292">
        <f t="shared" si="7"/>
        <v>357</v>
      </c>
      <c r="V8" s="292">
        <v>0</v>
      </c>
      <c r="W8" s="292">
        <v>0</v>
      </c>
      <c r="X8" s="292">
        <v>263</v>
      </c>
      <c r="Y8" s="292">
        <v>84</v>
      </c>
      <c r="Z8" s="292">
        <v>0</v>
      </c>
      <c r="AA8" s="292">
        <v>10</v>
      </c>
      <c r="AB8" s="292">
        <f t="shared" si="9"/>
        <v>1011</v>
      </c>
      <c r="AC8" s="292">
        <v>0</v>
      </c>
      <c r="AD8" s="292">
        <v>0</v>
      </c>
      <c r="AE8" s="292">
        <v>869</v>
      </c>
      <c r="AF8" s="292">
        <v>22</v>
      </c>
      <c r="AG8" s="292">
        <v>0</v>
      </c>
      <c r="AH8" s="292">
        <v>120</v>
      </c>
      <c r="AI8" s="292">
        <f t="shared" si="11"/>
        <v>0</v>
      </c>
      <c r="AJ8" s="292">
        <f t="shared" si="12"/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 t="shared" si="14"/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 t="shared" si="16"/>
        <v>0</v>
      </c>
      <c r="AY8" s="292">
        <f t="shared" si="17"/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 t="shared" si="19"/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 t="shared" si="21"/>
        <v>0</v>
      </c>
      <c r="BN8" s="292">
        <f t="shared" si="22"/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 t="shared" si="24"/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 t="shared" si="26"/>
        <v>0</v>
      </c>
      <c r="CC8" s="292">
        <f t="shared" si="27"/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 t="shared" si="29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 t="shared" si="31"/>
        <v>6447</v>
      </c>
      <c r="CR8" s="292">
        <f t="shared" si="32"/>
        <v>6444</v>
      </c>
      <c r="CS8" s="292">
        <v>0</v>
      </c>
      <c r="CT8" s="292">
        <v>0</v>
      </c>
      <c r="CU8" s="292">
        <v>3170</v>
      </c>
      <c r="CV8" s="292">
        <v>3274</v>
      </c>
      <c r="CW8" s="292">
        <v>0</v>
      </c>
      <c r="CX8" s="292">
        <v>0</v>
      </c>
      <c r="CY8" s="292">
        <f t="shared" si="34"/>
        <v>3</v>
      </c>
      <c r="CZ8" s="292">
        <v>0</v>
      </c>
      <c r="DA8" s="292">
        <v>0</v>
      </c>
      <c r="DB8" s="292">
        <v>0</v>
      </c>
      <c r="DC8" s="292">
        <v>3</v>
      </c>
      <c r="DD8" s="292">
        <v>0</v>
      </c>
      <c r="DE8" s="292">
        <v>0</v>
      </c>
      <c r="DF8" s="292">
        <f t="shared" si="36"/>
        <v>0</v>
      </c>
      <c r="DG8" s="292">
        <f t="shared" si="37"/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 t="shared" si="39"/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 t="shared" si="41"/>
        <v>12495</v>
      </c>
      <c r="DV8" s="292">
        <v>12461</v>
      </c>
      <c r="DW8" s="292">
        <v>0</v>
      </c>
      <c r="DX8" s="292">
        <v>34</v>
      </c>
      <c r="DY8" s="292">
        <v>0</v>
      </c>
      <c r="DZ8" s="292">
        <f t="shared" si="42"/>
        <v>0</v>
      </c>
      <c r="EA8" s="292">
        <f t="shared" si="43"/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 t="shared" si="45"/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62637</v>
      </c>
      <c r="E9" s="292">
        <f t="shared" si="1"/>
        <v>57676</v>
      </c>
      <c r="F9" s="292">
        <f t="shared" si="2"/>
        <v>48515</v>
      </c>
      <c r="G9" s="292">
        <v>12990</v>
      </c>
      <c r="H9" s="292">
        <v>35525</v>
      </c>
      <c r="I9" s="292">
        <v>0</v>
      </c>
      <c r="J9" s="292">
        <v>0</v>
      </c>
      <c r="K9" s="292">
        <v>0</v>
      </c>
      <c r="L9" s="292">
        <v>0</v>
      </c>
      <c r="M9" s="292">
        <f t="shared" si="4"/>
        <v>9161</v>
      </c>
      <c r="N9" s="292">
        <v>9161</v>
      </c>
      <c r="O9" s="292">
        <v>0</v>
      </c>
      <c r="P9" s="292">
        <v>0</v>
      </c>
      <c r="Q9" s="292">
        <v>0</v>
      </c>
      <c r="R9" s="292">
        <v>0</v>
      </c>
      <c r="S9" s="292">
        <v>0</v>
      </c>
      <c r="T9" s="292">
        <f t="shared" si="6"/>
        <v>2507</v>
      </c>
      <c r="U9" s="292">
        <f t="shared" si="7"/>
        <v>2125</v>
      </c>
      <c r="V9" s="292">
        <v>541</v>
      </c>
      <c r="W9" s="292">
        <v>0</v>
      </c>
      <c r="X9" s="292">
        <v>189</v>
      </c>
      <c r="Y9" s="292">
        <v>1132</v>
      </c>
      <c r="Z9" s="292">
        <v>30</v>
      </c>
      <c r="AA9" s="292">
        <v>233</v>
      </c>
      <c r="AB9" s="292">
        <f t="shared" si="9"/>
        <v>382</v>
      </c>
      <c r="AC9" s="292">
        <v>382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 t="shared" si="11"/>
        <v>0</v>
      </c>
      <c r="AJ9" s="292">
        <f t="shared" si="12"/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 t="shared" si="14"/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 t="shared" si="16"/>
        <v>0</v>
      </c>
      <c r="AY9" s="292">
        <f t="shared" si="17"/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 t="shared" si="19"/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 t="shared" si="21"/>
        <v>0</v>
      </c>
      <c r="BN9" s="292">
        <f t="shared" si="22"/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 t="shared" si="24"/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 t="shared" si="26"/>
        <v>0</v>
      </c>
      <c r="CC9" s="292">
        <f t="shared" si="27"/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 t="shared" si="29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 t="shared" si="31"/>
        <v>29</v>
      </c>
      <c r="CR9" s="292">
        <f t="shared" si="32"/>
        <v>0</v>
      </c>
      <c r="CS9" s="292">
        <v>0</v>
      </c>
      <c r="CT9" s="292">
        <v>0</v>
      </c>
      <c r="CU9" s="292">
        <v>0</v>
      </c>
      <c r="CV9" s="292">
        <v>0</v>
      </c>
      <c r="CW9" s="292">
        <v>0</v>
      </c>
      <c r="CX9" s="292">
        <v>0</v>
      </c>
      <c r="CY9" s="292">
        <f t="shared" si="34"/>
        <v>29</v>
      </c>
      <c r="CZ9" s="292">
        <v>0</v>
      </c>
      <c r="DA9" s="292">
        <v>0</v>
      </c>
      <c r="DB9" s="292">
        <v>0</v>
      </c>
      <c r="DC9" s="292">
        <v>22</v>
      </c>
      <c r="DD9" s="292">
        <v>7</v>
      </c>
      <c r="DE9" s="292">
        <v>0</v>
      </c>
      <c r="DF9" s="292">
        <f t="shared" si="36"/>
        <v>0</v>
      </c>
      <c r="DG9" s="292">
        <f t="shared" si="37"/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 t="shared" si="39"/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 t="shared" si="41"/>
        <v>2425</v>
      </c>
      <c r="DV9" s="292">
        <v>2425</v>
      </c>
      <c r="DW9" s="292">
        <v>0</v>
      </c>
      <c r="DX9" s="292">
        <v>0</v>
      </c>
      <c r="DY9" s="292">
        <v>0</v>
      </c>
      <c r="DZ9" s="292">
        <f t="shared" si="42"/>
        <v>0</v>
      </c>
      <c r="EA9" s="292">
        <f t="shared" si="43"/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 t="shared" si="45"/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59348</v>
      </c>
      <c r="E10" s="292">
        <f t="shared" si="1"/>
        <v>42777</v>
      </c>
      <c r="F10" s="292">
        <f t="shared" si="2"/>
        <v>39877</v>
      </c>
      <c r="G10" s="292">
        <v>0</v>
      </c>
      <c r="H10" s="292">
        <v>39728</v>
      </c>
      <c r="I10" s="292">
        <v>0</v>
      </c>
      <c r="J10" s="292">
        <v>0</v>
      </c>
      <c r="K10" s="292">
        <v>0</v>
      </c>
      <c r="L10" s="292">
        <v>149</v>
      </c>
      <c r="M10" s="292">
        <f t="shared" si="4"/>
        <v>2900</v>
      </c>
      <c r="N10" s="292">
        <v>0</v>
      </c>
      <c r="O10" s="292">
        <v>2456</v>
      </c>
      <c r="P10" s="292">
        <v>0</v>
      </c>
      <c r="Q10" s="292">
        <v>0</v>
      </c>
      <c r="R10" s="292">
        <v>0</v>
      </c>
      <c r="S10" s="292">
        <v>444</v>
      </c>
      <c r="T10" s="292">
        <f t="shared" si="6"/>
        <v>3559</v>
      </c>
      <c r="U10" s="292">
        <f t="shared" si="7"/>
        <v>3252</v>
      </c>
      <c r="V10" s="292">
        <v>0</v>
      </c>
      <c r="W10" s="292">
        <v>0</v>
      </c>
      <c r="X10" s="292">
        <v>2814</v>
      </c>
      <c r="Y10" s="292">
        <v>283</v>
      </c>
      <c r="Z10" s="292">
        <v>0</v>
      </c>
      <c r="AA10" s="292">
        <v>155</v>
      </c>
      <c r="AB10" s="292">
        <f t="shared" si="9"/>
        <v>307</v>
      </c>
      <c r="AC10" s="292">
        <v>0</v>
      </c>
      <c r="AD10" s="292">
        <v>0</v>
      </c>
      <c r="AE10" s="292">
        <v>114</v>
      </c>
      <c r="AF10" s="292">
        <v>0</v>
      </c>
      <c r="AG10" s="292">
        <v>0</v>
      </c>
      <c r="AH10" s="292">
        <v>193</v>
      </c>
      <c r="AI10" s="292">
        <f t="shared" si="11"/>
        <v>0</v>
      </c>
      <c r="AJ10" s="292">
        <f t="shared" si="12"/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 t="shared" si="14"/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 t="shared" si="16"/>
        <v>0</v>
      </c>
      <c r="AY10" s="292">
        <f t="shared" si="17"/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 t="shared" si="19"/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 t="shared" si="21"/>
        <v>0</v>
      </c>
      <c r="BN10" s="292">
        <f t="shared" si="22"/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 t="shared" si="24"/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 t="shared" si="26"/>
        <v>21</v>
      </c>
      <c r="CC10" s="292">
        <f t="shared" si="27"/>
        <v>21</v>
      </c>
      <c r="CD10" s="292">
        <v>0</v>
      </c>
      <c r="CE10" s="292">
        <v>0</v>
      </c>
      <c r="CF10" s="292">
        <v>0</v>
      </c>
      <c r="CG10" s="292">
        <v>21</v>
      </c>
      <c r="CH10" s="292">
        <v>0</v>
      </c>
      <c r="CI10" s="292">
        <v>0</v>
      </c>
      <c r="CJ10" s="292">
        <f t="shared" si="29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 t="shared" si="31"/>
        <v>6931</v>
      </c>
      <c r="CR10" s="292">
        <f t="shared" si="32"/>
        <v>6931</v>
      </c>
      <c r="CS10" s="292">
        <v>0</v>
      </c>
      <c r="CT10" s="292">
        <v>0</v>
      </c>
      <c r="CU10" s="292">
        <v>0</v>
      </c>
      <c r="CV10" s="292">
        <v>6931</v>
      </c>
      <c r="CW10" s="292">
        <v>0</v>
      </c>
      <c r="CX10" s="292">
        <v>0</v>
      </c>
      <c r="CY10" s="292">
        <f t="shared" si="34"/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 t="shared" si="36"/>
        <v>0</v>
      </c>
      <c r="DG10" s="292">
        <f t="shared" si="37"/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 t="shared" si="39"/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 t="shared" si="41"/>
        <v>6060</v>
      </c>
      <c r="DV10" s="292">
        <v>6060</v>
      </c>
      <c r="DW10" s="292">
        <v>0</v>
      </c>
      <c r="DX10" s="292">
        <v>0</v>
      </c>
      <c r="DY10" s="292">
        <v>0</v>
      </c>
      <c r="DZ10" s="292">
        <f t="shared" si="42"/>
        <v>0</v>
      </c>
      <c r="EA10" s="292">
        <f t="shared" si="43"/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 t="shared" si="45"/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47581</v>
      </c>
      <c r="E11" s="292">
        <f t="shared" si="1"/>
        <v>41267</v>
      </c>
      <c r="F11" s="292">
        <f t="shared" si="2"/>
        <v>39158</v>
      </c>
      <c r="G11" s="292">
        <v>0</v>
      </c>
      <c r="H11" s="292">
        <v>38519</v>
      </c>
      <c r="I11" s="292">
        <v>639</v>
      </c>
      <c r="J11" s="292">
        <v>0</v>
      </c>
      <c r="K11" s="292">
        <v>0</v>
      </c>
      <c r="L11" s="292">
        <v>0</v>
      </c>
      <c r="M11" s="292">
        <f t="shared" si="4"/>
        <v>2109</v>
      </c>
      <c r="N11" s="292">
        <v>0</v>
      </c>
      <c r="O11" s="292">
        <v>2075</v>
      </c>
      <c r="P11" s="292">
        <v>34</v>
      </c>
      <c r="Q11" s="292">
        <v>0</v>
      </c>
      <c r="R11" s="292">
        <v>0</v>
      </c>
      <c r="S11" s="292">
        <v>0</v>
      </c>
      <c r="T11" s="292">
        <f t="shared" si="6"/>
        <v>0</v>
      </c>
      <c r="U11" s="292">
        <f t="shared" si="7"/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 t="shared" si="9"/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 t="shared" si="11"/>
        <v>0</v>
      </c>
      <c r="AJ11" s="292">
        <f t="shared" si="12"/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 t="shared" si="14"/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 t="shared" si="16"/>
        <v>0</v>
      </c>
      <c r="AY11" s="292">
        <f t="shared" si="17"/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 t="shared" si="19"/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 t="shared" si="21"/>
        <v>0</v>
      </c>
      <c r="BN11" s="292">
        <f t="shared" si="22"/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 t="shared" si="24"/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 t="shared" si="26"/>
        <v>0</v>
      </c>
      <c r="CC11" s="292">
        <f t="shared" si="27"/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 t="shared" si="29"/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 t="shared" si="31"/>
        <v>4702</v>
      </c>
      <c r="CR11" s="292">
        <f t="shared" si="32"/>
        <v>4261</v>
      </c>
      <c r="CS11" s="292">
        <v>0</v>
      </c>
      <c r="CT11" s="292">
        <v>0</v>
      </c>
      <c r="CU11" s="292">
        <v>668</v>
      </c>
      <c r="CV11" s="292">
        <v>3131</v>
      </c>
      <c r="CW11" s="292">
        <v>0</v>
      </c>
      <c r="CX11" s="292">
        <v>462</v>
      </c>
      <c r="CY11" s="292">
        <f t="shared" si="34"/>
        <v>441</v>
      </c>
      <c r="CZ11" s="292">
        <v>0</v>
      </c>
      <c r="DA11" s="292">
        <v>0</v>
      </c>
      <c r="DB11" s="292">
        <v>38</v>
      </c>
      <c r="DC11" s="292">
        <v>25</v>
      </c>
      <c r="DD11" s="292">
        <v>0</v>
      </c>
      <c r="DE11" s="292">
        <v>378</v>
      </c>
      <c r="DF11" s="292">
        <f t="shared" si="36"/>
        <v>0</v>
      </c>
      <c r="DG11" s="292">
        <f t="shared" si="37"/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 t="shared" si="39"/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 t="shared" si="41"/>
        <v>1612</v>
      </c>
      <c r="DV11" s="292">
        <v>1607</v>
      </c>
      <c r="DW11" s="292">
        <v>0</v>
      </c>
      <c r="DX11" s="292">
        <v>5</v>
      </c>
      <c r="DY11" s="292">
        <v>0</v>
      </c>
      <c r="DZ11" s="292">
        <f t="shared" si="42"/>
        <v>0</v>
      </c>
      <c r="EA11" s="292">
        <f t="shared" si="43"/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 t="shared" si="45"/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30398</v>
      </c>
      <c r="E12" s="292">
        <f t="shared" si="1"/>
        <v>23432</v>
      </c>
      <c r="F12" s="292">
        <f t="shared" si="2"/>
        <v>20400</v>
      </c>
      <c r="G12" s="292">
        <v>0</v>
      </c>
      <c r="H12" s="292">
        <v>20364</v>
      </c>
      <c r="I12" s="292">
        <v>0</v>
      </c>
      <c r="J12" s="292">
        <v>0</v>
      </c>
      <c r="K12" s="292">
        <v>0</v>
      </c>
      <c r="L12" s="292">
        <v>36</v>
      </c>
      <c r="M12" s="292">
        <f t="shared" si="4"/>
        <v>3032</v>
      </c>
      <c r="N12" s="292">
        <v>0</v>
      </c>
      <c r="O12" s="292">
        <v>3032</v>
      </c>
      <c r="P12" s="292">
        <v>0</v>
      </c>
      <c r="Q12" s="292">
        <v>0</v>
      </c>
      <c r="R12" s="292">
        <v>0</v>
      </c>
      <c r="S12" s="292">
        <v>0</v>
      </c>
      <c r="T12" s="292">
        <f t="shared" si="6"/>
        <v>1850</v>
      </c>
      <c r="U12" s="292">
        <f t="shared" si="7"/>
        <v>1157</v>
      </c>
      <c r="V12" s="292">
        <v>0</v>
      </c>
      <c r="W12" s="292">
        <v>0</v>
      </c>
      <c r="X12" s="292">
        <v>1024</v>
      </c>
      <c r="Y12" s="292">
        <v>0</v>
      </c>
      <c r="Z12" s="292">
        <v>0</v>
      </c>
      <c r="AA12" s="292">
        <v>133</v>
      </c>
      <c r="AB12" s="292">
        <f t="shared" si="9"/>
        <v>693</v>
      </c>
      <c r="AC12" s="292">
        <v>0</v>
      </c>
      <c r="AD12" s="292">
        <v>0</v>
      </c>
      <c r="AE12" s="292">
        <v>127</v>
      </c>
      <c r="AF12" s="292">
        <v>0</v>
      </c>
      <c r="AG12" s="292">
        <v>0</v>
      </c>
      <c r="AH12" s="292">
        <v>566</v>
      </c>
      <c r="AI12" s="292">
        <f t="shared" si="11"/>
        <v>0</v>
      </c>
      <c r="AJ12" s="292">
        <f t="shared" si="12"/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 t="shared" si="14"/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 t="shared" si="16"/>
        <v>0</v>
      </c>
      <c r="AY12" s="292">
        <f t="shared" si="17"/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 t="shared" si="19"/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 t="shared" si="21"/>
        <v>0</v>
      </c>
      <c r="BN12" s="292">
        <f t="shared" si="22"/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 t="shared" si="24"/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 t="shared" si="26"/>
        <v>0</v>
      </c>
      <c r="CC12" s="292">
        <f t="shared" si="27"/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 t="shared" si="29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 t="shared" si="31"/>
        <v>812</v>
      </c>
      <c r="CR12" s="292">
        <f t="shared" si="32"/>
        <v>781</v>
      </c>
      <c r="CS12" s="292">
        <v>0</v>
      </c>
      <c r="CT12" s="292">
        <v>0</v>
      </c>
      <c r="CU12" s="292">
        <v>0</v>
      </c>
      <c r="CV12" s="292">
        <v>781</v>
      </c>
      <c r="CW12" s="292">
        <v>0</v>
      </c>
      <c r="CX12" s="292">
        <v>0</v>
      </c>
      <c r="CY12" s="292">
        <f t="shared" si="34"/>
        <v>31</v>
      </c>
      <c r="CZ12" s="292">
        <v>0</v>
      </c>
      <c r="DA12" s="292">
        <v>0</v>
      </c>
      <c r="DB12" s="292">
        <v>0</v>
      </c>
      <c r="DC12" s="292">
        <v>31</v>
      </c>
      <c r="DD12" s="292">
        <v>0</v>
      </c>
      <c r="DE12" s="292">
        <v>0</v>
      </c>
      <c r="DF12" s="292">
        <f t="shared" si="36"/>
        <v>0</v>
      </c>
      <c r="DG12" s="292">
        <f t="shared" si="37"/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 t="shared" si="39"/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 t="shared" si="41"/>
        <v>4304</v>
      </c>
      <c r="DV12" s="292">
        <v>4304</v>
      </c>
      <c r="DW12" s="292">
        <v>0</v>
      </c>
      <c r="DX12" s="292">
        <v>0</v>
      </c>
      <c r="DY12" s="292">
        <v>0</v>
      </c>
      <c r="DZ12" s="292">
        <f t="shared" si="42"/>
        <v>0</v>
      </c>
      <c r="EA12" s="292">
        <f t="shared" si="43"/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 t="shared" si="45"/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776</v>
      </c>
      <c r="C13" s="290" t="s">
        <v>777</v>
      </c>
      <c r="D13" s="292">
        <f t="shared" si="0"/>
        <v>20766</v>
      </c>
      <c r="E13" s="292">
        <f t="shared" si="1"/>
        <v>19135</v>
      </c>
      <c r="F13" s="292">
        <f t="shared" si="2"/>
        <v>18654</v>
      </c>
      <c r="G13" s="292">
        <v>0</v>
      </c>
      <c r="H13" s="292">
        <v>17757</v>
      </c>
      <c r="I13" s="292">
        <v>659</v>
      </c>
      <c r="J13" s="292">
        <v>0</v>
      </c>
      <c r="K13" s="292">
        <v>0</v>
      </c>
      <c r="L13" s="292">
        <v>238</v>
      </c>
      <c r="M13" s="292">
        <f t="shared" si="4"/>
        <v>481</v>
      </c>
      <c r="N13" s="292">
        <v>0</v>
      </c>
      <c r="O13" s="292">
        <v>383</v>
      </c>
      <c r="P13" s="292">
        <v>98</v>
      </c>
      <c r="Q13" s="292">
        <v>0</v>
      </c>
      <c r="R13" s="292">
        <v>0</v>
      </c>
      <c r="S13" s="292">
        <v>0</v>
      </c>
      <c r="T13" s="292">
        <f t="shared" si="6"/>
        <v>0</v>
      </c>
      <c r="U13" s="292">
        <f t="shared" si="7"/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 t="shared" si="9"/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 t="shared" si="11"/>
        <v>0</v>
      </c>
      <c r="AJ13" s="292">
        <f t="shared" si="12"/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 t="shared" si="14"/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 t="shared" si="16"/>
        <v>0</v>
      </c>
      <c r="AY13" s="292">
        <f t="shared" si="17"/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 t="shared" si="19"/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 t="shared" si="21"/>
        <v>0</v>
      </c>
      <c r="BN13" s="292">
        <f t="shared" si="22"/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 t="shared" si="24"/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 t="shared" si="26"/>
        <v>0</v>
      </c>
      <c r="CC13" s="292">
        <f t="shared" si="27"/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 t="shared" si="29"/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 t="shared" si="31"/>
        <v>0</v>
      </c>
      <c r="CR13" s="292">
        <f t="shared" si="32"/>
        <v>0</v>
      </c>
      <c r="CS13" s="292">
        <v>0</v>
      </c>
      <c r="CT13" s="292">
        <v>0</v>
      </c>
      <c r="CU13" s="292">
        <v>0</v>
      </c>
      <c r="CV13" s="292">
        <v>0</v>
      </c>
      <c r="CW13" s="292">
        <v>0</v>
      </c>
      <c r="CX13" s="292">
        <v>0</v>
      </c>
      <c r="CY13" s="292">
        <f t="shared" si="34"/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 t="shared" si="36"/>
        <v>14</v>
      </c>
      <c r="DG13" s="292">
        <f t="shared" si="37"/>
        <v>14</v>
      </c>
      <c r="DH13" s="292">
        <v>0</v>
      </c>
      <c r="DI13" s="292">
        <v>0</v>
      </c>
      <c r="DJ13" s="292">
        <v>0</v>
      </c>
      <c r="DK13" s="292">
        <v>0</v>
      </c>
      <c r="DL13" s="292">
        <v>14</v>
      </c>
      <c r="DM13" s="292">
        <v>0</v>
      </c>
      <c r="DN13" s="292">
        <f t="shared" si="39"/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 t="shared" si="41"/>
        <v>1617</v>
      </c>
      <c r="DV13" s="292">
        <v>1617</v>
      </c>
      <c r="DW13" s="292">
        <v>0</v>
      </c>
      <c r="DX13" s="292">
        <v>0</v>
      </c>
      <c r="DY13" s="292">
        <v>0</v>
      </c>
      <c r="DZ13" s="292">
        <f t="shared" si="42"/>
        <v>0</v>
      </c>
      <c r="EA13" s="292">
        <f t="shared" si="43"/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 t="shared" si="45"/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0"/>
        <v>29289</v>
      </c>
      <c r="E14" s="292">
        <f t="shared" si="1"/>
        <v>23466</v>
      </c>
      <c r="F14" s="292">
        <f t="shared" si="2"/>
        <v>22755</v>
      </c>
      <c r="G14" s="292">
        <v>0</v>
      </c>
      <c r="H14" s="292">
        <v>22720</v>
      </c>
      <c r="I14" s="292">
        <v>0</v>
      </c>
      <c r="J14" s="292">
        <v>0</v>
      </c>
      <c r="K14" s="292">
        <v>0</v>
      </c>
      <c r="L14" s="292">
        <v>35</v>
      </c>
      <c r="M14" s="292">
        <f t="shared" si="4"/>
        <v>711</v>
      </c>
      <c r="N14" s="292">
        <v>0</v>
      </c>
      <c r="O14" s="292">
        <v>618</v>
      </c>
      <c r="P14" s="292">
        <v>0</v>
      </c>
      <c r="Q14" s="292">
        <v>0</v>
      </c>
      <c r="R14" s="292">
        <v>0</v>
      </c>
      <c r="S14" s="292">
        <v>93</v>
      </c>
      <c r="T14" s="292">
        <f t="shared" si="6"/>
        <v>1105</v>
      </c>
      <c r="U14" s="292">
        <f t="shared" si="7"/>
        <v>924</v>
      </c>
      <c r="V14" s="292">
        <v>0</v>
      </c>
      <c r="W14" s="292">
        <v>0</v>
      </c>
      <c r="X14" s="292">
        <v>889</v>
      </c>
      <c r="Y14" s="292">
        <v>0</v>
      </c>
      <c r="Z14" s="292">
        <v>0</v>
      </c>
      <c r="AA14" s="292">
        <v>35</v>
      </c>
      <c r="AB14" s="292">
        <f t="shared" si="9"/>
        <v>181</v>
      </c>
      <c r="AC14" s="292">
        <v>0</v>
      </c>
      <c r="AD14" s="292">
        <v>0</v>
      </c>
      <c r="AE14" s="292">
        <v>88</v>
      </c>
      <c r="AF14" s="292">
        <v>0</v>
      </c>
      <c r="AG14" s="292">
        <v>0</v>
      </c>
      <c r="AH14" s="292">
        <v>93</v>
      </c>
      <c r="AI14" s="292">
        <f t="shared" si="11"/>
        <v>0</v>
      </c>
      <c r="AJ14" s="292">
        <f t="shared" si="12"/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 t="shared" si="14"/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 t="shared" si="16"/>
        <v>0</v>
      </c>
      <c r="AY14" s="292">
        <f t="shared" si="17"/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 t="shared" si="19"/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 t="shared" si="21"/>
        <v>0</v>
      </c>
      <c r="BN14" s="292">
        <f t="shared" si="22"/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 t="shared" si="24"/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 t="shared" si="26"/>
        <v>0</v>
      </c>
      <c r="CC14" s="292">
        <f t="shared" si="27"/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 t="shared" si="29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 t="shared" si="31"/>
        <v>349</v>
      </c>
      <c r="CR14" s="292">
        <f t="shared" si="32"/>
        <v>349</v>
      </c>
      <c r="CS14" s="292">
        <v>0</v>
      </c>
      <c r="CT14" s="292">
        <v>0</v>
      </c>
      <c r="CU14" s="292">
        <v>0</v>
      </c>
      <c r="CV14" s="292">
        <v>349</v>
      </c>
      <c r="CW14" s="292">
        <v>0</v>
      </c>
      <c r="CX14" s="292">
        <v>0</v>
      </c>
      <c r="CY14" s="292">
        <f t="shared" si="34"/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 t="shared" si="36"/>
        <v>0</v>
      </c>
      <c r="DG14" s="292">
        <f t="shared" si="37"/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 t="shared" si="39"/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 t="shared" si="41"/>
        <v>4369</v>
      </c>
      <c r="DV14" s="292">
        <v>4369</v>
      </c>
      <c r="DW14" s="292">
        <v>0</v>
      </c>
      <c r="DX14" s="292">
        <v>0</v>
      </c>
      <c r="DY14" s="292">
        <v>0</v>
      </c>
      <c r="DZ14" s="292">
        <f t="shared" si="42"/>
        <v>0</v>
      </c>
      <c r="EA14" s="292">
        <f t="shared" si="43"/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 t="shared" si="45"/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0"/>
        <v>16699</v>
      </c>
      <c r="E15" s="292">
        <f t="shared" si="1"/>
        <v>13418</v>
      </c>
      <c r="F15" s="292">
        <f t="shared" si="2"/>
        <v>11381</v>
      </c>
      <c r="G15" s="292">
        <v>0</v>
      </c>
      <c r="H15" s="292">
        <v>11381</v>
      </c>
      <c r="I15" s="292">
        <v>0</v>
      </c>
      <c r="J15" s="292">
        <v>0</v>
      </c>
      <c r="K15" s="292">
        <v>0</v>
      </c>
      <c r="L15" s="292">
        <v>0</v>
      </c>
      <c r="M15" s="292">
        <f t="shared" si="4"/>
        <v>2037</v>
      </c>
      <c r="N15" s="292">
        <v>0</v>
      </c>
      <c r="O15" s="292">
        <v>1729</v>
      </c>
      <c r="P15" s="292">
        <v>0</v>
      </c>
      <c r="Q15" s="292">
        <v>0</v>
      </c>
      <c r="R15" s="292">
        <v>0</v>
      </c>
      <c r="S15" s="292">
        <v>308</v>
      </c>
      <c r="T15" s="292">
        <f t="shared" si="6"/>
        <v>755</v>
      </c>
      <c r="U15" s="292">
        <f t="shared" si="7"/>
        <v>532</v>
      </c>
      <c r="V15" s="292">
        <v>0</v>
      </c>
      <c r="W15" s="292">
        <v>0</v>
      </c>
      <c r="X15" s="292">
        <v>502</v>
      </c>
      <c r="Y15" s="292">
        <v>0</v>
      </c>
      <c r="Z15" s="292">
        <v>0</v>
      </c>
      <c r="AA15" s="292">
        <v>30</v>
      </c>
      <c r="AB15" s="292">
        <f t="shared" si="9"/>
        <v>223</v>
      </c>
      <c r="AC15" s="292">
        <v>0</v>
      </c>
      <c r="AD15" s="292">
        <v>0</v>
      </c>
      <c r="AE15" s="292">
        <v>92</v>
      </c>
      <c r="AF15" s="292">
        <v>0</v>
      </c>
      <c r="AG15" s="292">
        <v>0</v>
      </c>
      <c r="AH15" s="292">
        <v>131</v>
      </c>
      <c r="AI15" s="292">
        <f t="shared" si="11"/>
        <v>0</v>
      </c>
      <c r="AJ15" s="292">
        <f t="shared" si="12"/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 t="shared" si="14"/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 t="shared" si="16"/>
        <v>0</v>
      </c>
      <c r="AY15" s="292">
        <f t="shared" si="17"/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 t="shared" si="19"/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 t="shared" si="21"/>
        <v>0</v>
      </c>
      <c r="BN15" s="292">
        <f t="shared" si="22"/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 t="shared" si="24"/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 t="shared" si="26"/>
        <v>0</v>
      </c>
      <c r="CC15" s="292">
        <f t="shared" si="27"/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 t="shared" si="29"/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 t="shared" si="31"/>
        <v>13</v>
      </c>
      <c r="CR15" s="292">
        <f t="shared" si="32"/>
        <v>13</v>
      </c>
      <c r="CS15" s="292">
        <v>0</v>
      </c>
      <c r="CT15" s="292">
        <v>0</v>
      </c>
      <c r="CU15" s="292">
        <v>0</v>
      </c>
      <c r="CV15" s="292">
        <v>0</v>
      </c>
      <c r="CW15" s="292">
        <v>13</v>
      </c>
      <c r="CX15" s="292">
        <v>0</v>
      </c>
      <c r="CY15" s="292">
        <f t="shared" si="34"/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 t="shared" si="36"/>
        <v>0</v>
      </c>
      <c r="DG15" s="292">
        <f t="shared" si="37"/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 t="shared" si="39"/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 t="shared" si="41"/>
        <v>2513</v>
      </c>
      <c r="DV15" s="292">
        <v>1365</v>
      </c>
      <c r="DW15" s="292">
        <v>0</v>
      </c>
      <c r="DX15" s="292">
        <v>1148</v>
      </c>
      <c r="DY15" s="292">
        <v>0</v>
      </c>
      <c r="DZ15" s="292">
        <f t="shared" si="42"/>
        <v>0</v>
      </c>
      <c r="EA15" s="292">
        <f t="shared" si="43"/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 t="shared" si="45"/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0"/>
        <v>18544</v>
      </c>
      <c r="E16" s="292">
        <f t="shared" si="1"/>
        <v>13861</v>
      </c>
      <c r="F16" s="292">
        <f t="shared" si="2"/>
        <v>13026</v>
      </c>
      <c r="G16" s="292">
        <v>0</v>
      </c>
      <c r="H16" s="292">
        <v>13026</v>
      </c>
      <c r="I16" s="292">
        <v>0</v>
      </c>
      <c r="J16" s="292">
        <v>0</v>
      </c>
      <c r="K16" s="292">
        <v>0</v>
      </c>
      <c r="L16" s="292">
        <v>0</v>
      </c>
      <c r="M16" s="292">
        <f t="shared" si="4"/>
        <v>835</v>
      </c>
      <c r="N16" s="292">
        <v>0</v>
      </c>
      <c r="O16" s="292">
        <v>695</v>
      </c>
      <c r="P16" s="292">
        <v>0</v>
      </c>
      <c r="Q16" s="292">
        <v>0</v>
      </c>
      <c r="R16" s="292">
        <v>0</v>
      </c>
      <c r="S16" s="292">
        <v>140</v>
      </c>
      <c r="T16" s="292">
        <f t="shared" si="6"/>
        <v>542</v>
      </c>
      <c r="U16" s="292">
        <f t="shared" si="7"/>
        <v>362</v>
      </c>
      <c r="V16" s="292">
        <v>0</v>
      </c>
      <c r="W16" s="292">
        <v>0</v>
      </c>
      <c r="X16" s="292">
        <v>240</v>
      </c>
      <c r="Y16" s="292">
        <v>0</v>
      </c>
      <c r="Z16" s="292">
        <v>0</v>
      </c>
      <c r="AA16" s="292">
        <v>122</v>
      </c>
      <c r="AB16" s="292">
        <f t="shared" si="9"/>
        <v>180</v>
      </c>
      <c r="AC16" s="292">
        <v>0</v>
      </c>
      <c r="AD16" s="292">
        <v>0</v>
      </c>
      <c r="AE16" s="292">
        <v>27</v>
      </c>
      <c r="AF16" s="292">
        <v>0</v>
      </c>
      <c r="AG16" s="292">
        <v>0</v>
      </c>
      <c r="AH16" s="292">
        <v>153</v>
      </c>
      <c r="AI16" s="292">
        <f t="shared" si="11"/>
        <v>1006</v>
      </c>
      <c r="AJ16" s="292">
        <f t="shared" si="12"/>
        <v>1006</v>
      </c>
      <c r="AK16" s="292">
        <v>0</v>
      </c>
      <c r="AL16" s="292">
        <v>0</v>
      </c>
      <c r="AM16" s="292">
        <v>0</v>
      </c>
      <c r="AN16" s="292">
        <v>1006</v>
      </c>
      <c r="AO16" s="292">
        <v>0</v>
      </c>
      <c r="AP16" s="292">
        <v>0</v>
      </c>
      <c r="AQ16" s="292">
        <f t="shared" si="14"/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 t="shared" si="16"/>
        <v>0</v>
      </c>
      <c r="AY16" s="292">
        <f t="shared" si="17"/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 t="shared" si="19"/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 t="shared" si="21"/>
        <v>0</v>
      </c>
      <c r="BN16" s="292">
        <f t="shared" si="22"/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 t="shared" si="24"/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 t="shared" si="26"/>
        <v>0</v>
      </c>
      <c r="CC16" s="292">
        <f t="shared" si="27"/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 t="shared" si="29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 t="shared" si="31"/>
        <v>2050</v>
      </c>
      <c r="CR16" s="292">
        <f t="shared" si="32"/>
        <v>2027</v>
      </c>
      <c r="CS16" s="292">
        <v>0</v>
      </c>
      <c r="CT16" s="292">
        <v>0</v>
      </c>
      <c r="CU16" s="292">
        <v>1346</v>
      </c>
      <c r="CV16" s="292">
        <v>661</v>
      </c>
      <c r="CW16" s="292">
        <v>20</v>
      </c>
      <c r="CX16" s="292">
        <v>0</v>
      </c>
      <c r="CY16" s="292">
        <f t="shared" si="34"/>
        <v>23</v>
      </c>
      <c r="CZ16" s="292">
        <v>0</v>
      </c>
      <c r="DA16" s="292">
        <v>0</v>
      </c>
      <c r="DB16" s="292">
        <v>23</v>
      </c>
      <c r="DC16" s="292">
        <v>0</v>
      </c>
      <c r="DD16" s="292">
        <v>0</v>
      </c>
      <c r="DE16" s="292">
        <v>0</v>
      </c>
      <c r="DF16" s="292">
        <f t="shared" si="36"/>
        <v>0</v>
      </c>
      <c r="DG16" s="292">
        <f t="shared" si="37"/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 t="shared" si="39"/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 t="shared" si="41"/>
        <v>1085</v>
      </c>
      <c r="DV16" s="292">
        <v>1085</v>
      </c>
      <c r="DW16" s="292">
        <v>0</v>
      </c>
      <c r="DX16" s="292">
        <v>0</v>
      </c>
      <c r="DY16" s="292">
        <v>0</v>
      </c>
      <c r="DZ16" s="292">
        <f t="shared" si="42"/>
        <v>0</v>
      </c>
      <c r="EA16" s="292">
        <f t="shared" si="43"/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 t="shared" si="45"/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0"/>
        <v>16068</v>
      </c>
      <c r="E17" s="292">
        <f t="shared" si="1"/>
        <v>14257</v>
      </c>
      <c r="F17" s="292">
        <f t="shared" si="2"/>
        <v>11447</v>
      </c>
      <c r="G17" s="292">
        <v>0</v>
      </c>
      <c r="H17" s="292">
        <v>11447</v>
      </c>
      <c r="I17" s="292">
        <v>0</v>
      </c>
      <c r="J17" s="292">
        <v>0</v>
      </c>
      <c r="K17" s="292">
        <v>0</v>
      </c>
      <c r="L17" s="292">
        <v>0</v>
      </c>
      <c r="M17" s="292">
        <f t="shared" si="4"/>
        <v>2810</v>
      </c>
      <c r="N17" s="292">
        <v>0</v>
      </c>
      <c r="O17" s="292">
        <v>2810</v>
      </c>
      <c r="P17" s="292">
        <v>0</v>
      </c>
      <c r="Q17" s="292">
        <v>0</v>
      </c>
      <c r="R17" s="292">
        <v>0</v>
      </c>
      <c r="S17" s="292">
        <v>0</v>
      </c>
      <c r="T17" s="292">
        <f t="shared" si="6"/>
        <v>0</v>
      </c>
      <c r="U17" s="292">
        <f t="shared" si="7"/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 t="shared" si="9"/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 t="shared" si="11"/>
        <v>0</v>
      </c>
      <c r="AJ17" s="292">
        <f t="shared" si="12"/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 t="shared" si="14"/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 t="shared" si="16"/>
        <v>0</v>
      </c>
      <c r="AY17" s="292">
        <f t="shared" si="17"/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 t="shared" si="19"/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 t="shared" si="21"/>
        <v>0</v>
      </c>
      <c r="BN17" s="292">
        <f t="shared" si="22"/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 t="shared" si="24"/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 t="shared" si="26"/>
        <v>0</v>
      </c>
      <c r="CC17" s="292">
        <f t="shared" si="27"/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 t="shared" si="29"/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 t="shared" si="31"/>
        <v>881</v>
      </c>
      <c r="CR17" s="292">
        <f t="shared" si="32"/>
        <v>869</v>
      </c>
      <c r="CS17" s="292">
        <v>0</v>
      </c>
      <c r="CT17" s="292">
        <v>0</v>
      </c>
      <c r="CU17" s="292">
        <v>0</v>
      </c>
      <c r="CV17" s="292">
        <v>869</v>
      </c>
      <c r="CW17" s="292">
        <v>0</v>
      </c>
      <c r="CX17" s="292">
        <v>0</v>
      </c>
      <c r="CY17" s="292">
        <f t="shared" si="34"/>
        <v>12</v>
      </c>
      <c r="CZ17" s="292">
        <v>0</v>
      </c>
      <c r="DA17" s="292">
        <v>0</v>
      </c>
      <c r="DB17" s="292">
        <v>0</v>
      </c>
      <c r="DC17" s="292">
        <v>12</v>
      </c>
      <c r="DD17" s="292">
        <v>0</v>
      </c>
      <c r="DE17" s="292">
        <v>0</v>
      </c>
      <c r="DF17" s="292">
        <f t="shared" si="36"/>
        <v>0</v>
      </c>
      <c r="DG17" s="292">
        <f t="shared" si="37"/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 t="shared" si="39"/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 t="shared" si="41"/>
        <v>930</v>
      </c>
      <c r="DV17" s="292">
        <v>922</v>
      </c>
      <c r="DW17" s="292">
        <v>0</v>
      </c>
      <c r="DX17" s="292">
        <v>8</v>
      </c>
      <c r="DY17" s="292">
        <v>0</v>
      </c>
      <c r="DZ17" s="292">
        <f t="shared" si="42"/>
        <v>0</v>
      </c>
      <c r="EA17" s="292">
        <f t="shared" si="43"/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 t="shared" si="45"/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0"/>
        <v>9369</v>
      </c>
      <c r="E18" s="292">
        <f t="shared" si="1"/>
        <v>7026</v>
      </c>
      <c r="F18" s="292">
        <f t="shared" si="2"/>
        <v>6715</v>
      </c>
      <c r="G18" s="292">
        <v>0</v>
      </c>
      <c r="H18" s="292">
        <v>6715</v>
      </c>
      <c r="I18" s="292">
        <v>0</v>
      </c>
      <c r="J18" s="292">
        <v>0</v>
      </c>
      <c r="K18" s="292">
        <v>0</v>
      </c>
      <c r="L18" s="292">
        <v>0</v>
      </c>
      <c r="M18" s="292">
        <f t="shared" si="4"/>
        <v>311</v>
      </c>
      <c r="N18" s="292">
        <v>0</v>
      </c>
      <c r="O18" s="292">
        <v>311</v>
      </c>
      <c r="P18" s="292">
        <v>0</v>
      </c>
      <c r="Q18" s="292">
        <v>0</v>
      </c>
      <c r="R18" s="292">
        <v>0</v>
      </c>
      <c r="S18" s="292">
        <v>0</v>
      </c>
      <c r="T18" s="292">
        <f t="shared" si="6"/>
        <v>0</v>
      </c>
      <c r="U18" s="292">
        <f t="shared" si="7"/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 t="shared" si="9"/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 t="shared" si="11"/>
        <v>0</v>
      </c>
      <c r="AJ18" s="292">
        <f t="shared" si="12"/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 t="shared" si="14"/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 t="shared" si="16"/>
        <v>0</v>
      </c>
      <c r="AY18" s="292">
        <f t="shared" si="17"/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 t="shared" si="19"/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 t="shared" si="21"/>
        <v>0</v>
      </c>
      <c r="BN18" s="292">
        <f t="shared" si="22"/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 t="shared" si="24"/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 t="shared" si="26"/>
        <v>0</v>
      </c>
      <c r="CC18" s="292">
        <f t="shared" si="27"/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 t="shared" si="29"/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 t="shared" si="31"/>
        <v>2059</v>
      </c>
      <c r="CR18" s="292">
        <f t="shared" si="32"/>
        <v>1315</v>
      </c>
      <c r="CS18" s="292">
        <v>0</v>
      </c>
      <c r="CT18" s="292">
        <v>0</v>
      </c>
      <c r="CU18" s="292">
        <v>0</v>
      </c>
      <c r="CV18" s="292">
        <v>1279</v>
      </c>
      <c r="CW18" s="292">
        <v>1</v>
      </c>
      <c r="CX18" s="292">
        <v>35</v>
      </c>
      <c r="CY18" s="292">
        <f t="shared" si="34"/>
        <v>744</v>
      </c>
      <c r="CZ18" s="292">
        <v>0</v>
      </c>
      <c r="DA18" s="292">
        <v>0</v>
      </c>
      <c r="DB18" s="292">
        <v>0</v>
      </c>
      <c r="DC18" s="292">
        <v>123</v>
      </c>
      <c r="DD18" s="292">
        <v>488</v>
      </c>
      <c r="DE18" s="292">
        <v>133</v>
      </c>
      <c r="DF18" s="292">
        <f t="shared" si="36"/>
        <v>284</v>
      </c>
      <c r="DG18" s="292">
        <f t="shared" si="37"/>
        <v>114</v>
      </c>
      <c r="DH18" s="292">
        <v>0</v>
      </c>
      <c r="DI18" s="292">
        <v>0</v>
      </c>
      <c r="DJ18" s="292">
        <v>82</v>
      </c>
      <c r="DK18" s="292">
        <v>0</v>
      </c>
      <c r="DL18" s="292">
        <v>0</v>
      </c>
      <c r="DM18" s="292">
        <v>32</v>
      </c>
      <c r="DN18" s="292">
        <f t="shared" si="39"/>
        <v>170</v>
      </c>
      <c r="DO18" s="292">
        <v>0</v>
      </c>
      <c r="DP18" s="292">
        <v>0</v>
      </c>
      <c r="DQ18" s="292">
        <v>44</v>
      </c>
      <c r="DR18" s="292">
        <v>0</v>
      </c>
      <c r="DS18" s="292">
        <v>0</v>
      </c>
      <c r="DT18" s="292">
        <v>126</v>
      </c>
      <c r="DU18" s="292">
        <f t="shared" si="41"/>
        <v>0</v>
      </c>
      <c r="DV18" s="292">
        <v>0</v>
      </c>
      <c r="DW18" s="292">
        <v>0</v>
      </c>
      <c r="DX18" s="292">
        <v>0</v>
      </c>
      <c r="DY18" s="292">
        <v>0</v>
      </c>
      <c r="DZ18" s="292">
        <f t="shared" si="42"/>
        <v>0</v>
      </c>
      <c r="EA18" s="292">
        <f t="shared" si="43"/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 t="shared" si="45"/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0"/>
        <v>15697</v>
      </c>
      <c r="E19" s="292">
        <f t="shared" si="1"/>
        <v>13172</v>
      </c>
      <c r="F19" s="292">
        <f t="shared" si="2"/>
        <v>10669</v>
      </c>
      <c r="G19" s="292">
        <v>0</v>
      </c>
      <c r="H19" s="292">
        <v>10669</v>
      </c>
      <c r="I19" s="292">
        <v>0</v>
      </c>
      <c r="J19" s="292">
        <v>0</v>
      </c>
      <c r="K19" s="292">
        <v>0</v>
      </c>
      <c r="L19" s="292">
        <v>0</v>
      </c>
      <c r="M19" s="292">
        <f t="shared" si="4"/>
        <v>2503</v>
      </c>
      <c r="N19" s="292">
        <v>0</v>
      </c>
      <c r="O19" s="292">
        <v>2503</v>
      </c>
      <c r="P19" s="292">
        <v>0</v>
      </c>
      <c r="Q19" s="292">
        <v>0</v>
      </c>
      <c r="R19" s="292">
        <v>0</v>
      </c>
      <c r="S19" s="292">
        <v>0</v>
      </c>
      <c r="T19" s="292">
        <f t="shared" si="6"/>
        <v>24</v>
      </c>
      <c r="U19" s="292">
        <f t="shared" si="7"/>
        <v>24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24</v>
      </c>
      <c r="AB19" s="292">
        <f t="shared" si="9"/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 t="shared" si="11"/>
        <v>0</v>
      </c>
      <c r="AJ19" s="292">
        <f t="shared" si="12"/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 t="shared" si="14"/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 t="shared" si="16"/>
        <v>0</v>
      </c>
      <c r="AY19" s="292">
        <f t="shared" si="17"/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 t="shared" si="19"/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 t="shared" si="21"/>
        <v>0</v>
      </c>
      <c r="BN19" s="292">
        <f t="shared" si="22"/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 t="shared" si="24"/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 t="shared" si="26"/>
        <v>0</v>
      </c>
      <c r="CC19" s="292">
        <f t="shared" si="27"/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 t="shared" si="29"/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 t="shared" si="31"/>
        <v>0</v>
      </c>
      <c r="CR19" s="292">
        <f t="shared" si="32"/>
        <v>0</v>
      </c>
      <c r="CS19" s="292">
        <v>0</v>
      </c>
      <c r="CT19" s="292">
        <v>0</v>
      </c>
      <c r="CU19" s="292">
        <v>0</v>
      </c>
      <c r="CV19" s="292">
        <v>0</v>
      </c>
      <c r="CW19" s="292">
        <v>0</v>
      </c>
      <c r="CX19" s="292">
        <v>0</v>
      </c>
      <c r="CY19" s="292">
        <f t="shared" si="34"/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 t="shared" si="36"/>
        <v>0</v>
      </c>
      <c r="DG19" s="292">
        <f t="shared" si="37"/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 t="shared" si="39"/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 t="shared" si="41"/>
        <v>1990</v>
      </c>
      <c r="DV19" s="292">
        <v>1990</v>
      </c>
      <c r="DW19" s="292">
        <v>0</v>
      </c>
      <c r="DX19" s="292">
        <v>0</v>
      </c>
      <c r="DY19" s="292">
        <v>0</v>
      </c>
      <c r="DZ19" s="292">
        <f t="shared" si="42"/>
        <v>511</v>
      </c>
      <c r="EA19" s="292">
        <f t="shared" si="43"/>
        <v>193</v>
      </c>
      <c r="EB19" s="292">
        <v>0</v>
      </c>
      <c r="EC19" s="292">
        <v>0</v>
      </c>
      <c r="ED19" s="292">
        <v>193</v>
      </c>
      <c r="EE19" s="292">
        <v>0</v>
      </c>
      <c r="EF19" s="292">
        <v>0</v>
      </c>
      <c r="EG19" s="292">
        <v>0</v>
      </c>
      <c r="EH19" s="292">
        <f t="shared" si="45"/>
        <v>318</v>
      </c>
      <c r="EI19" s="292">
        <v>0</v>
      </c>
      <c r="EJ19" s="292">
        <v>0</v>
      </c>
      <c r="EK19" s="292">
        <v>318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0"/>
        <v>25136</v>
      </c>
      <c r="E20" s="292">
        <f t="shared" si="1"/>
        <v>21957</v>
      </c>
      <c r="F20" s="292">
        <f t="shared" si="2"/>
        <v>19486</v>
      </c>
      <c r="G20" s="292">
        <v>0</v>
      </c>
      <c r="H20" s="292">
        <v>19486</v>
      </c>
      <c r="I20" s="292">
        <v>0</v>
      </c>
      <c r="J20" s="292">
        <v>0</v>
      </c>
      <c r="K20" s="292">
        <v>0</v>
      </c>
      <c r="L20" s="292">
        <v>0</v>
      </c>
      <c r="M20" s="292">
        <f t="shared" si="4"/>
        <v>2471</v>
      </c>
      <c r="N20" s="292">
        <v>0</v>
      </c>
      <c r="O20" s="292">
        <v>2471</v>
      </c>
      <c r="P20" s="292">
        <v>0</v>
      </c>
      <c r="Q20" s="292">
        <v>0</v>
      </c>
      <c r="R20" s="292">
        <v>0</v>
      </c>
      <c r="S20" s="292">
        <v>0</v>
      </c>
      <c r="T20" s="292">
        <f t="shared" si="6"/>
        <v>2308</v>
      </c>
      <c r="U20" s="292">
        <f t="shared" si="7"/>
        <v>793</v>
      </c>
      <c r="V20" s="292">
        <v>0</v>
      </c>
      <c r="W20" s="292">
        <v>0</v>
      </c>
      <c r="X20" s="292">
        <v>303</v>
      </c>
      <c r="Y20" s="292">
        <v>440</v>
      </c>
      <c r="Z20" s="292">
        <v>0</v>
      </c>
      <c r="AA20" s="292">
        <v>50</v>
      </c>
      <c r="AB20" s="292">
        <f t="shared" si="9"/>
        <v>1515</v>
      </c>
      <c r="AC20" s="292">
        <v>0</v>
      </c>
      <c r="AD20" s="292">
        <v>0</v>
      </c>
      <c r="AE20" s="292">
        <v>278</v>
      </c>
      <c r="AF20" s="292">
        <v>95</v>
      </c>
      <c r="AG20" s="292">
        <v>0</v>
      </c>
      <c r="AH20" s="292">
        <v>1142</v>
      </c>
      <c r="AI20" s="292">
        <f t="shared" si="11"/>
        <v>0</v>
      </c>
      <c r="AJ20" s="292">
        <f t="shared" si="12"/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 t="shared" si="14"/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 t="shared" si="16"/>
        <v>0</v>
      </c>
      <c r="AY20" s="292">
        <f t="shared" si="17"/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 t="shared" si="19"/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 t="shared" si="21"/>
        <v>0</v>
      </c>
      <c r="BN20" s="292">
        <f t="shared" si="22"/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 t="shared" si="24"/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 t="shared" si="26"/>
        <v>0</v>
      </c>
      <c r="CC20" s="292">
        <f t="shared" si="27"/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 t="shared" si="29"/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 t="shared" si="31"/>
        <v>63</v>
      </c>
      <c r="CR20" s="292">
        <f t="shared" si="32"/>
        <v>48</v>
      </c>
      <c r="CS20" s="292">
        <v>0</v>
      </c>
      <c r="CT20" s="292">
        <v>0</v>
      </c>
      <c r="CU20" s="292">
        <v>0</v>
      </c>
      <c r="CV20" s="292">
        <v>48</v>
      </c>
      <c r="CW20" s="292">
        <v>0</v>
      </c>
      <c r="CX20" s="292">
        <v>0</v>
      </c>
      <c r="CY20" s="292">
        <f t="shared" si="34"/>
        <v>15</v>
      </c>
      <c r="CZ20" s="292">
        <v>0</v>
      </c>
      <c r="DA20" s="292">
        <v>0</v>
      </c>
      <c r="DB20" s="292">
        <v>0</v>
      </c>
      <c r="DC20" s="292">
        <v>15</v>
      </c>
      <c r="DD20" s="292">
        <v>0</v>
      </c>
      <c r="DE20" s="292">
        <v>0</v>
      </c>
      <c r="DF20" s="292">
        <f t="shared" si="36"/>
        <v>0</v>
      </c>
      <c r="DG20" s="292">
        <f t="shared" si="37"/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 t="shared" si="39"/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 t="shared" si="41"/>
        <v>808</v>
      </c>
      <c r="DV20" s="292">
        <v>677</v>
      </c>
      <c r="DW20" s="292">
        <v>0</v>
      </c>
      <c r="DX20" s="292">
        <v>131</v>
      </c>
      <c r="DY20" s="292">
        <v>0</v>
      </c>
      <c r="DZ20" s="292">
        <f t="shared" si="42"/>
        <v>0</v>
      </c>
      <c r="EA20" s="292">
        <f t="shared" si="43"/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 t="shared" si="45"/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0"/>
        <v>34180</v>
      </c>
      <c r="E21" s="292">
        <f t="shared" si="1"/>
        <v>23210</v>
      </c>
      <c r="F21" s="292">
        <f t="shared" si="2"/>
        <v>23153</v>
      </c>
      <c r="G21" s="292">
        <v>0</v>
      </c>
      <c r="H21" s="292">
        <v>23153</v>
      </c>
      <c r="I21" s="292">
        <v>0</v>
      </c>
      <c r="J21" s="292">
        <v>0</v>
      </c>
      <c r="K21" s="292">
        <v>0</v>
      </c>
      <c r="L21" s="292">
        <v>0</v>
      </c>
      <c r="M21" s="292">
        <f t="shared" si="4"/>
        <v>57</v>
      </c>
      <c r="N21" s="292">
        <v>0</v>
      </c>
      <c r="O21" s="292">
        <v>57</v>
      </c>
      <c r="P21" s="292">
        <v>0</v>
      </c>
      <c r="Q21" s="292">
        <v>0</v>
      </c>
      <c r="R21" s="292">
        <v>0</v>
      </c>
      <c r="S21" s="292">
        <v>0</v>
      </c>
      <c r="T21" s="292">
        <f t="shared" si="6"/>
        <v>717</v>
      </c>
      <c r="U21" s="292">
        <f t="shared" si="7"/>
        <v>336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336</v>
      </c>
      <c r="AB21" s="292">
        <f t="shared" si="9"/>
        <v>381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381</v>
      </c>
      <c r="AI21" s="292">
        <f t="shared" si="11"/>
        <v>343</v>
      </c>
      <c r="AJ21" s="292">
        <f t="shared" si="12"/>
        <v>343</v>
      </c>
      <c r="AK21" s="292">
        <v>0</v>
      </c>
      <c r="AL21" s="292">
        <v>0</v>
      </c>
      <c r="AM21" s="292">
        <v>0</v>
      </c>
      <c r="AN21" s="292">
        <v>343</v>
      </c>
      <c r="AO21" s="292">
        <v>0</v>
      </c>
      <c r="AP21" s="292">
        <v>0</v>
      </c>
      <c r="AQ21" s="292">
        <f t="shared" si="14"/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 t="shared" si="16"/>
        <v>0</v>
      </c>
      <c r="AY21" s="292">
        <f t="shared" si="17"/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 t="shared" si="19"/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 t="shared" si="21"/>
        <v>0</v>
      </c>
      <c r="BN21" s="292">
        <f t="shared" si="22"/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 t="shared" si="24"/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 t="shared" si="26"/>
        <v>0</v>
      </c>
      <c r="CC21" s="292">
        <f t="shared" si="27"/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 t="shared" si="29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 t="shared" si="31"/>
        <v>5769</v>
      </c>
      <c r="CR21" s="292">
        <f t="shared" si="32"/>
        <v>5762</v>
      </c>
      <c r="CS21" s="292">
        <v>0</v>
      </c>
      <c r="CT21" s="292">
        <v>0</v>
      </c>
      <c r="CU21" s="292">
        <v>3620</v>
      </c>
      <c r="CV21" s="292">
        <v>2113</v>
      </c>
      <c r="CW21" s="292">
        <v>29</v>
      </c>
      <c r="CX21" s="292">
        <v>0</v>
      </c>
      <c r="CY21" s="292">
        <f t="shared" si="34"/>
        <v>7</v>
      </c>
      <c r="CZ21" s="292">
        <v>0</v>
      </c>
      <c r="DA21" s="292">
        <v>0</v>
      </c>
      <c r="DB21" s="292">
        <v>7</v>
      </c>
      <c r="DC21" s="292">
        <v>0</v>
      </c>
      <c r="DD21" s="292">
        <v>0</v>
      </c>
      <c r="DE21" s="292">
        <v>0</v>
      </c>
      <c r="DF21" s="292">
        <f t="shared" si="36"/>
        <v>0</v>
      </c>
      <c r="DG21" s="292">
        <f t="shared" si="37"/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 t="shared" si="39"/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 t="shared" si="41"/>
        <v>4141</v>
      </c>
      <c r="DV21" s="292">
        <v>4141</v>
      </c>
      <c r="DW21" s="292">
        <v>0</v>
      </c>
      <c r="DX21" s="292">
        <v>0</v>
      </c>
      <c r="DY21" s="292">
        <v>0</v>
      </c>
      <c r="DZ21" s="292">
        <f t="shared" si="42"/>
        <v>0</v>
      </c>
      <c r="EA21" s="292">
        <f t="shared" si="43"/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 t="shared" si="45"/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0"/>
        <v>28816</v>
      </c>
      <c r="E22" s="292">
        <f t="shared" si="1"/>
        <v>23433</v>
      </c>
      <c r="F22" s="292">
        <f t="shared" si="2"/>
        <v>22111</v>
      </c>
      <c r="G22" s="292">
        <v>0</v>
      </c>
      <c r="H22" s="292">
        <v>22111</v>
      </c>
      <c r="I22" s="292">
        <v>0</v>
      </c>
      <c r="J22" s="292">
        <v>0</v>
      </c>
      <c r="K22" s="292">
        <v>0</v>
      </c>
      <c r="L22" s="292">
        <v>0</v>
      </c>
      <c r="M22" s="292">
        <f t="shared" si="4"/>
        <v>1322</v>
      </c>
      <c r="N22" s="292">
        <v>0</v>
      </c>
      <c r="O22" s="292">
        <v>1322</v>
      </c>
      <c r="P22" s="292">
        <v>0</v>
      </c>
      <c r="Q22" s="292">
        <v>0</v>
      </c>
      <c r="R22" s="292">
        <v>0</v>
      </c>
      <c r="S22" s="292">
        <v>0</v>
      </c>
      <c r="T22" s="292">
        <f t="shared" si="6"/>
        <v>0</v>
      </c>
      <c r="U22" s="292">
        <f t="shared" si="7"/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 t="shared" si="9"/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 t="shared" si="11"/>
        <v>84</v>
      </c>
      <c r="AJ22" s="292">
        <f t="shared" si="12"/>
        <v>84</v>
      </c>
      <c r="AK22" s="292">
        <v>0</v>
      </c>
      <c r="AL22" s="292">
        <v>0</v>
      </c>
      <c r="AM22" s="292">
        <v>0</v>
      </c>
      <c r="AN22" s="292">
        <v>84</v>
      </c>
      <c r="AO22" s="292">
        <v>0</v>
      </c>
      <c r="AP22" s="292">
        <v>0</v>
      </c>
      <c r="AQ22" s="292">
        <f t="shared" si="14"/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 t="shared" si="16"/>
        <v>0</v>
      </c>
      <c r="AY22" s="292">
        <f t="shared" si="17"/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 t="shared" si="19"/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 t="shared" si="21"/>
        <v>0</v>
      </c>
      <c r="BN22" s="292">
        <f t="shared" si="22"/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 t="shared" si="24"/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 t="shared" si="26"/>
        <v>40</v>
      </c>
      <c r="CC22" s="292">
        <f t="shared" si="27"/>
        <v>40</v>
      </c>
      <c r="CD22" s="292">
        <v>0</v>
      </c>
      <c r="CE22" s="292">
        <v>0</v>
      </c>
      <c r="CF22" s="292">
        <v>0</v>
      </c>
      <c r="CG22" s="292">
        <v>40</v>
      </c>
      <c r="CH22" s="292">
        <v>0</v>
      </c>
      <c r="CI22" s="292">
        <v>0</v>
      </c>
      <c r="CJ22" s="292">
        <f t="shared" si="29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 t="shared" si="31"/>
        <v>2916</v>
      </c>
      <c r="CR22" s="292">
        <f t="shared" si="32"/>
        <v>1822</v>
      </c>
      <c r="CS22" s="292">
        <v>0</v>
      </c>
      <c r="CT22" s="292">
        <v>0</v>
      </c>
      <c r="CU22" s="292">
        <v>600</v>
      </c>
      <c r="CV22" s="292">
        <v>1165</v>
      </c>
      <c r="CW22" s="292">
        <v>9</v>
      </c>
      <c r="CX22" s="292">
        <v>48</v>
      </c>
      <c r="CY22" s="292">
        <f t="shared" si="34"/>
        <v>1094</v>
      </c>
      <c r="CZ22" s="292">
        <v>0</v>
      </c>
      <c r="DA22" s="292">
        <v>0</v>
      </c>
      <c r="DB22" s="292">
        <v>484</v>
      </c>
      <c r="DC22" s="292">
        <v>0</v>
      </c>
      <c r="DD22" s="292">
        <v>0</v>
      </c>
      <c r="DE22" s="292">
        <v>610</v>
      </c>
      <c r="DF22" s="292">
        <f t="shared" si="36"/>
        <v>0</v>
      </c>
      <c r="DG22" s="292">
        <f t="shared" si="37"/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 t="shared" si="39"/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 t="shared" si="41"/>
        <v>2343</v>
      </c>
      <c r="DV22" s="292">
        <v>2343</v>
      </c>
      <c r="DW22" s="292">
        <v>0</v>
      </c>
      <c r="DX22" s="292">
        <v>0</v>
      </c>
      <c r="DY22" s="292">
        <v>0</v>
      </c>
      <c r="DZ22" s="292">
        <f t="shared" si="42"/>
        <v>0</v>
      </c>
      <c r="EA22" s="292">
        <f t="shared" si="43"/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 t="shared" si="45"/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0"/>
        <v>91362</v>
      </c>
      <c r="E23" s="292">
        <f t="shared" si="1"/>
        <v>71253</v>
      </c>
      <c r="F23" s="292">
        <f t="shared" si="2"/>
        <v>69909</v>
      </c>
      <c r="G23" s="292">
        <v>0</v>
      </c>
      <c r="H23" s="292">
        <v>69909</v>
      </c>
      <c r="I23" s="292">
        <v>0</v>
      </c>
      <c r="J23" s="292">
        <v>0</v>
      </c>
      <c r="K23" s="292">
        <v>0</v>
      </c>
      <c r="L23" s="292">
        <v>0</v>
      </c>
      <c r="M23" s="292">
        <f t="shared" si="4"/>
        <v>1344</v>
      </c>
      <c r="N23" s="292">
        <v>0</v>
      </c>
      <c r="O23" s="292">
        <v>1344</v>
      </c>
      <c r="P23" s="292">
        <v>0</v>
      </c>
      <c r="Q23" s="292">
        <v>0</v>
      </c>
      <c r="R23" s="292">
        <v>0</v>
      </c>
      <c r="S23" s="292">
        <v>0</v>
      </c>
      <c r="T23" s="292">
        <f t="shared" si="6"/>
        <v>4660</v>
      </c>
      <c r="U23" s="292">
        <f t="shared" si="7"/>
        <v>2967</v>
      </c>
      <c r="V23" s="292">
        <v>0</v>
      </c>
      <c r="W23" s="292">
        <v>0</v>
      </c>
      <c r="X23" s="292">
        <v>2488</v>
      </c>
      <c r="Y23" s="292">
        <v>0</v>
      </c>
      <c r="Z23" s="292">
        <v>0</v>
      </c>
      <c r="AA23" s="292">
        <v>479</v>
      </c>
      <c r="AB23" s="292">
        <f t="shared" si="9"/>
        <v>1693</v>
      </c>
      <c r="AC23" s="292">
        <v>0</v>
      </c>
      <c r="AD23" s="292">
        <v>0</v>
      </c>
      <c r="AE23" s="292">
        <v>260</v>
      </c>
      <c r="AF23" s="292">
        <v>0</v>
      </c>
      <c r="AG23" s="292">
        <v>0</v>
      </c>
      <c r="AH23" s="292">
        <v>1433</v>
      </c>
      <c r="AI23" s="292">
        <f t="shared" si="11"/>
        <v>0</v>
      </c>
      <c r="AJ23" s="292">
        <f t="shared" si="12"/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 t="shared" si="14"/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 t="shared" si="16"/>
        <v>0</v>
      </c>
      <c r="AY23" s="292">
        <f t="shared" si="17"/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 t="shared" si="19"/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 t="shared" si="21"/>
        <v>0</v>
      </c>
      <c r="BN23" s="292">
        <f t="shared" si="22"/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 t="shared" si="24"/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 t="shared" si="26"/>
        <v>0</v>
      </c>
      <c r="CC23" s="292">
        <f t="shared" si="27"/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 t="shared" si="29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 t="shared" si="31"/>
        <v>5178</v>
      </c>
      <c r="CR23" s="292">
        <f t="shared" si="32"/>
        <v>4974</v>
      </c>
      <c r="CS23" s="292">
        <v>0</v>
      </c>
      <c r="CT23" s="292">
        <v>0</v>
      </c>
      <c r="CU23" s="292">
        <v>0</v>
      </c>
      <c r="CV23" s="292">
        <v>4930</v>
      </c>
      <c r="CW23" s="292">
        <v>44</v>
      </c>
      <c r="CX23" s="292">
        <v>0</v>
      </c>
      <c r="CY23" s="292">
        <f t="shared" si="34"/>
        <v>204</v>
      </c>
      <c r="CZ23" s="292">
        <v>0</v>
      </c>
      <c r="DA23" s="292">
        <v>0</v>
      </c>
      <c r="DB23" s="292">
        <v>0</v>
      </c>
      <c r="DC23" s="292">
        <v>204</v>
      </c>
      <c r="DD23" s="292">
        <v>0</v>
      </c>
      <c r="DE23" s="292">
        <v>0</v>
      </c>
      <c r="DF23" s="292">
        <f t="shared" si="36"/>
        <v>0</v>
      </c>
      <c r="DG23" s="292">
        <f t="shared" si="37"/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 t="shared" si="39"/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 t="shared" si="41"/>
        <v>10271</v>
      </c>
      <c r="DV23" s="292">
        <v>10271</v>
      </c>
      <c r="DW23" s="292">
        <v>0</v>
      </c>
      <c r="DX23" s="292">
        <v>0</v>
      </c>
      <c r="DY23" s="292">
        <v>0</v>
      </c>
      <c r="DZ23" s="292">
        <f t="shared" si="42"/>
        <v>0</v>
      </c>
      <c r="EA23" s="292">
        <f t="shared" si="43"/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 t="shared" si="45"/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0"/>
        <v>53962</v>
      </c>
      <c r="E24" s="292">
        <f t="shared" si="1"/>
        <v>51146</v>
      </c>
      <c r="F24" s="292">
        <f t="shared" si="2"/>
        <v>48375</v>
      </c>
      <c r="G24" s="292">
        <v>0</v>
      </c>
      <c r="H24" s="292">
        <v>48375</v>
      </c>
      <c r="I24" s="292">
        <v>0</v>
      </c>
      <c r="J24" s="292">
        <v>0</v>
      </c>
      <c r="K24" s="292">
        <v>0</v>
      </c>
      <c r="L24" s="292">
        <v>0</v>
      </c>
      <c r="M24" s="292">
        <f t="shared" si="4"/>
        <v>2771</v>
      </c>
      <c r="N24" s="292">
        <v>0</v>
      </c>
      <c r="O24" s="292">
        <v>2771</v>
      </c>
      <c r="P24" s="292">
        <v>0</v>
      </c>
      <c r="Q24" s="292">
        <v>0</v>
      </c>
      <c r="R24" s="292">
        <v>0</v>
      </c>
      <c r="S24" s="292">
        <v>0</v>
      </c>
      <c r="T24" s="292">
        <f t="shared" si="6"/>
        <v>2102</v>
      </c>
      <c r="U24" s="292">
        <f t="shared" si="7"/>
        <v>2005</v>
      </c>
      <c r="V24" s="292">
        <v>0</v>
      </c>
      <c r="W24" s="292">
        <v>0</v>
      </c>
      <c r="X24" s="292">
        <v>1973</v>
      </c>
      <c r="Y24" s="292">
        <v>0</v>
      </c>
      <c r="Z24" s="292">
        <v>0</v>
      </c>
      <c r="AA24" s="292">
        <v>32</v>
      </c>
      <c r="AB24" s="292">
        <f t="shared" si="9"/>
        <v>97</v>
      </c>
      <c r="AC24" s="292">
        <v>0</v>
      </c>
      <c r="AD24" s="292">
        <v>0</v>
      </c>
      <c r="AE24" s="292">
        <v>97</v>
      </c>
      <c r="AF24" s="292">
        <v>0</v>
      </c>
      <c r="AG24" s="292">
        <v>0</v>
      </c>
      <c r="AH24" s="292">
        <v>0</v>
      </c>
      <c r="AI24" s="292">
        <f t="shared" si="11"/>
        <v>0</v>
      </c>
      <c r="AJ24" s="292">
        <f t="shared" si="12"/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 t="shared" si="14"/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 t="shared" si="16"/>
        <v>0</v>
      </c>
      <c r="AY24" s="292">
        <f t="shared" si="17"/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 t="shared" si="19"/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 t="shared" si="21"/>
        <v>0</v>
      </c>
      <c r="BN24" s="292">
        <f t="shared" si="22"/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 t="shared" si="24"/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 t="shared" si="26"/>
        <v>0</v>
      </c>
      <c r="CC24" s="292">
        <f t="shared" si="27"/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 t="shared" si="29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 t="shared" si="31"/>
        <v>0</v>
      </c>
      <c r="CR24" s="292">
        <f t="shared" si="32"/>
        <v>0</v>
      </c>
      <c r="CS24" s="292">
        <v>0</v>
      </c>
      <c r="CT24" s="292">
        <v>0</v>
      </c>
      <c r="CU24" s="292">
        <v>0</v>
      </c>
      <c r="CV24" s="292">
        <v>0</v>
      </c>
      <c r="CW24" s="292">
        <v>0</v>
      </c>
      <c r="CX24" s="292">
        <v>0</v>
      </c>
      <c r="CY24" s="292">
        <f t="shared" si="34"/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 t="shared" si="36"/>
        <v>230</v>
      </c>
      <c r="DG24" s="292">
        <f t="shared" si="37"/>
        <v>230</v>
      </c>
      <c r="DH24" s="292">
        <v>0</v>
      </c>
      <c r="DI24" s="292">
        <v>0</v>
      </c>
      <c r="DJ24" s="292">
        <v>0</v>
      </c>
      <c r="DK24" s="292">
        <v>220</v>
      </c>
      <c r="DL24" s="292">
        <v>10</v>
      </c>
      <c r="DM24" s="292">
        <v>0</v>
      </c>
      <c r="DN24" s="292">
        <f t="shared" si="39"/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 t="shared" si="41"/>
        <v>484</v>
      </c>
      <c r="DV24" s="292">
        <v>484</v>
      </c>
      <c r="DW24" s="292">
        <v>0</v>
      </c>
      <c r="DX24" s="292">
        <v>0</v>
      </c>
      <c r="DY24" s="292">
        <v>0</v>
      </c>
      <c r="DZ24" s="292">
        <f t="shared" si="42"/>
        <v>0</v>
      </c>
      <c r="EA24" s="292">
        <f t="shared" si="43"/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 t="shared" si="45"/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0"/>
        <v>22772</v>
      </c>
      <c r="E25" s="292">
        <f t="shared" si="1"/>
        <v>0</v>
      </c>
      <c r="F25" s="292">
        <f t="shared" si="2"/>
        <v>0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0</v>
      </c>
      <c r="M25" s="292">
        <f t="shared" si="4"/>
        <v>0</v>
      </c>
      <c r="N25" s="292">
        <v>0</v>
      </c>
      <c r="O25" s="292">
        <v>0</v>
      </c>
      <c r="P25" s="292">
        <v>0</v>
      </c>
      <c r="Q25" s="292">
        <v>0</v>
      </c>
      <c r="R25" s="292">
        <v>0</v>
      </c>
      <c r="S25" s="292">
        <v>0</v>
      </c>
      <c r="T25" s="292">
        <f t="shared" si="6"/>
        <v>4244</v>
      </c>
      <c r="U25" s="292">
        <f t="shared" si="7"/>
        <v>3002</v>
      </c>
      <c r="V25" s="292">
        <v>0</v>
      </c>
      <c r="W25" s="292">
        <v>0</v>
      </c>
      <c r="X25" s="292">
        <v>2891</v>
      </c>
      <c r="Y25" s="292">
        <v>0</v>
      </c>
      <c r="Z25" s="292">
        <v>0</v>
      </c>
      <c r="AA25" s="292">
        <v>111</v>
      </c>
      <c r="AB25" s="292">
        <f t="shared" si="9"/>
        <v>1242</v>
      </c>
      <c r="AC25" s="292">
        <v>0</v>
      </c>
      <c r="AD25" s="292">
        <v>0</v>
      </c>
      <c r="AE25" s="292">
        <v>789</v>
      </c>
      <c r="AF25" s="292">
        <v>0</v>
      </c>
      <c r="AG25" s="292">
        <v>0</v>
      </c>
      <c r="AH25" s="292">
        <v>453</v>
      </c>
      <c r="AI25" s="292">
        <f t="shared" si="11"/>
        <v>0</v>
      </c>
      <c r="AJ25" s="292">
        <f t="shared" si="12"/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 t="shared" si="14"/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 t="shared" si="16"/>
        <v>0</v>
      </c>
      <c r="AY25" s="292">
        <f t="shared" si="17"/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 t="shared" si="19"/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 t="shared" si="21"/>
        <v>0</v>
      </c>
      <c r="BN25" s="292">
        <f t="shared" si="22"/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 t="shared" si="24"/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 t="shared" si="26"/>
        <v>18089</v>
      </c>
      <c r="CC25" s="292">
        <f t="shared" si="27"/>
        <v>16626</v>
      </c>
      <c r="CD25" s="292">
        <v>0</v>
      </c>
      <c r="CE25" s="292">
        <v>16626</v>
      </c>
      <c r="CF25" s="292">
        <v>0</v>
      </c>
      <c r="CG25" s="292">
        <v>0</v>
      </c>
      <c r="CH25" s="292">
        <v>0</v>
      </c>
      <c r="CI25" s="292">
        <v>0</v>
      </c>
      <c r="CJ25" s="292">
        <f t="shared" si="29"/>
        <v>1463</v>
      </c>
      <c r="CK25" s="292">
        <v>0</v>
      </c>
      <c r="CL25" s="292">
        <v>1463</v>
      </c>
      <c r="CM25" s="292">
        <v>0</v>
      </c>
      <c r="CN25" s="292">
        <v>0</v>
      </c>
      <c r="CO25" s="292">
        <v>0</v>
      </c>
      <c r="CP25" s="292">
        <v>0</v>
      </c>
      <c r="CQ25" s="292">
        <f t="shared" si="31"/>
        <v>439</v>
      </c>
      <c r="CR25" s="292">
        <f t="shared" si="32"/>
        <v>0</v>
      </c>
      <c r="CS25" s="292">
        <v>0</v>
      </c>
      <c r="CT25" s="292">
        <v>0</v>
      </c>
      <c r="CU25" s="292">
        <v>0</v>
      </c>
      <c r="CV25" s="292">
        <v>0</v>
      </c>
      <c r="CW25" s="292">
        <v>0</v>
      </c>
      <c r="CX25" s="292">
        <v>0</v>
      </c>
      <c r="CY25" s="292">
        <f t="shared" si="34"/>
        <v>439</v>
      </c>
      <c r="CZ25" s="292">
        <v>0</v>
      </c>
      <c r="DA25" s="292">
        <v>0</v>
      </c>
      <c r="DB25" s="292">
        <v>0</v>
      </c>
      <c r="DC25" s="292">
        <v>439</v>
      </c>
      <c r="DD25" s="292">
        <v>0</v>
      </c>
      <c r="DE25" s="292">
        <v>0</v>
      </c>
      <c r="DF25" s="292">
        <f t="shared" si="36"/>
        <v>0</v>
      </c>
      <c r="DG25" s="292">
        <f t="shared" si="37"/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 t="shared" si="39"/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 t="shared" si="41"/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f t="shared" si="42"/>
        <v>0</v>
      </c>
      <c r="EA25" s="292">
        <f t="shared" si="43"/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 t="shared" si="45"/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0"/>
        <v>10886</v>
      </c>
      <c r="E26" s="292">
        <f t="shared" si="1"/>
        <v>7882</v>
      </c>
      <c r="F26" s="292">
        <f t="shared" si="2"/>
        <v>7082</v>
      </c>
      <c r="G26" s="292">
        <v>0</v>
      </c>
      <c r="H26" s="292">
        <v>7082</v>
      </c>
      <c r="I26" s="292">
        <v>0</v>
      </c>
      <c r="J26" s="292">
        <v>0</v>
      </c>
      <c r="K26" s="292">
        <v>0</v>
      </c>
      <c r="L26" s="292">
        <v>0</v>
      </c>
      <c r="M26" s="292">
        <f t="shared" si="4"/>
        <v>800</v>
      </c>
      <c r="N26" s="292">
        <v>0</v>
      </c>
      <c r="O26" s="292">
        <v>800</v>
      </c>
      <c r="P26" s="292">
        <v>0</v>
      </c>
      <c r="Q26" s="292">
        <v>0</v>
      </c>
      <c r="R26" s="292">
        <v>0</v>
      </c>
      <c r="S26" s="292">
        <v>0</v>
      </c>
      <c r="T26" s="292">
        <f t="shared" si="6"/>
        <v>793</v>
      </c>
      <c r="U26" s="292">
        <f t="shared" si="7"/>
        <v>438</v>
      </c>
      <c r="V26" s="292">
        <v>0</v>
      </c>
      <c r="W26" s="292">
        <v>0</v>
      </c>
      <c r="X26" s="292">
        <v>430</v>
      </c>
      <c r="Y26" s="292">
        <v>0</v>
      </c>
      <c r="Z26" s="292">
        <v>0</v>
      </c>
      <c r="AA26" s="292">
        <v>8</v>
      </c>
      <c r="AB26" s="292">
        <f t="shared" si="9"/>
        <v>355</v>
      </c>
      <c r="AC26" s="292">
        <v>0</v>
      </c>
      <c r="AD26" s="292">
        <v>0</v>
      </c>
      <c r="AE26" s="292">
        <v>133</v>
      </c>
      <c r="AF26" s="292">
        <v>0</v>
      </c>
      <c r="AG26" s="292">
        <v>0</v>
      </c>
      <c r="AH26" s="292">
        <v>222</v>
      </c>
      <c r="AI26" s="292">
        <f t="shared" si="11"/>
        <v>0</v>
      </c>
      <c r="AJ26" s="292">
        <f t="shared" si="12"/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 t="shared" si="14"/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 t="shared" si="16"/>
        <v>0</v>
      </c>
      <c r="AY26" s="292">
        <f t="shared" si="17"/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 t="shared" si="19"/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 t="shared" si="21"/>
        <v>0</v>
      </c>
      <c r="BN26" s="292">
        <f t="shared" si="22"/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 t="shared" si="24"/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 t="shared" si="26"/>
        <v>0</v>
      </c>
      <c r="CC26" s="292">
        <f t="shared" si="27"/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 t="shared" si="29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 t="shared" si="31"/>
        <v>1263</v>
      </c>
      <c r="CR26" s="292">
        <f t="shared" si="32"/>
        <v>1259</v>
      </c>
      <c r="CS26" s="292">
        <v>0</v>
      </c>
      <c r="CT26" s="292">
        <v>0</v>
      </c>
      <c r="CU26" s="292">
        <v>0</v>
      </c>
      <c r="CV26" s="292">
        <v>1259</v>
      </c>
      <c r="CW26" s="292">
        <v>0</v>
      </c>
      <c r="CX26" s="292">
        <v>0</v>
      </c>
      <c r="CY26" s="292">
        <f t="shared" si="34"/>
        <v>4</v>
      </c>
      <c r="CZ26" s="292">
        <v>0</v>
      </c>
      <c r="DA26" s="292">
        <v>0</v>
      </c>
      <c r="DB26" s="292">
        <v>0</v>
      </c>
      <c r="DC26" s="292">
        <v>4</v>
      </c>
      <c r="DD26" s="292">
        <v>0</v>
      </c>
      <c r="DE26" s="292">
        <v>0</v>
      </c>
      <c r="DF26" s="292">
        <f t="shared" si="36"/>
        <v>0</v>
      </c>
      <c r="DG26" s="292">
        <f t="shared" si="37"/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 t="shared" si="39"/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 t="shared" si="41"/>
        <v>948</v>
      </c>
      <c r="DV26" s="292">
        <v>948</v>
      </c>
      <c r="DW26" s="292">
        <v>0</v>
      </c>
      <c r="DX26" s="292">
        <v>0</v>
      </c>
      <c r="DY26" s="292">
        <v>0</v>
      </c>
      <c r="DZ26" s="292">
        <f t="shared" si="42"/>
        <v>0</v>
      </c>
      <c r="EA26" s="292">
        <f t="shared" si="43"/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 t="shared" si="45"/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0"/>
        <v>18738</v>
      </c>
      <c r="E27" s="292">
        <f t="shared" si="1"/>
        <v>13448</v>
      </c>
      <c r="F27" s="292">
        <f t="shared" si="2"/>
        <v>13368</v>
      </c>
      <c r="G27" s="292">
        <v>0</v>
      </c>
      <c r="H27" s="292">
        <v>13368</v>
      </c>
      <c r="I27" s="292">
        <v>0</v>
      </c>
      <c r="J27" s="292">
        <v>0</v>
      </c>
      <c r="K27" s="292">
        <v>0</v>
      </c>
      <c r="L27" s="292">
        <v>0</v>
      </c>
      <c r="M27" s="292">
        <f t="shared" si="4"/>
        <v>80</v>
      </c>
      <c r="N27" s="292">
        <v>0</v>
      </c>
      <c r="O27" s="292">
        <v>80</v>
      </c>
      <c r="P27" s="292">
        <v>0</v>
      </c>
      <c r="Q27" s="292">
        <v>0</v>
      </c>
      <c r="R27" s="292">
        <v>0</v>
      </c>
      <c r="S27" s="292">
        <v>0</v>
      </c>
      <c r="T27" s="292">
        <f t="shared" si="6"/>
        <v>449</v>
      </c>
      <c r="U27" s="292">
        <f t="shared" si="7"/>
        <v>193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193</v>
      </c>
      <c r="AB27" s="292">
        <f t="shared" si="9"/>
        <v>256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256</v>
      </c>
      <c r="AI27" s="292">
        <f t="shared" si="11"/>
        <v>490</v>
      </c>
      <c r="AJ27" s="292">
        <f t="shared" si="12"/>
        <v>490</v>
      </c>
      <c r="AK27" s="292">
        <v>0</v>
      </c>
      <c r="AL27" s="292">
        <v>0</v>
      </c>
      <c r="AM27" s="292">
        <v>0</v>
      </c>
      <c r="AN27" s="292">
        <v>490</v>
      </c>
      <c r="AO27" s="292">
        <v>0</v>
      </c>
      <c r="AP27" s="292">
        <v>0</v>
      </c>
      <c r="AQ27" s="292">
        <f t="shared" si="14"/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 t="shared" si="16"/>
        <v>0</v>
      </c>
      <c r="AY27" s="292">
        <f t="shared" si="17"/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 t="shared" si="19"/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 t="shared" si="21"/>
        <v>0</v>
      </c>
      <c r="BN27" s="292">
        <f t="shared" si="22"/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 t="shared" si="24"/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 t="shared" si="26"/>
        <v>0</v>
      </c>
      <c r="CC27" s="292">
        <f t="shared" si="27"/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 t="shared" si="29"/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 t="shared" si="31"/>
        <v>3269</v>
      </c>
      <c r="CR27" s="292">
        <f t="shared" si="32"/>
        <v>3264</v>
      </c>
      <c r="CS27" s="292">
        <v>0</v>
      </c>
      <c r="CT27" s="292">
        <v>0</v>
      </c>
      <c r="CU27" s="292">
        <v>2214</v>
      </c>
      <c r="CV27" s="292">
        <v>1034</v>
      </c>
      <c r="CW27" s="292">
        <v>16</v>
      </c>
      <c r="CX27" s="292">
        <v>0</v>
      </c>
      <c r="CY27" s="292">
        <f t="shared" si="34"/>
        <v>5</v>
      </c>
      <c r="CZ27" s="292">
        <v>0</v>
      </c>
      <c r="DA27" s="292">
        <v>0</v>
      </c>
      <c r="DB27" s="292">
        <v>4</v>
      </c>
      <c r="DC27" s="292">
        <v>1</v>
      </c>
      <c r="DD27" s="292">
        <v>0</v>
      </c>
      <c r="DE27" s="292">
        <v>0</v>
      </c>
      <c r="DF27" s="292">
        <f t="shared" si="36"/>
        <v>0</v>
      </c>
      <c r="DG27" s="292">
        <f t="shared" si="37"/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 t="shared" si="39"/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 t="shared" si="41"/>
        <v>1082</v>
      </c>
      <c r="DV27" s="292">
        <v>1082</v>
      </c>
      <c r="DW27" s="292">
        <v>0</v>
      </c>
      <c r="DX27" s="292">
        <v>0</v>
      </c>
      <c r="DY27" s="292">
        <v>0</v>
      </c>
      <c r="DZ27" s="292">
        <f t="shared" si="42"/>
        <v>0</v>
      </c>
      <c r="EA27" s="292">
        <f t="shared" si="43"/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 t="shared" si="45"/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0"/>
        <v>14193</v>
      </c>
      <c r="E28" s="292">
        <f t="shared" si="1"/>
        <v>11800</v>
      </c>
      <c r="F28" s="292">
        <f t="shared" si="2"/>
        <v>10573</v>
      </c>
      <c r="G28" s="292">
        <v>0</v>
      </c>
      <c r="H28" s="292">
        <v>10573</v>
      </c>
      <c r="I28" s="292">
        <v>0</v>
      </c>
      <c r="J28" s="292">
        <v>0</v>
      </c>
      <c r="K28" s="292">
        <v>0</v>
      </c>
      <c r="L28" s="292">
        <v>0</v>
      </c>
      <c r="M28" s="292">
        <f t="shared" si="4"/>
        <v>1227</v>
      </c>
      <c r="N28" s="292">
        <v>0</v>
      </c>
      <c r="O28" s="292">
        <v>1227</v>
      </c>
      <c r="P28" s="292">
        <v>0</v>
      </c>
      <c r="Q28" s="292">
        <v>0</v>
      </c>
      <c r="R28" s="292">
        <v>0</v>
      </c>
      <c r="S28" s="292">
        <v>0</v>
      </c>
      <c r="T28" s="292">
        <f t="shared" si="6"/>
        <v>1165</v>
      </c>
      <c r="U28" s="292">
        <f t="shared" si="7"/>
        <v>997</v>
      </c>
      <c r="V28" s="292">
        <v>0</v>
      </c>
      <c r="W28" s="292">
        <v>0</v>
      </c>
      <c r="X28" s="292">
        <v>0</v>
      </c>
      <c r="Y28" s="292">
        <v>289</v>
      </c>
      <c r="Z28" s="292">
        <v>0</v>
      </c>
      <c r="AA28" s="292">
        <v>708</v>
      </c>
      <c r="AB28" s="292">
        <f t="shared" si="9"/>
        <v>168</v>
      </c>
      <c r="AC28" s="292">
        <v>0</v>
      </c>
      <c r="AD28" s="292">
        <v>0</v>
      </c>
      <c r="AE28" s="292">
        <v>0</v>
      </c>
      <c r="AF28" s="292">
        <v>12</v>
      </c>
      <c r="AG28" s="292">
        <v>0</v>
      </c>
      <c r="AH28" s="292">
        <v>156</v>
      </c>
      <c r="AI28" s="292">
        <f t="shared" si="11"/>
        <v>0</v>
      </c>
      <c r="AJ28" s="292">
        <f t="shared" si="12"/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 t="shared" si="14"/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 t="shared" si="16"/>
        <v>0</v>
      </c>
      <c r="AY28" s="292">
        <f t="shared" si="17"/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 t="shared" si="19"/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 t="shared" si="21"/>
        <v>0</v>
      </c>
      <c r="BN28" s="292">
        <f t="shared" si="22"/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 t="shared" si="24"/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 t="shared" si="26"/>
        <v>0</v>
      </c>
      <c r="CC28" s="292">
        <f t="shared" si="27"/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 t="shared" si="29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 t="shared" si="31"/>
        <v>1228</v>
      </c>
      <c r="CR28" s="292">
        <f t="shared" si="32"/>
        <v>1207</v>
      </c>
      <c r="CS28" s="292">
        <v>0</v>
      </c>
      <c r="CT28" s="292">
        <v>0</v>
      </c>
      <c r="CU28" s="292">
        <v>0</v>
      </c>
      <c r="CV28" s="292">
        <v>1207</v>
      </c>
      <c r="CW28" s="292">
        <v>0</v>
      </c>
      <c r="CX28" s="292">
        <v>0</v>
      </c>
      <c r="CY28" s="292">
        <f t="shared" si="34"/>
        <v>21</v>
      </c>
      <c r="CZ28" s="292">
        <v>0</v>
      </c>
      <c r="DA28" s="292">
        <v>0</v>
      </c>
      <c r="DB28" s="292">
        <v>0</v>
      </c>
      <c r="DC28" s="292">
        <v>21</v>
      </c>
      <c r="DD28" s="292">
        <v>0</v>
      </c>
      <c r="DE28" s="292">
        <v>0</v>
      </c>
      <c r="DF28" s="292">
        <f t="shared" si="36"/>
        <v>0</v>
      </c>
      <c r="DG28" s="292">
        <f t="shared" si="37"/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 t="shared" si="39"/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 t="shared" si="41"/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 t="shared" si="42"/>
        <v>0</v>
      </c>
      <c r="EA28" s="292">
        <f t="shared" si="43"/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 t="shared" si="45"/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0"/>
        <v>16772</v>
      </c>
      <c r="E29" s="292">
        <f t="shared" si="1"/>
        <v>14532</v>
      </c>
      <c r="F29" s="292">
        <f t="shared" si="2"/>
        <v>12186</v>
      </c>
      <c r="G29" s="292">
        <v>0</v>
      </c>
      <c r="H29" s="292">
        <v>12186</v>
      </c>
      <c r="I29" s="292">
        <v>0</v>
      </c>
      <c r="J29" s="292">
        <v>0</v>
      </c>
      <c r="K29" s="292">
        <v>0</v>
      </c>
      <c r="L29" s="292">
        <v>0</v>
      </c>
      <c r="M29" s="292">
        <f t="shared" si="4"/>
        <v>2346</v>
      </c>
      <c r="N29" s="292">
        <v>0</v>
      </c>
      <c r="O29" s="292">
        <v>2346</v>
      </c>
      <c r="P29" s="292">
        <v>0</v>
      </c>
      <c r="Q29" s="292">
        <v>0</v>
      </c>
      <c r="R29" s="292">
        <v>0</v>
      </c>
      <c r="S29" s="292">
        <v>0</v>
      </c>
      <c r="T29" s="292">
        <f t="shared" si="6"/>
        <v>979</v>
      </c>
      <c r="U29" s="292">
        <f t="shared" si="7"/>
        <v>678</v>
      </c>
      <c r="V29" s="292">
        <v>0</v>
      </c>
      <c r="W29" s="292">
        <v>0</v>
      </c>
      <c r="X29" s="292">
        <v>0</v>
      </c>
      <c r="Y29" s="292">
        <v>324</v>
      </c>
      <c r="Z29" s="292">
        <v>0</v>
      </c>
      <c r="AA29" s="292">
        <v>354</v>
      </c>
      <c r="AB29" s="292">
        <f t="shared" si="9"/>
        <v>301</v>
      </c>
      <c r="AC29" s="292">
        <v>0</v>
      </c>
      <c r="AD29" s="292">
        <v>0</v>
      </c>
      <c r="AE29" s="292">
        <v>0</v>
      </c>
      <c r="AF29" s="292">
        <v>20</v>
      </c>
      <c r="AG29" s="292">
        <v>0</v>
      </c>
      <c r="AH29" s="292">
        <v>281</v>
      </c>
      <c r="AI29" s="292">
        <f t="shared" si="11"/>
        <v>0</v>
      </c>
      <c r="AJ29" s="292">
        <f t="shared" si="12"/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 t="shared" si="14"/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 t="shared" si="16"/>
        <v>0</v>
      </c>
      <c r="AY29" s="292">
        <f t="shared" si="17"/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 t="shared" si="19"/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 t="shared" si="21"/>
        <v>0</v>
      </c>
      <c r="BN29" s="292">
        <f t="shared" si="22"/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 t="shared" si="24"/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 t="shared" si="26"/>
        <v>0</v>
      </c>
      <c r="CC29" s="292">
        <f t="shared" si="27"/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 t="shared" si="29"/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 t="shared" si="31"/>
        <v>1261</v>
      </c>
      <c r="CR29" s="292">
        <f t="shared" si="32"/>
        <v>1236</v>
      </c>
      <c r="CS29" s="292">
        <v>0</v>
      </c>
      <c r="CT29" s="292">
        <v>0</v>
      </c>
      <c r="CU29" s="292">
        <v>0</v>
      </c>
      <c r="CV29" s="292">
        <v>1236</v>
      </c>
      <c r="CW29" s="292">
        <v>0</v>
      </c>
      <c r="CX29" s="292">
        <v>0</v>
      </c>
      <c r="CY29" s="292">
        <f t="shared" si="34"/>
        <v>25</v>
      </c>
      <c r="CZ29" s="292">
        <v>0</v>
      </c>
      <c r="DA29" s="292">
        <v>0</v>
      </c>
      <c r="DB29" s="292">
        <v>0</v>
      </c>
      <c r="DC29" s="292">
        <v>25</v>
      </c>
      <c r="DD29" s="292">
        <v>0</v>
      </c>
      <c r="DE29" s="292">
        <v>0</v>
      </c>
      <c r="DF29" s="292">
        <f t="shared" si="36"/>
        <v>0</v>
      </c>
      <c r="DG29" s="292">
        <f t="shared" si="37"/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 t="shared" si="39"/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 t="shared" si="41"/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 t="shared" si="42"/>
        <v>0</v>
      </c>
      <c r="EA29" s="292">
        <f t="shared" si="43"/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 t="shared" si="45"/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0"/>
        <v>30981</v>
      </c>
      <c r="E30" s="292">
        <f t="shared" si="1"/>
        <v>27893</v>
      </c>
      <c r="F30" s="292">
        <f t="shared" si="2"/>
        <v>27066</v>
      </c>
      <c r="G30" s="292">
        <v>0</v>
      </c>
      <c r="H30" s="292">
        <v>25901</v>
      </c>
      <c r="I30" s="292">
        <v>1165</v>
      </c>
      <c r="J30" s="292">
        <v>0</v>
      </c>
      <c r="K30" s="292">
        <v>0</v>
      </c>
      <c r="L30" s="292">
        <v>0</v>
      </c>
      <c r="M30" s="292">
        <f t="shared" si="4"/>
        <v>827</v>
      </c>
      <c r="N30" s="292">
        <v>0</v>
      </c>
      <c r="O30" s="292">
        <v>695</v>
      </c>
      <c r="P30" s="292">
        <v>132</v>
      </c>
      <c r="Q30" s="292">
        <v>0</v>
      </c>
      <c r="R30" s="292">
        <v>0</v>
      </c>
      <c r="S30" s="292">
        <v>0</v>
      </c>
      <c r="T30" s="292">
        <f t="shared" si="6"/>
        <v>23</v>
      </c>
      <c r="U30" s="292">
        <f t="shared" si="7"/>
        <v>23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23</v>
      </c>
      <c r="AB30" s="292">
        <f t="shared" si="9"/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 t="shared" si="11"/>
        <v>0</v>
      </c>
      <c r="AJ30" s="292">
        <f t="shared" si="12"/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 t="shared" si="14"/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 t="shared" si="16"/>
        <v>0</v>
      </c>
      <c r="AY30" s="292">
        <f t="shared" si="17"/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 t="shared" si="19"/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 t="shared" si="21"/>
        <v>0</v>
      </c>
      <c r="BN30" s="292">
        <f t="shared" si="22"/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 t="shared" si="24"/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 t="shared" si="26"/>
        <v>0</v>
      </c>
      <c r="CC30" s="292">
        <f t="shared" si="27"/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 t="shared" si="29"/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 t="shared" si="31"/>
        <v>696</v>
      </c>
      <c r="CR30" s="292">
        <f t="shared" si="32"/>
        <v>634</v>
      </c>
      <c r="CS30" s="292">
        <v>0</v>
      </c>
      <c r="CT30" s="292">
        <v>0</v>
      </c>
      <c r="CU30" s="292">
        <v>452</v>
      </c>
      <c r="CV30" s="292">
        <v>182</v>
      </c>
      <c r="CW30" s="292">
        <v>0</v>
      </c>
      <c r="CX30" s="292">
        <v>0</v>
      </c>
      <c r="CY30" s="292">
        <f t="shared" si="34"/>
        <v>62</v>
      </c>
      <c r="CZ30" s="292">
        <v>0</v>
      </c>
      <c r="DA30" s="292">
        <v>0</v>
      </c>
      <c r="DB30" s="292">
        <v>62</v>
      </c>
      <c r="DC30" s="292">
        <v>0</v>
      </c>
      <c r="DD30" s="292">
        <v>0</v>
      </c>
      <c r="DE30" s="292">
        <v>0</v>
      </c>
      <c r="DF30" s="292">
        <f t="shared" si="36"/>
        <v>0</v>
      </c>
      <c r="DG30" s="292">
        <f t="shared" si="37"/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 t="shared" si="39"/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 t="shared" si="41"/>
        <v>2369</v>
      </c>
      <c r="DV30" s="292">
        <v>2369</v>
      </c>
      <c r="DW30" s="292">
        <v>0</v>
      </c>
      <c r="DX30" s="292">
        <v>0</v>
      </c>
      <c r="DY30" s="292">
        <v>0</v>
      </c>
      <c r="DZ30" s="292">
        <f t="shared" si="42"/>
        <v>0</v>
      </c>
      <c r="EA30" s="292">
        <f t="shared" si="43"/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 t="shared" si="45"/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0"/>
        <v>16626</v>
      </c>
      <c r="E31" s="292">
        <f t="shared" si="1"/>
        <v>12945</v>
      </c>
      <c r="F31" s="292">
        <f t="shared" si="2"/>
        <v>12719</v>
      </c>
      <c r="G31" s="292">
        <v>0</v>
      </c>
      <c r="H31" s="292">
        <v>12719</v>
      </c>
      <c r="I31" s="292">
        <v>0</v>
      </c>
      <c r="J31" s="292">
        <v>0</v>
      </c>
      <c r="K31" s="292">
        <v>0</v>
      </c>
      <c r="L31" s="292">
        <v>0</v>
      </c>
      <c r="M31" s="292">
        <f t="shared" si="4"/>
        <v>226</v>
      </c>
      <c r="N31" s="292">
        <v>0</v>
      </c>
      <c r="O31" s="292">
        <v>226</v>
      </c>
      <c r="P31" s="292">
        <v>0</v>
      </c>
      <c r="Q31" s="292">
        <v>0</v>
      </c>
      <c r="R31" s="292">
        <v>0</v>
      </c>
      <c r="S31" s="292">
        <v>0</v>
      </c>
      <c r="T31" s="292">
        <f t="shared" si="6"/>
        <v>1136</v>
      </c>
      <c r="U31" s="292">
        <f t="shared" si="7"/>
        <v>960</v>
      </c>
      <c r="V31" s="292">
        <v>0</v>
      </c>
      <c r="W31" s="292">
        <v>0</v>
      </c>
      <c r="X31" s="292">
        <v>512</v>
      </c>
      <c r="Y31" s="292">
        <v>0</v>
      </c>
      <c r="Z31" s="292">
        <v>0</v>
      </c>
      <c r="AA31" s="292">
        <v>448</v>
      </c>
      <c r="AB31" s="292">
        <f t="shared" si="9"/>
        <v>176</v>
      </c>
      <c r="AC31" s="292">
        <v>0</v>
      </c>
      <c r="AD31" s="292">
        <v>0</v>
      </c>
      <c r="AE31" s="292">
        <v>21</v>
      </c>
      <c r="AF31" s="292">
        <v>0</v>
      </c>
      <c r="AG31" s="292">
        <v>0</v>
      </c>
      <c r="AH31" s="292">
        <v>155</v>
      </c>
      <c r="AI31" s="292">
        <f t="shared" si="11"/>
        <v>0</v>
      </c>
      <c r="AJ31" s="292">
        <f t="shared" si="12"/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 t="shared" si="14"/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 t="shared" si="16"/>
        <v>0</v>
      </c>
      <c r="AY31" s="292">
        <f t="shared" si="17"/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 t="shared" si="19"/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 t="shared" si="21"/>
        <v>0</v>
      </c>
      <c r="BN31" s="292">
        <f t="shared" si="22"/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 t="shared" si="24"/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 t="shared" si="26"/>
        <v>0</v>
      </c>
      <c r="CC31" s="292">
        <f t="shared" si="27"/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 t="shared" si="29"/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 t="shared" si="31"/>
        <v>803</v>
      </c>
      <c r="CR31" s="292">
        <f t="shared" si="32"/>
        <v>798</v>
      </c>
      <c r="CS31" s="292">
        <v>3</v>
      </c>
      <c r="CT31" s="292">
        <v>0</v>
      </c>
      <c r="CU31" s="292">
        <v>0</v>
      </c>
      <c r="CV31" s="292">
        <v>792</v>
      </c>
      <c r="CW31" s="292">
        <v>0</v>
      </c>
      <c r="CX31" s="292">
        <v>3</v>
      </c>
      <c r="CY31" s="292">
        <f t="shared" si="34"/>
        <v>5</v>
      </c>
      <c r="CZ31" s="292">
        <v>0</v>
      </c>
      <c r="DA31" s="292">
        <v>0</v>
      </c>
      <c r="DB31" s="292">
        <v>0</v>
      </c>
      <c r="DC31" s="292">
        <v>5</v>
      </c>
      <c r="DD31" s="292">
        <v>0</v>
      </c>
      <c r="DE31" s="292">
        <v>0</v>
      </c>
      <c r="DF31" s="292">
        <f t="shared" si="36"/>
        <v>0</v>
      </c>
      <c r="DG31" s="292">
        <f t="shared" si="37"/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 t="shared" si="39"/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 t="shared" si="41"/>
        <v>1742</v>
      </c>
      <c r="DV31" s="292">
        <v>552</v>
      </c>
      <c r="DW31" s="292">
        <v>0</v>
      </c>
      <c r="DX31" s="292">
        <v>1190</v>
      </c>
      <c r="DY31" s="292">
        <v>0</v>
      </c>
      <c r="DZ31" s="292">
        <f t="shared" si="42"/>
        <v>0</v>
      </c>
      <c r="EA31" s="292">
        <f t="shared" si="43"/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 t="shared" si="45"/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0"/>
        <v>14405</v>
      </c>
      <c r="E32" s="292">
        <f t="shared" si="1"/>
        <v>11121</v>
      </c>
      <c r="F32" s="292">
        <f t="shared" si="2"/>
        <v>10597</v>
      </c>
      <c r="G32" s="292">
        <v>0</v>
      </c>
      <c r="H32" s="292">
        <v>10597</v>
      </c>
      <c r="I32" s="292">
        <v>0</v>
      </c>
      <c r="J32" s="292">
        <v>0</v>
      </c>
      <c r="K32" s="292">
        <v>0</v>
      </c>
      <c r="L32" s="292">
        <v>0</v>
      </c>
      <c r="M32" s="292">
        <f t="shared" si="4"/>
        <v>524</v>
      </c>
      <c r="N32" s="292">
        <v>0</v>
      </c>
      <c r="O32" s="292">
        <v>524</v>
      </c>
      <c r="P32" s="292">
        <v>0</v>
      </c>
      <c r="Q32" s="292">
        <v>0</v>
      </c>
      <c r="R32" s="292">
        <v>0</v>
      </c>
      <c r="S32" s="292">
        <v>0</v>
      </c>
      <c r="T32" s="292">
        <f t="shared" si="6"/>
        <v>1352</v>
      </c>
      <c r="U32" s="292">
        <f t="shared" si="7"/>
        <v>281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281</v>
      </c>
      <c r="AB32" s="292">
        <f t="shared" si="9"/>
        <v>1071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1071</v>
      </c>
      <c r="AI32" s="292">
        <f t="shared" si="11"/>
        <v>0</v>
      </c>
      <c r="AJ32" s="292">
        <f t="shared" si="12"/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 t="shared" si="14"/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 t="shared" si="16"/>
        <v>0</v>
      </c>
      <c r="AY32" s="292">
        <f t="shared" si="17"/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 t="shared" si="19"/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 t="shared" si="21"/>
        <v>0</v>
      </c>
      <c r="BN32" s="292">
        <f t="shared" si="22"/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 t="shared" si="24"/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 t="shared" si="26"/>
        <v>0</v>
      </c>
      <c r="CC32" s="292">
        <f t="shared" si="27"/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 t="shared" si="29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 t="shared" si="31"/>
        <v>544</v>
      </c>
      <c r="CR32" s="292">
        <f t="shared" si="32"/>
        <v>544</v>
      </c>
      <c r="CS32" s="292">
        <v>0</v>
      </c>
      <c r="CT32" s="292">
        <v>0</v>
      </c>
      <c r="CU32" s="292">
        <v>544</v>
      </c>
      <c r="CV32" s="292">
        <v>0</v>
      </c>
      <c r="CW32" s="292">
        <v>0</v>
      </c>
      <c r="CX32" s="292">
        <v>0</v>
      </c>
      <c r="CY32" s="292">
        <f t="shared" si="34"/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f t="shared" si="36"/>
        <v>14</v>
      </c>
      <c r="DG32" s="292">
        <f t="shared" si="37"/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 t="shared" si="39"/>
        <v>14</v>
      </c>
      <c r="DO32" s="292">
        <v>0</v>
      </c>
      <c r="DP32" s="292">
        <v>0</v>
      </c>
      <c r="DQ32" s="292">
        <v>14</v>
      </c>
      <c r="DR32" s="292">
        <v>0</v>
      </c>
      <c r="DS32" s="292">
        <v>0</v>
      </c>
      <c r="DT32" s="292">
        <v>0</v>
      </c>
      <c r="DU32" s="292">
        <f t="shared" si="41"/>
        <v>1374</v>
      </c>
      <c r="DV32" s="292">
        <v>1311</v>
      </c>
      <c r="DW32" s="292">
        <v>46</v>
      </c>
      <c r="DX32" s="292">
        <v>0</v>
      </c>
      <c r="DY32" s="292">
        <v>17</v>
      </c>
      <c r="DZ32" s="292">
        <f t="shared" si="42"/>
        <v>0</v>
      </c>
      <c r="EA32" s="292">
        <f t="shared" si="43"/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 t="shared" si="45"/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0"/>
        <v>16600</v>
      </c>
      <c r="E33" s="292">
        <f t="shared" si="1"/>
        <v>12917</v>
      </c>
      <c r="F33" s="292">
        <f t="shared" si="2"/>
        <v>11887</v>
      </c>
      <c r="G33" s="292">
        <v>0</v>
      </c>
      <c r="H33" s="292">
        <v>11887</v>
      </c>
      <c r="I33" s="292">
        <v>0</v>
      </c>
      <c r="J33" s="292">
        <v>0</v>
      </c>
      <c r="K33" s="292">
        <v>0</v>
      </c>
      <c r="L33" s="292">
        <v>0</v>
      </c>
      <c r="M33" s="292">
        <f t="shared" si="4"/>
        <v>1030</v>
      </c>
      <c r="N33" s="292">
        <v>0</v>
      </c>
      <c r="O33" s="292">
        <v>1030</v>
      </c>
      <c r="P33" s="292">
        <v>0</v>
      </c>
      <c r="Q33" s="292">
        <v>0</v>
      </c>
      <c r="R33" s="292">
        <v>0</v>
      </c>
      <c r="S33" s="292">
        <v>0</v>
      </c>
      <c r="T33" s="292">
        <f t="shared" si="6"/>
        <v>1155</v>
      </c>
      <c r="U33" s="292">
        <f t="shared" si="7"/>
        <v>669</v>
      </c>
      <c r="V33" s="292">
        <v>0</v>
      </c>
      <c r="W33" s="292">
        <v>0</v>
      </c>
      <c r="X33" s="292">
        <v>397</v>
      </c>
      <c r="Y33" s="292">
        <v>0</v>
      </c>
      <c r="Z33" s="292">
        <v>0</v>
      </c>
      <c r="AA33" s="292">
        <v>272</v>
      </c>
      <c r="AB33" s="292">
        <f t="shared" si="9"/>
        <v>486</v>
      </c>
      <c r="AC33" s="292">
        <v>0</v>
      </c>
      <c r="AD33" s="292">
        <v>0</v>
      </c>
      <c r="AE33" s="292">
        <v>25</v>
      </c>
      <c r="AF33" s="292">
        <v>0</v>
      </c>
      <c r="AG33" s="292">
        <v>0</v>
      </c>
      <c r="AH33" s="292">
        <v>461</v>
      </c>
      <c r="AI33" s="292">
        <f t="shared" si="11"/>
        <v>377</v>
      </c>
      <c r="AJ33" s="292">
        <f t="shared" si="12"/>
        <v>377</v>
      </c>
      <c r="AK33" s="292">
        <v>0</v>
      </c>
      <c r="AL33" s="292">
        <v>0</v>
      </c>
      <c r="AM33" s="292">
        <v>0</v>
      </c>
      <c r="AN33" s="292">
        <v>377</v>
      </c>
      <c r="AO33" s="292">
        <v>0</v>
      </c>
      <c r="AP33" s="292">
        <v>0</v>
      </c>
      <c r="AQ33" s="292">
        <f t="shared" si="14"/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 t="shared" si="16"/>
        <v>0</v>
      </c>
      <c r="AY33" s="292">
        <f t="shared" si="17"/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 t="shared" si="19"/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 t="shared" si="21"/>
        <v>0</v>
      </c>
      <c r="BN33" s="292">
        <f t="shared" si="22"/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 t="shared" si="24"/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 t="shared" si="26"/>
        <v>0</v>
      </c>
      <c r="CC33" s="292">
        <f t="shared" si="27"/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 t="shared" si="29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 t="shared" si="31"/>
        <v>528</v>
      </c>
      <c r="CR33" s="292">
        <f t="shared" si="32"/>
        <v>526</v>
      </c>
      <c r="CS33" s="292">
        <v>0</v>
      </c>
      <c r="CT33" s="292">
        <v>0</v>
      </c>
      <c r="CU33" s="292">
        <v>0</v>
      </c>
      <c r="CV33" s="292">
        <v>526</v>
      </c>
      <c r="CW33" s="292">
        <v>0</v>
      </c>
      <c r="CX33" s="292">
        <v>0</v>
      </c>
      <c r="CY33" s="292">
        <f t="shared" si="34"/>
        <v>2</v>
      </c>
      <c r="CZ33" s="292">
        <v>0</v>
      </c>
      <c r="DA33" s="292">
        <v>0</v>
      </c>
      <c r="DB33" s="292">
        <v>0</v>
      </c>
      <c r="DC33" s="292">
        <v>2</v>
      </c>
      <c r="DD33" s="292">
        <v>0</v>
      </c>
      <c r="DE33" s="292">
        <v>0</v>
      </c>
      <c r="DF33" s="292">
        <f t="shared" si="36"/>
        <v>0</v>
      </c>
      <c r="DG33" s="292">
        <f t="shared" si="37"/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 t="shared" si="39"/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 t="shared" si="41"/>
        <v>1623</v>
      </c>
      <c r="DV33" s="292">
        <v>1623</v>
      </c>
      <c r="DW33" s="292">
        <v>0</v>
      </c>
      <c r="DX33" s="292">
        <v>0</v>
      </c>
      <c r="DY33" s="292">
        <v>0</v>
      </c>
      <c r="DZ33" s="292">
        <f t="shared" si="42"/>
        <v>0</v>
      </c>
      <c r="EA33" s="292">
        <f t="shared" si="43"/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 t="shared" si="45"/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0"/>
        <v>10947</v>
      </c>
      <c r="E34" s="292">
        <f t="shared" si="1"/>
        <v>10689</v>
      </c>
      <c r="F34" s="292">
        <f t="shared" si="2"/>
        <v>10585</v>
      </c>
      <c r="G34" s="292">
        <v>0</v>
      </c>
      <c r="H34" s="292">
        <v>10190</v>
      </c>
      <c r="I34" s="292">
        <v>319</v>
      </c>
      <c r="J34" s="292">
        <v>0</v>
      </c>
      <c r="K34" s="292">
        <v>0</v>
      </c>
      <c r="L34" s="292">
        <v>76</v>
      </c>
      <c r="M34" s="292">
        <f t="shared" si="4"/>
        <v>104</v>
      </c>
      <c r="N34" s="292">
        <v>0</v>
      </c>
      <c r="O34" s="292">
        <v>80</v>
      </c>
      <c r="P34" s="292">
        <v>24</v>
      </c>
      <c r="Q34" s="292">
        <v>0</v>
      </c>
      <c r="R34" s="292">
        <v>0</v>
      </c>
      <c r="S34" s="292">
        <v>0</v>
      </c>
      <c r="T34" s="292">
        <f t="shared" si="6"/>
        <v>0</v>
      </c>
      <c r="U34" s="292">
        <f t="shared" si="7"/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0</v>
      </c>
      <c r="AB34" s="292">
        <f t="shared" si="9"/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f t="shared" si="11"/>
        <v>0</v>
      </c>
      <c r="AJ34" s="292">
        <f t="shared" si="12"/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 t="shared" si="14"/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 t="shared" si="16"/>
        <v>0</v>
      </c>
      <c r="AY34" s="292">
        <f t="shared" si="17"/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 t="shared" si="19"/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 t="shared" si="21"/>
        <v>0</v>
      </c>
      <c r="BN34" s="292">
        <f t="shared" si="22"/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 t="shared" si="24"/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 t="shared" si="26"/>
        <v>142</v>
      </c>
      <c r="CC34" s="292">
        <f t="shared" si="27"/>
        <v>142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142</v>
      </c>
      <c r="CJ34" s="292">
        <f t="shared" si="29"/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 t="shared" si="31"/>
        <v>0</v>
      </c>
      <c r="CR34" s="292">
        <f t="shared" si="32"/>
        <v>0</v>
      </c>
      <c r="CS34" s="292">
        <v>0</v>
      </c>
      <c r="CT34" s="292">
        <v>0</v>
      </c>
      <c r="CU34" s="292">
        <v>0</v>
      </c>
      <c r="CV34" s="292">
        <v>0</v>
      </c>
      <c r="CW34" s="292">
        <v>0</v>
      </c>
      <c r="CX34" s="292">
        <v>0</v>
      </c>
      <c r="CY34" s="292">
        <f t="shared" si="34"/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 t="shared" si="36"/>
        <v>116</v>
      </c>
      <c r="DG34" s="292">
        <f t="shared" si="37"/>
        <v>116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116</v>
      </c>
      <c r="DN34" s="292">
        <f t="shared" si="39"/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 t="shared" si="41"/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f t="shared" si="42"/>
        <v>0</v>
      </c>
      <c r="EA34" s="292">
        <f t="shared" si="43"/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 t="shared" si="45"/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0"/>
        <v>36614</v>
      </c>
      <c r="E35" s="292">
        <f t="shared" si="1"/>
        <v>0</v>
      </c>
      <c r="F35" s="292">
        <f t="shared" si="2"/>
        <v>0</v>
      </c>
      <c r="G35" s="292">
        <v>0</v>
      </c>
      <c r="H35" s="292">
        <v>0</v>
      </c>
      <c r="I35" s="292">
        <v>0</v>
      </c>
      <c r="J35" s="292">
        <v>0</v>
      </c>
      <c r="K35" s="292">
        <v>0</v>
      </c>
      <c r="L35" s="292">
        <v>0</v>
      </c>
      <c r="M35" s="292">
        <f t="shared" si="4"/>
        <v>0</v>
      </c>
      <c r="N35" s="292">
        <v>0</v>
      </c>
      <c r="O35" s="292">
        <v>0</v>
      </c>
      <c r="P35" s="292">
        <v>0</v>
      </c>
      <c r="Q35" s="292">
        <v>0</v>
      </c>
      <c r="R35" s="292">
        <v>0</v>
      </c>
      <c r="S35" s="292">
        <v>0</v>
      </c>
      <c r="T35" s="292">
        <f t="shared" si="6"/>
        <v>0</v>
      </c>
      <c r="U35" s="292">
        <f t="shared" si="7"/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0</v>
      </c>
      <c r="AB35" s="292">
        <f t="shared" si="9"/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 t="shared" si="11"/>
        <v>0</v>
      </c>
      <c r="AJ35" s="292">
        <f t="shared" si="12"/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 t="shared" si="14"/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 t="shared" si="16"/>
        <v>0</v>
      </c>
      <c r="AY35" s="292">
        <f t="shared" si="17"/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 t="shared" si="19"/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 t="shared" si="21"/>
        <v>0</v>
      </c>
      <c r="BN35" s="292">
        <f t="shared" si="22"/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 t="shared" si="24"/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 t="shared" si="26"/>
        <v>21974</v>
      </c>
      <c r="CC35" s="292">
        <f t="shared" si="27"/>
        <v>21090</v>
      </c>
      <c r="CD35" s="292">
        <v>0</v>
      </c>
      <c r="CE35" s="292">
        <v>21090</v>
      </c>
      <c r="CF35" s="292">
        <v>0</v>
      </c>
      <c r="CG35" s="292">
        <v>0</v>
      </c>
      <c r="CH35" s="292">
        <v>0</v>
      </c>
      <c r="CI35" s="292">
        <v>0</v>
      </c>
      <c r="CJ35" s="292">
        <f t="shared" si="29"/>
        <v>884</v>
      </c>
      <c r="CK35" s="292">
        <v>0</v>
      </c>
      <c r="CL35" s="292">
        <v>884</v>
      </c>
      <c r="CM35" s="292">
        <v>0</v>
      </c>
      <c r="CN35" s="292">
        <v>0</v>
      </c>
      <c r="CO35" s="292">
        <v>0</v>
      </c>
      <c r="CP35" s="292">
        <v>0</v>
      </c>
      <c r="CQ35" s="292">
        <f t="shared" si="31"/>
        <v>5104</v>
      </c>
      <c r="CR35" s="292">
        <f t="shared" si="32"/>
        <v>3251</v>
      </c>
      <c r="CS35" s="292">
        <v>0</v>
      </c>
      <c r="CT35" s="292">
        <v>0</v>
      </c>
      <c r="CU35" s="292">
        <v>3053</v>
      </c>
      <c r="CV35" s="292">
        <v>0</v>
      </c>
      <c r="CW35" s="292">
        <v>0</v>
      </c>
      <c r="CX35" s="292">
        <v>198</v>
      </c>
      <c r="CY35" s="292">
        <f t="shared" si="34"/>
        <v>1853</v>
      </c>
      <c r="CZ35" s="292">
        <v>0</v>
      </c>
      <c r="DA35" s="292">
        <v>0</v>
      </c>
      <c r="DB35" s="292">
        <v>851</v>
      </c>
      <c r="DC35" s="292">
        <v>0</v>
      </c>
      <c r="DD35" s="292">
        <v>0</v>
      </c>
      <c r="DE35" s="292">
        <v>1002</v>
      </c>
      <c r="DF35" s="292">
        <f t="shared" si="36"/>
        <v>0</v>
      </c>
      <c r="DG35" s="292">
        <f t="shared" si="37"/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 t="shared" si="39"/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 t="shared" si="41"/>
        <v>9536</v>
      </c>
      <c r="DV35" s="292">
        <v>8708</v>
      </c>
      <c r="DW35" s="292">
        <v>40</v>
      </c>
      <c r="DX35" s="292">
        <v>786</v>
      </c>
      <c r="DY35" s="292">
        <v>2</v>
      </c>
      <c r="DZ35" s="292">
        <f t="shared" si="42"/>
        <v>0</v>
      </c>
      <c r="EA35" s="292">
        <f t="shared" si="43"/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 t="shared" si="45"/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0"/>
        <v>10661</v>
      </c>
      <c r="E36" s="292">
        <f t="shared" si="1"/>
        <v>9098</v>
      </c>
      <c r="F36" s="292">
        <f t="shared" si="2"/>
        <v>7789</v>
      </c>
      <c r="G36" s="292">
        <v>0</v>
      </c>
      <c r="H36" s="292">
        <v>7789</v>
      </c>
      <c r="I36" s="292">
        <v>0</v>
      </c>
      <c r="J36" s="292">
        <v>0</v>
      </c>
      <c r="K36" s="292">
        <v>0</v>
      </c>
      <c r="L36" s="292">
        <v>0</v>
      </c>
      <c r="M36" s="292">
        <f t="shared" si="4"/>
        <v>1309</v>
      </c>
      <c r="N36" s="292">
        <v>0</v>
      </c>
      <c r="O36" s="292">
        <v>1309</v>
      </c>
      <c r="P36" s="292">
        <v>0</v>
      </c>
      <c r="Q36" s="292">
        <v>0</v>
      </c>
      <c r="R36" s="292">
        <v>0</v>
      </c>
      <c r="S36" s="292">
        <v>0</v>
      </c>
      <c r="T36" s="292">
        <f t="shared" si="6"/>
        <v>1250</v>
      </c>
      <c r="U36" s="292">
        <f t="shared" si="7"/>
        <v>808</v>
      </c>
      <c r="V36" s="292">
        <v>0</v>
      </c>
      <c r="W36" s="292">
        <v>0</v>
      </c>
      <c r="X36" s="292">
        <v>383</v>
      </c>
      <c r="Y36" s="292">
        <v>419</v>
      </c>
      <c r="Z36" s="292">
        <v>0</v>
      </c>
      <c r="AA36" s="292">
        <v>6</v>
      </c>
      <c r="AB36" s="292">
        <f t="shared" si="9"/>
        <v>442</v>
      </c>
      <c r="AC36" s="292">
        <v>0</v>
      </c>
      <c r="AD36" s="292">
        <v>0</v>
      </c>
      <c r="AE36" s="292">
        <v>176</v>
      </c>
      <c r="AF36" s="292">
        <v>50</v>
      </c>
      <c r="AG36" s="292">
        <v>0</v>
      </c>
      <c r="AH36" s="292">
        <v>216</v>
      </c>
      <c r="AI36" s="292">
        <f t="shared" si="11"/>
        <v>0</v>
      </c>
      <c r="AJ36" s="292">
        <f t="shared" si="12"/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 t="shared" si="14"/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 t="shared" si="16"/>
        <v>0</v>
      </c>
      <c r="AY36" s="292">
        <f t="shared" si="17"/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 t="shared" si="19"/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 t="shared" si="21"/>
        <v>0</v>
      </c>
      <c r="BN36" s="292">
        <f t="shared" si="22"/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 t="shared" si="24"/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 t="shared" si="26"/>
        <v>0</v>
      </c>
      <c r="CC36" s="292">
        <f t="shared" si="27"/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 t="shared" si="29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 t="shared" si="31"/>
        <v>0</v>
      </c>
      <c r="CR36" s="292">
        <f t="shared" si="32"/>
        <v>0</v>
      </c>
      <c r="CS36" s="292">
        <v>0</v>
      </c>
      <c r="CT36" s="292">
        <v>0</v>
      </c>
      <c r="CU36" s="292">
        <v>0</v>
      </c>
      <c r="CV36" s="292">
        <v>0</v>
      </c>
      <c r="CW36" s="292">
        <v>0</v>
      </c>
      <c r="CX36" s="292">
        <v>0</v>
      </c>
      <c r="CY36" s="292">
        <f t="shared" si="34"/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 t="shared" si="36"/>
        <v>0</v>
      </c>
      <c r="DG36" s="292">
        <f t="shared" si="37"/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 t="shared" si="39"/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 t="shared" si="41"/>
        <v>313</v>
      </c>
      <c r="DV36" s="292">
        <v>313</v>
      </c>
      <c r="DW36" s="292">
        <v>0</v>
      </c>
      <c r="DX36" s="292">
        <v>0</v>
      </c>
      <c r="DY36" s="292">
        <v>0</v>
      </c>
      <c r="DZ36" s="292">
        <f t="shared" si="42"/>
        <v>0</v>
      </c>
      <c r="EA36" s="292">
        <f t="shared" si="43"/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 t="shared" si="45"/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0"/>
        <v>12159</v>
      </c>
      <c r="E37" s="292">
        <f t="shared" si="1"/>
        <v>10568</v>
      </c>
      <c r="F37" s="292">
        <f t="shared" si="2"/>
        <v>9123</v>
      </c>
      <c r="G37" s="292">
        <v>0</v>
      </c>
      <c r="H37" s="292">
        <v>9119</v>
      </c>
      <c r="I37" s="292">
        <v>0</v>
      </c>
      <c r="J37" s="292">
        <v>4</v>
      </c>
      <c r="K37" s="292">
        <v>0</v>
      </c>
      <c r="L37" s="292">
        <v>0</v>
      </c>
      <c r="M37" s="292">
        <f t="shared" si="4"/>
        <v>1445</v>
      </c>
      <c r="N37" s="292">
        <v>0</v>
      </c>
      <c r="O37" s="292">
        <v>1354</v>
      </c>
      <c r="P37" s="292">
        <v>0</v>
      </c>
      <c r="Q37" s="292">
        <v>0</v>
      </c>
      <c r="R37" s="292">
        <v>0</v>
      </c>
      <c r="S37" s="292">
        <v>91</v>
      </c>
      <c r="T37" s="292">
        <f t="shared" si="6"/>
        <v>244</v>
      </c>
      <c r="U37" s="292">
        <f t="shared" si="7"/>
        <v>195</v>
      </c>
      <c r="V37" s="292">
        <v>0</v>
      </c>
      <c r="W37" s="292">
        <v>0</v>
      </c>
      <c r="X37" s="292">
        <v>191</v>
      </c>
      <c r="Y37" s="292">
        <v>0</v>
      </c>
      <c r="Z37" s="292">
        <v>0</v>
      </c>
      <c r="AA37" s="292">
        <v>4</v>
      </c>
      <c r="AB37" s="292">
        <f t="shared" si="9"/>
        <v>49</v>
      </c>
      <c r="AC37" s="292">
        <v>0</v>
      </c>
      <c r="AD37" s="292">
        <v>0</v>
      </c>
      <c r="AE37" s="292">
        <v>9</v>
      </c>
      <c r="AF37" s="292">
        <v>0</v>
      </c>
      <c r="AG37" s="292">
        <v>0</v>
      </c>
      <c r="AH37" s="292">
        <v>40</v>
      </c>
      <c r="AI37" s="292">
        <f t="shared" si="11"/>
        <v>0</v>
      </c>
      <c r="AJ37" s="292">
        <f t="shared" si="12"/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 t="shared" si="14"/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 t="shared" si="16"/>
        <v>0</v>
      </c>
      <c r="AY37" s="292">
        <f t="shared" si="17"/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 t="shared" si="19"/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 t="shared" si="21"/>
        <v>0</v>
      </c>
      <c r="BN37" s="292">
        <f t="shared" si="22"/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 t="shared" si="24"/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 t="shared" si="26"/>
        <v>0</v>
      </c>
      <c r="CC37" s="292">
        <f t="shared" si="27"/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 t="shared" si="29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 t="shared" si="31"/>
        <v>1042</v>
      </c>
      <c r="CR37" s="292">
        <f t="shared" si="32"/>
        <v>654</v>
      </c>
      <c r="CS37" s="292">
        <v>0</v>
      </c>
      <c r="CT37" s="292">
        <v>0</v>
      </c>
      <c r="CU37" s="292">
        <v>560</v>
      </c>
      <c r="CV37" s="292">
        <v>87</v>
      </c>
      <c r="CW37" s="292">
        <v>7</v>
      </c>
      <c r="CX37" s="292">
        <v>0</v>
      </c>
      <c r="CY37" s="292">
        <f t="shared" si="34"/>
        <v>388</v>
      </c>
      <c r="CZ37" s="292">
        <v>0</v>
      </c>
      <c r="DA37" s="292">
        <v>0</v>
      </c>
      <c r="DB37" s="292">
        <v>157</v>
      </c>
      <c r="DC37" s="292">
        <v>3</v>
      </c>
      <c r="DD37" s="292">
        <v>6</v>
      </c>
      <c r="DE37" s="292">
        <v>222</v>
      </c>
      <c r="DF37" s="292">
        <f t="shared" si="36"/>
        <v>0</v>
      </c>
      <c r="DG37" s="292">
        <f t="shared" si="37"/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 t="shared" si="39"/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 t="shared" si="41"/>
        <v>305</v>
      </c>
      <c r="DV37" s="292">
        <v>218</v>
      </c>
      <c r="DW37" s="292">
        <v>0</v>
      </c>
      <c r="DX37" s="292">
        <v>87</v>
      </c>
      <c r="DY37" s="292">
        <v>0</v>
      </c>
      <c r="DZ37" s="292">
        <f t="shared" si="42"/>
        <v>0</v>
      </c>
      <c r="EA37" s="292">
        <f t="shared" si="43"/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 t="shared" si="45"/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0"/>
        <v>12875</v>
      </c>
      <c r="E38" s="292">
        <f t="shared" si="1"/>
        <v>9332</v>
      </c>
      <c r="F38" s="292">
        <f t="shared" si="2"/>
        <v>9319</v>
      </c>
      <c r="G38" s="292">
        <v>0</v>
      </c>
      <c r="H38" s="292">
        <v>9319</v>
      </c>
      <c r="I38" s="292">
        <v>0</v>
      </c>
      <c r="J38" s="292">
        <v>0</v>
      </c>
      <c r="K38" s="292">
        <v>0</v>
      </c>
      <c r="L38" s="292">
        <v>0</v>
      </c>
      <c r="M38" s="292">
        <f t="shared" si="4"/>
        <v>13</v>
      </c>
      <c r="N38" s="292">
        <v>0</v>
      </c>
      <c r="O38" s="292">
        <v>13</v>
      </c>
      <c r="P38" s="292">
        <v>0</v>
      </c>
      <c r="Q38" s="292">
        <v>0</v>
      </c>
      <c r="R38" s="292">
        <v>0</v>
      </c>
      <c r="S38" s="292">
        <v>0</v>
      </c>
      <c r="T38" s="292">
        <f t="shared" si="6"/>
        <v>252</v>
      </c>
      <c r="U38" s="292">
        <f t="shared" si="7"/>
        <v>154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154</v>
      </c>
      <c r="AB38" s="292">
        <f t="shared" si="9"/>
        <v>98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98</v>
      </c>
      <c r="AI38" s="292">
        <f t="shared" si="11"/>
        <v>170</v>
      </c>
      <c r="AJ38" s="292">
        <f t="shared" si="12"/>
        <v>170</v>
      </c>
      <c r="AK38" s="292">
        <v>0</v>
      </c>
      <c r="AL38" s="292">
        <v>0</v>
      </c>
      <c r="AM38" s="292">
        <v>0</v>
      </c>
      <c r="AN38" s="292">
        <v>170</v>
      </c>
      <c r="AO38" s="292">
        <v>0</v>
      </c>
      <c r="AP38" s="292">
        <v>0</v>
      </c>
      <c r="AQ38" s="292">
        <f t="shared" si="14"/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 t="shared" si="16"/>
        <v>0</v>
      </c>
      <c r="AY38" s="292">
        <f t="shared" si="17"/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 t="shared" si="19"/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 t="shared" si="21"/>
        <v>0</v>
      </c>
      <c r="BN38" s="292">
        <f t="shared" si="22"/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 t="shared" si="24"/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 t="shared" si="26"/>
        <v>0</v>
      </c>
      <c r="CC38" s="292">
        <f t="shared" si="27"/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 t="shared" si="29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 t="shared" si="31"/>
        <v>2518</v>
      </c>
      <c r="CR38" s="292">
        <f t="shared" si="32"/>
        <v>2515</v>
      </c>
      <c r="CS38" s="292">
        <v>0</v>
      </c>
      <c r="CT38" s="292">
        <v>0</v>
      </c>
      <c r="CU38" s="292">
        <v>1690</v>
      </c>
      <c r="CV38" s="292">
        <v>809</v>
      </c>
      <c r="CW38" s="292">
        <v>16</v>
      </c>
      <c r="CX38" s="292">
        <v>0</v>
      </c>
      <c r="CY38" s="292">
        <f t="shared" si="34"/>
        <v>3</v>
      </c>
      <c r="CZ38" s="292">
        <v>0</v>
      </c>
      <c r="DA38" s="292">
        <v>0</v>
      </c>
      <c r="DB38" s="292">
        <v>1</v>
      </c>
      <c r="DC38" s="292">
        <v>2</v>
      </c>
      <c r="DD38" s="292">
        <v>0</v>
      </c>
      <c r="DE38" s="292">
        <v>0</v>
      </c>
      <c r="DF38" s="292">
        <f t="shared" si="36"/>
        <v>0</v>
      </c>
      <c r="DG38" s="292">
        <f t="shared" si="37"/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 t="shared" si="39"/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 t="shared" si="41"/>
        <v>603</v>
      </c>
      <c r="DV38" s="292">
        <v>603</v>
      </c>
      <c r="DW38" s="292">
        <v>0</v>
      </c>
      <c r="DX38" s="292">
        <v>0</v>
      </c>
      <c r="DY38" s="292">
        <v>0</v>
      </c>
      <c r="DZ38" s="292">
        <f t="shared" si="42"/>
        <v>0</v>
      </c>
      <c r="EA38" s="292">
        <f t="shared" si="43"/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 t="shared" si="45"/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0"/>
        <v>17485</v>
      </c>
      <c r="E39" s="292">
        <f t="shared" si="1"/>
        <v>14964</v>
      </c>
      <c r="F39" s="292">
        <f t="shared" si="2"/>
        <v>12533</v>
      </c>
      <c r="G39" s="292">
        <v>0</v>
      </c>
      <c r="H39" s="292">
        <v>12533</v>
      </c>
      <c r="I39" s="292">
        <v>0</v>
      </c>
      <c r="J39" s="292">
        <v>0</v>
      </c>
      <c r="K39" s="292">
        <v>0</v>
      </c>
      <c r="L39" s="292">
        <v>0</v>
      </c>
      <c r="M39" s="292">
        <f t="shared" si="4"/>
        <v>2431</v>
      </c>
      <c r="N39" s="292">
        <v>0</v>
      </c>
      <c r="O39" s="292">
        <v>2431</v>
      </c>
      <c r="P39" s="292">
        <v>0</v>
      </c>
      <c r="Q39" s="292">
        <v>0</v>
      </c>
      <c r="R39" s="292">
        <v>0</v>
      </c>
      <c r="S39" s="292">
        <v>0</v>
      </c>
      <c r="T39" s="292">
        <f t="shared" si="6"/>
        <v>845</v>
      </c>
      <c r="U39" s="292">
        <f t="shared" si="7"/>
        <v>582</v>
      </c>
      <c r="V39" s="292">
        <v>0</v>
      </c>
      <c r="W39" s="292">
        <v>0</v>
      </c>
      <c r="X39" s="292">
        <v>560</v>
      </c>
      <c r="Y39" s="292">
        <v>0</v>
      </c>
      <c r="Z39" s="292">
        <v>0</v>
      </c>
      <c r="AA39" s="292">
        <v>22</v>
      </c>
      <c r="AB39" s="292">
        <f t="shared" si="9"/>
        <v>263</v>
      </c>
      <c r="AC39" s="292">
        <v>0</v>
      </c>
      <c r="AD39" s="292">
        <v>0</v>
      </c>
      <c r="AE39" s="292">
        <v>115</v>
      </c>
      <c r="AF39" s="292">
        <v>0</v>
      </c>
      <c r="AG39" s="292">
        <v>0</v>
      </c>
      <c r="AH39" s="292">
        <v>148</v>
      </c>
      <c r="AI39" s="292">
        <f t="shared" si="11"/>
        <v>0</v>
      </c>
      <c r="AJ39" s="292">
        <f t="shared" si="12"/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 t="shared" si="14"/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 t="shared" si="16"/>
        <v>0</v>
      </c>
      <c r="AY39" s="292">
        <f t="shared" si="17"/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 t="shared" si="19"/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 t="shared" si="21"/>
        <v>0</v>
      </c>
      <c r="BN39" s="292">
        <f t="shared" si="22"/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 t="shared" si="24"/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 t="shared" si="26"/>
        <v>0</v>
      </c>
      <c r="CC39" s="292">
        <f t="shared" si="27"/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 t="shared" si="29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 t="shared" si="31"/>
        <v>327</v>
      </c>
      <c r="CR39" s="292">
        <f t="shared" si="32"/>
        <v>184</v>
      </c>
      <c r="CS39" s="292">
        <v>0</v>
      </c>
      <c r="CT39" s="292">
        <v>0</v>
      </c>
      <c r="CU39" s="292">
        <v>0</v>
      </c>
      <c r="CV39" s="292">
        <v>184</v>
      </c>
      <c r="CW39" s="292">
        <v>0</v>
      </c>
      <c r="CX39" s="292">
        <v>0</v>
      </c>
      <c r="CY39" s="292">
        <f t="shared" si="34"/>
        <v>143</v>
      </c>
      <c r="CZ39" s="292">
        <v>0</v>
      </c>
      <c r="DA39" s="292">
        <v>0</v>
      </c>
      <c r="DB39" s="292">
        <v>0</v>
      </c>
      <c r="DC39" s="292">
        <v>143</v>
      </c>
      <c r="DD39" s="292">
        <v>0</v>
      </c>
      <c r="DE39" s="292">
        <v>0</v>
      </c>
      <c r="DF39" s="292">
        <f t="shared" si="36"/>
        <v>0</v>
      </c>
      <c r="DG39" s="292">
        <f t="shared" si="37"/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 t="shared" si="39"/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 t="shared" si="41"/>
        <v>1349</v>
      </c>
      <c r="DV39" s="292">
        <v>1307</v>
      </c>
      <c r="DW39" s="292">
        <v>0</v>
      </c>
      <c r="DX39" s="292">
        <v>42</v>
      </c>
      <c r="DY39" s="292">
        <v>0</v>
      </c>
      <c r="DZ39" s="292">
        <f t="shared" si="42"/>
        <v>0</v>
      </c>
      <c r="EA39" s="292">
        <f t="shared" si="43"/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 t="shared" si="45"/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0"/>
        <v>10536</v>
      </c>
      <c r="E40" s="292">
        <f t="shared" si="1"/>
        <v>8750</v>
      </c>
      <c r="F40" s="292">
        <f t="shared" si="2"/>
        <v>8368</v>
      </c>
      <c r="G40" s="292">
        <v>0</v>
      </c>
      <c r="H40" s="292">
        <v>8368</v>
      </c>
      <c r="I40" s="292">
        <v>0</v>
      </c>
      <c r="J40" s="292">
        <v>0</v>
      </c>
      <c r="K40" s="292">
        <v>0</v>
      </c>
      <c r="L40" s="292">
        <v>0</v>
      </c>
      <c r="M40" s="292">
        <f t="shared" si="4"/>
        <v>382</v>
      </c>
      <c r="N40" s="292">
        <v>0</v>
      </c>
      <c r="O40" s="292">
        <v>382</v>
      </c>
      <c r="P40" s="292">
        <v>0</v>
      </c>
      <c r="Q40" s="292">
        <v>0</v>
      </c>
      <c r="R40" s="292">
        <v>0</v>
      </c>
      <c r="S40" s="292">
        <v>0</v>
      </c>
      <c r="T40" s="292">
        <f t="shared" si="6"/>
        <v>256</v>
      </c>
      <c r="U40" s="292">
        <f t="shared" si="7"/>
        <v>218</v>
      </c>
      <c r="V40" s="292">
        <v>0</v>
      </c>
      <c r="W40" s="292">
        <v>0</v>
      </c>
      <c r="X40" s="292">
        <v>207</v>
      </c>
      <c r="Y40" s="292">
        <v>0</v>
      </c>
      <c r="Z40" s="292">
        <v>0</v>
      </c>
      <c r="AA40" s="292">
        <v>11</v>
      </c>
      <c r="AB40" s="292">
        <f t="shared" si="9"/>
        <v>38</v>
      </c>
      <c r="AC40" s="292">
        <v>0</v>
      </c>
      <c r="AD40" s="292">
        <v>0</v>
      </c>
      <c r="AE40" s="292">
        <v>38</v>
      </c>
      <c r="AF40" s="292">
        <v>0</v>
      </c>
      <c r="AG40" s="292">
        <v>0</v>
      </c>
      <c r="AH40" s="292">
        <v>0</v>
      </c>
      <c r="AI40" s="292">
        <f t="shared" si="11"/>
        <v>0</v>
      </c>
      <c r="AJ40" s="292">
        <f t="shared" si="12"/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 t="shared" si="14"/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 t="shared" si="16"/>
        <v>0</v>
      </c>
      <c r="AY40" s="292">
        <f t="shared" si="17"/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 t="shared" si="19"/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 t="shared" si="21"/>
        <v>0</v>
      </c>
      <c r="BN40" s="292">
        <f t="shared" si="22"/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 t="shared" si="24"/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 t="shared" si="26"/>
        <v>0</v>
      </c>
      <c r="CC40" s="292">
        <f t="shared" si="27"/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 t="shared" si="29"/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 t="shared" si="31"/>
        <v>407</v>
      </c>
      <c r="CR40" s="292">
        <f t="shared" si="32"/>
        <v>292</v>
      </c>
      <c r="CS40" s="292">
        <v>0</v>
      </c>
      <c r="CT40" s="292">
        <v>0</v>
      </c>
      <c r="CU40" s="292">
        <v>0</v>
      </c>
      <c r="CV40" s="292">
        <v>292</v>
      </c>
      <c r="CW40" s="292">
        <v>0</v>
      </c>
      <c r="CX40" s="292">
        <v>0</v>
      </c>
      <c r="CY40" s="292">
        <f t="shared" si="34"/>
        <v>115</v>
      </c>
      <c r="CZ40" s="292">
        <v>0</v>
      </c>
      <c r="DA40" s="292">
        <v>0</v>
      </c>
      <c r="DB40" s="292">
        <v>0</v>
      </c>
      <c r="DC40" s="292">
        <v>115</v>
      </c>
      <c r="DD40" s="292">
        <v>0</v>
      </c>
      <c r="DE40" s="292">
        <v>0</v>
      </c>
      <c r="DF40" s="292">
        <f t="shared" si="36"/>
        <v>0</v>
      </c>
      <c r="DG40" s="292">
        <f t="shared" si="37"/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 t="shared" si="39"/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 t="shared" si="41"/>
        <v>1123</v>
      </c>
      <c r="DV40" s="292">
        <v>1123</v>
      </c>
      <c r="DW40" s="292">
        <v>0</v>
      </c>
      <c r="DX40" s="292">
        <v>0</v>
      </c>
      <c r="DY40" s="292">
        <v>0</v>
      </c>
      <c r="DZ40" s="292">
        <f t="shared" si="42"/>
        <v>0</v>
      </c>
      <c r="EA40" s="292">
        <f t="shared" si="43"/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 t="shared" si="45"/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0"/>
        <v>9137</v>
      </c>
      <c r="E41" s="292">
        <f t="shared" si="1"/>
        <v>7971</v>
      </c>
      <c r="F41" s="292">
        <f t="shared" si="2"/>
        <v>7247</v>
      </c>
      <c r="G41" s="292">
        <v>0</v>
      </c>
      <c r="H41" s="292">
        <v>7247</v>
      </c>
      <c r="I41" s="292">
        <v>0</v>
      </c>
      <c r="J41" s="292">
        <v>0</v>
      </c>
      <c r="K41" s="292">
        <v>0</v>
      </c>
      <c r="L41" s="292">
        <v>0</v>
      </c>
      <c r="M41" s="292">
        <f t="shared" si="4"/>
        <v>724</v>
      </c>
      <c r="N41" s="292">
        <v>0</v>
      </c>
      <c r="O41" s="292">
        <v>724</v>
      </c>
      <c r="P41" s="292">
        <v>0</v>
      </c>
      <c r="Q41" s="292">
        <v>0</v>
      </c>
      <c r="R41" s="292">
        <v>0</v>
      </c>
      <c r="S41" s="292">
        <v>0</v>
      </c>
      <c r="T41" s="292">
        <f t="shared" si="6"/>
        <v>320</v>
      </c>
      <c r="U41" s="292">
        <f t="shared" si="7"/>
        <v>205</v>
      </c>
      <c r="V41" s="292">
        <v>0</v>
      </c>
      <c r="W41" s="292">
        <v>0</v>
      </c>
      <c r="X41" s="292">
        <v>164</v>
      </c>
      <c r="Y41" s="292">
        <v>0</v>
      </c>
      <c r="Z41" s="292">
        <v>0</v>
      </c>
      <c r="AA41" s="292">
        <v>41</v>
      </c>
      <c r="AB41" s="292">
        <f t="shared" si="9"/>
        <v>115</v>
      </c>
      <c r="AC41" s="292">
        <v>0</v>
      </c>
      <c r="AD41" s="292">
        <v>0</v>
      </c>
      <c r="AE41" s="292">
        <v>19</v>
      </c>
      <c r="AF41" s="292">
        <v>0</v>
      </c>
      <c r="AG41" s="292">
        <v>0</v>
      </c>
      <c r="AH41" s="292">
        <v>96</v>
      </c>
      <c r="AI41" s="292">
        <f t="shared" si="11"/>
        <v>0</v>
      </c>
      <c r="AJ41" s="292">
        <f t="shared" si="12"/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 t="shared" si="14"/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 t="shared" si="16"/>
        <v>0</v>
      </c>
      <c r="AY41" s="292">
        <f t="shared" si="17"/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 t="shared" si="19"/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 t="shared" si="21"/>
        <v>0</v>
      </c>
      <c r="BN41" s="292">
        <f t="shared" si="22"/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 t="shared" si="24"/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 t="shared" si="26"/>
        <v>0</v>
      </c>
      <c r="CC41" s="292">
        <f t="shared" si="27"/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 t="shared" si="29"/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 t="shared" si="31"/>
        <v>0</v>
      </c>
      <c r="CR41" s="292">
        <f t="shared" si="32"/>
        <v>0</v>
      </c>
      <c r="CS41" s="292">
        <v>0</v>
      </c>
      <c r="CT41" s="292">
        <v>0</v>
      </c>
      <c r="CU41" s="292">
        <v>0</v>
      </c>
      <c r="CV41" s="292">
        <v>0</v>
      </c>
      <c r="CW41" s="292">
        <v>0</v>
      </c>
      <c r="CX41" s="292">
        <v>0</v>
      </c>
      <c r="CY41" s="292">
        <f t="shared" si="34"/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 t="shared" si="36"/>
        <v>0</v>
      </c>
      <c r="DG41" s="292">
        <f t="shared" si="37"/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 t="shared" si="39"/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 t="shared" si="41"/>
        <v>846</v>
      </c>
      <c r="DV41" s="292">
        <v>846</v>
      </c>
      <c r="DW41" s="292">
        <v>0</v>
      </c>
      <c r="DX41" s="292">
        <v>0</v>
      </c>
      <c r="DY41" s="292">
        <v>0</v>
      </c>
      <c r="DZ41" s="292">
        <f t="shared" si="42"/>
        <v>0</v>
      </c>
      <c r="EA41" s="292">
        <f t="shared" si="43"/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 t="shared" si="45"/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0"/>
        <v>5647</v>
      </c>
      <c r="E42" s="292">
        <f t="shared" si="1"/>
        <v>5027</v>
      </c>
      <c r="F42" s="292">
        <f t="shared" si="2"/>
        <v>4415</v>
      </c>
      <c r="G42" s="292">
        <v>0</v>
      </c>
      <c r="H42" s="292">
        <v>4415</v>
      </c>
      <c r="I42" s="292">
        <v>0</v>
      </c>
      <c r="J42" s="292">
        <v>0</v>
      </c>
      <c r="K42" s="292">
        <v>0</v>
      </c>
      <c r="L42" s="292">
        <v>0</v>
      </c>
      <c r="M42" s="292">
        <f t="shared" si="4"/>
        <v>612</v>
      </c>
      <c r="N42" s="292">
        <v>0</v>
      </c>
      <c r="O42" s="292">
        <v>612</v>
      </c>
      <c r="P42" s="292">
        <v>0</v>
      </c>
      <c r="Q42" s="292">
        <v>0</v>
      </c>
      <c r="R42" s="292">
        <v>0</v>
      </c>
      <c r="S42" s="292">
        <v>0</v>
      </c>
      <c r="T42" s="292">
        <f t="shared" si="6"/>
        <v>294</v>
      </c>
      <c r="U42" s="292">
        <f t="shared" si="7"/>
        <v>269</v>
      </c>
      <c r="V42" s="292">
        <v>0</v>
      </c>
      <c r="W42" s="292">
        <v>0</v>
      </c>
      <c r="X42" s="292">
        <v>0</v>
      </c>
      <c r="Y42" s="292">
        <v>0</v>
      </c>
      <c r="Z42" s="292">
        <v>0</v>
      </c>
      <c r="AA42" s="292">
        <v>269</v>
      </c>
      <c r="AB42" s="292">
        <f t="shared" si="9"/>
        <v>25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25</v>
      </c>
      <c r="AI42" s="292">
        <f t="shared" si="11"/>
        <v>0</v>
      </c>
      <c r="AJ42" s="292">
        <f t="shared" si="12"/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 t="shared" si="14"/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 t="shared" si="16"/>
        <v>0</v>
      </c>
      <c r="AY42" s="292">
        <f t="shared" si="17"/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 t="shared" si="19"/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 t="shared" si="21"/>
        <v>0</v>
      </c>
      <c r="BN42" s="292">
        <f t="shared" si="22"/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 t="shared" si="24"/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 t="shared" si="26"/>
        <v>0</v>
      </c>
      <c r="CC42" s="292">
        <f t="shared" si="27"/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 t="shared" si="29"/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 t="shared" si="31"/>
        <v>326</v>
      </c>
      <c r="CR42" s="292">
        <f t="shared" si="32"/>
        <v>289</v>
      </c>
      <c r="CS42" s="292">
        <v>0</v>
      </c>
      <c r="CT42" s="292">
        <v>0</v>
      </c>
      <c r="CU42" s="292">
        <v>0</v>
      </c>
      <c r="CV42" s="292">
        <v>280</v>
      </c>
      <c r="CW42" s="292">
        <v>9</v>
      </c>
      <c r="CX42" s="292">
        <v>0</v>
      </c>
      <c r="CY42" s="292">
        <f t="shared" si="34"/>
        <v>37</v>
      </c>
      <c r="CZ42" s="292">
        <v>0</v>
      </c>
      <c r="DA42" s="292">
        <v>0</v>
      </c>
      <c r="DB42" s="292">
        <v>0</v>
      </c>
      <c r="DC42" s="292">
        <v>37</v>
      </c>
      <c r="DD42" s="292">
        <v>0</v>
      </c>
      <c r="DE42" s="292">
        <v>0</v>
      </c>
      <c r="DF42" s="292">
        <f t="shared" si="36"/>
        <v>0</v>
      </c>
      <c r="DG42" s="292">
        <f t="shared" si="37"/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 t="shared" si="39"/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 t="shared" si="41"/>
        <v>0</v>
      </c>
      <c r="DV42" s="292">
        <v>0</v>
      </c>
      <c r="DW42" s="292">
        <v>0</v>
      </c>
      <c r="DX42" s="292">
        <v>0</v>
      </c>
      <c r="DY42" s="292">
        <v>0</v>
      </c>
      <c r="DZ42" s="292">
        <f t="shared" si="42"/>
        <v>0</v>
      </c>
      <c r="EA42" s="292">
        <f t="shared" si="43"/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 t="shared" si="45"/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0"/>
        <v>13267</v>
      </c>
      <c r="E43" s="292">
        <f t="shared" si="1"/>
        <v>9546</v>
      </c>
      <c r="F43" s="292">
        <f t="shared" si="2"/>
        <v>9321</v>
      </c>
      <c r="G43" s="292">
        <v>0</v>
      </c>
      <c r="H43" s="292">
        <v>9321</v>
      </c>
      <c r="I43" s="292">
        <v>0</v>
      </c>
      <c r="J43" s="292">
        <v>0</v>
      </c>
      <c r="K43" s="292">
        <v>0</v>
      </c>
      <c r="L43" s="292">
        <v>0</v>
      </c>
      <c r="M43" s="292">
        <f t="shared" si="4"/>
        <v>225</v>
      </c>
      <c r="N43" s="292">
        <v>0</v>
      </c>
      <c r="O43" s="292">
        <v>225</v>
      </c>
      <c r="P43" s="292">
        <v>0</v>
      </c>
      <c r="Q43" s="292">
        <v>0</v>
      </c>
      <c r="R43" s="292">
        <v>0</v>
      </c>
      <c r="S43" s="292">
        <v>0</v>
      </c>
      <c r="T43" s="292">
        <f t="shared" si="6"/>
        <v>755</v>
      </c>
      <c r="U43" s="292">
        <f t="shared" si="7"/>
        <v>528</v>
      </c>
      <c r="V43" s="292">
        <v>0</v>
      </c>
      <c r="W43" s="292">
        <v>0</v>
      </c>
      <c r="X43" s="292">
        <v>528</v>
      </c>
      <c r="Y43" s="292">
        <v>0</v>
      </c>
      <c r="Z43" s="292">
        <v>0</v>
      </c>
      <c r="AA43" s="292">
        <v>0</v>
      </c>
      <c r="AB43" s="292">
        <f t="shared" si="9"/>
        <v>227</v>
      </c>
      <c r="AC43" s="292">
        <v>0</v>
      </c>
      <c r="AD43" s="292">
        <v>0</v>
      </c>
      <c r="AE43" s="292">
        <v>227</v>
      </c>
      <c r="AF43" s="292">
        <v>0</v>
      </c>
      <c r="AG43" s="292">
        <v>0</v>
      </c>
      <c r="AH43" s="292">
        <v>0</v>
      </c>
      <c r="AI43" s="292">
        <f t="shared" si="11"/>
        <v>0</v>
      </c>
      <c r="AJ43" s="292">
        <f t="shared" si="12"/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 t="shared" si="14"/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 t="shared" si="16"/>
        <v>0</v>
      </c>
      <c r="AY43" s="292">
        <f t="shared" si="17"/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 t="shared" si="19"/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 t="shared" si="21"/>
        <v>0</v>
      </c>
      <c r="BN43" s="292">
        <f t="shared" si="22"/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 t="shared" si="24"/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 t="shared" si="26"/>
        <v>0</v>
      </c>
      <c r="CC43" s="292">
        <f t="shared" si="27"/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 t="shared" si="29"/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 t="shared" si="31"/>
        <v>671</v>
      </c>
      <c r="CR43" s="292">
        <f t="shared" si="32"/>
        <v>550</v>
      </c>
      <c r="CS43" s="292">
        <v>0</v>
      </c>
      <c r="CT43" s="292">
        <v>0</v>
      </c>
      <c r="CU43" s="292">
        <v>0</v>
      </c>
      <c r="CV43" s="292">
        <v>550</v>
      </c>
      <c r="CW43" s="292">
        <v>0</v>
      </c>
      <c r="CX43" s="292">
        <v>0</v>
      </c>
      <c r="CY43" s="292">
        <f t="shared" si="34"/>
        <v>121</v>
      </c>
      <c r="CZ43" s="292">
        <v>0</v>
      </c>
      <c r="DA43" s="292">
        <v>0</v>
      </c>
      <c r="DB43" s="292">
        <v>0</v>
      </c>
      <c r="DC43" s="292">
        <v>121</v>
      </c>
      <c r="DD43" s="292">
        <v>0</v>
      </c>
      <c r="DE43" s="292">
        <v>0</v>
      </c>
      <c r="DF43" s="292">
        <f t="shared" si="36"/>
        <v>0</v>
      </c>
      <c r="DG43" s="292">
        <f t="shared" si="37"/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 t="shared" si="39"/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 t="shared" si="41"/>
        <v>2295</v>
      </c>
      <c r="DV43" s="292">
        <v>1882</v>
      </c>
      <c r="DW43" s="292">
        <v>0</v>
      </c>
      <c r="DX43" s="292">
        <v>413</v>
      </c>
      <c r="DY43" s="292">
        <v>0</v>
      </c>
      <c r="DZ43" s="292">
        <f t="shared" si="42"/>
        <v>0</v>
      </c>
      <c r="EA43" s="292">
        <f t="shared" si="43"/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 t="shared" si="45"/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0"/>
        <v>6713</v>
      </c>
      <c r="E44" s="292">
        <f t="shared" si="1"/>
        <v>5357</v>
      </c>
      <c r="F44" s="292">
        <f t="shared" si="2"/>
        <v>4324</v>
      </c>
      <c r="G44" s="292">
        <v>0</v>
      </c>
      <c r="H44" s="292">
        <v>4324</v>
      </c>
      <c r="I44" s="292">
        <v>0</v>
      </c>
      <c r="J44" s="292">
        <v>0</v>
      </c>
      <c r="K44" s="292">
        <v>0</v>
      </c>
      <c r="L44" s="292">
        <v>0</v>
      </c>
      <c r="M44" s="292">
        <f t="shared" si="4"/>
        <v>1033</v>
      </c>
      <c r="N44" s="292">
        <v>0</v>
      </c>
      <c r="O44" s="292">
        <v>1033</v>
      </c>
      <c r="P44" s="292">
        <v>0</v>
      </c>
      <c r="Q44" s="292">
        <v>0</v>
      </c>
      <c r="R44" s="292">
        <v>0</v>
      </c>
      <c r="S44" s="292">
        <v>0</v>
      </c>
      <c r="T44" s="292">
        <f t="shared" si="6"/>
        <v>0</v>
      </c>
      <c r="U44" s="292">
        <f t="shared" si="7"/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0</v>
      </c>
      <c r="AB44" s="292">
        <f t="shared" si="9"/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f t="shared" si="11"/>
        <v>0</v>
      </c>
      <c r="AJ44" s="292">
        <f t="shared" si="12"/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 t="shared" si="14"/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 t="shared" si="16"/>
        <v>0</v>
      </c>
      <c r="AY44" s="292">
        <f t="shared" si="17"/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 t="shared" si="19"/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 t="shared" si="21"/>
        <v>0</v>
      </c>
      <c r="BN44" s="292">
        <f t="shared" si="22"/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 t="shared" si="24"/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 t="shared" si="26"/>
        <v>0</v>
      </c>
      <c r="CC44" s="292">
        <f t="shared" si="27"/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 t="shared" si="29"/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 t="shared" si="31"/>
        <v>264</v>
      </c>
      <c r="CR44" s="292">
        <f t="shared" si="32"/>
        <v>215</v>
      </c>
      <c r="CS44" s="292">
        <v>0</v>
      </c>
      <c r="CT44" s="292">
        <v>0</v>
      </c>
      <c r="CU44" s="292">
        <v>0</v>
      </c>
      <c r="CV44" s="292">
        <v>215</v>
      </c>
      <c r="CW44" s="292">
        <v>0</v>
      </c>
      <c r="CX44" s="292">
        <v>0</v>
      </c>
      <c r="CY44" s="292">
        <f t="shared" si="34"/>
        <v>49</v>
      </c>
      <c r="CZ44" s="292">
        <v>0</v>
      </c>
      <c r="DA44" s="292">
        <v>0</v>
      </c>
      <c r="DB44" s="292">
        <v>0</v>
      </c>
      <c r="DC44" s="292">
        <v>49</v>
      </c>
      <c r="DD44" s="292">
        <v>0</v>
      </c>
      <c r="DE44" s="292">
        <v>0</v>
      </c>
      <c r="DF44" s="292">
        <f t="shared" si="36"/>
        <v>0</v>
      </c>
      <c r="DG44" s="292">
        <f t="shared" si="37"/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 t="shared" si="39"/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 t="shared" si="41"/>
        <v>1092</v>
      </c>
      <c r="DV44" s="292">
        <v>970</v>
      </c>
      <c r="DW44" s="292">
        <v>0</v>
      </c>
      <c r="DX44" s="292">
        <v>122</v>
      </c>
      <c r="DY44" s="292">
        <v>0</v>
      </c>
      <c r="DZ44" s="292">
        <f t="shared" si="42"/>
        <v>0</v>
      </c>
      <c r="EA44" s="292">
        <f t="shared" si="43"/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 t="shared" si="45"/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0"/>
        <v>5714</v>
      </c>
      <c r="E45" s="292">
        <f t="shared" si="1"/>
        <v>4184</v>
      </c>
      <c r="F45" s="292">
        <f t="shared" si="2"/>
        <v>4083</v>
      </c>
      <c r="G45" s="292">
        <v>0</v>
      </c>
      <c r="H45" s="292">
        <v>4083</v>
      </c>
      <c r="I45" s="292">
        <v>0</v>
      </c>
      <c r="J45" s="292">
        <v>0</v>
      </c>
      <c r="K45" s="292">
        <v>0</v>
      </c>
      <c r="L45" s="292">
        <v>0</v>
      </c>
      <c r="M45" s="292">
        <f t="shared" si="4"/>
        <v>101</v>
      </c>
      <c r="N45" s="292">
        <v>0</v>
      </c>
      <c r="O45" s="292">
        <v>101</v>
      </c>
      <c r="P45" s="292">
        <v>0</v>
      </c>
      <c r="Q45" s="292">
        <v>0</v>
      </c>
      <c r="R45" s="292">
        <v>0</v>
      </c>
      <c r="S45" s="292">
        <v>0</v>
      </c>
      <c r="T45" s="292">
        <f t="shared" si="6"/>
        <v>510</v>
      </c>
      <c r="U45" s="292">
        <f t="shared" si="7"/>
        <v>190</v>
      </c>
      <c r="V45" s="292">
        <v>0</v>
      </c>
      <c r="W45" s="292">
        <v>0</v>
      </c>
      <c r="X45" s="292">
        <v>0</v>
      </c>
      <c r="Y45" s="292">
        <v>0</v>
      </c>
      <c r="Z45" s="292">
        <v>0</v>
      </c>
      <c r="AA45" s="292">
        <v>190</v>
      </c>
      <c r="AB45" s="292">
        <f t="shared" si="9"/>
        <v>320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320</v>
      </c>
      <c r="AI45" s="292">
        <f t="shared" si="11"/>
        <v>0</v>
      </c>
      <c r="AJ45" s="292">
        <f t="shared" si="12"/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 t="shared" si="14"/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 t="shared" si="16"/>
        <v>0</v>
      </c>
      <c r="AY45" s="292">
        <f t="shared" si="17"/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 t="shared" si="19"/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 t="shared" si="21"/>
        <v>0</v>
      </c>
      <c r="BN45" s="292">
        <f t="shared" si="22"/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 t="shared" si="24"/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 t="shared" si="26"/>
        <v>0</v>
      </c>
      <c r="CC45" s="292">
        <f t="shared" si="27"/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 t="shared" si="29"/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 t="shared" si="31"/>
        <v>240</v>
      </c>
      <c r="CR45" s="292">
        <f t="shared" si="32"/>
        <v>236</v>
      </c>
      <c r="CS45" s="292">
        <v>0</v>
      </c>
      <c r="CT45" s="292">
        <v>0</v>
      </c>
      <c r="CU45" s="292">
        <v>236</v>
      </c>
      <c r="CV45" s="292">
        <v>0</v>
      </c>
      <c r="CW45" s="292">
        <v>0</v>
      </c>
      <c r="CX45" s="292">
        <v>0</v>
      </c>
      <c r="CY45" s="292">
        <f t="shared" si="34"/>
        <v>4</v>
      </c>
      <c r="CZ45" s="292">
        <v>0</v>
      </c>
      <c r="DA45" s="292">
        <v>0</v>
      </c>
      <c r="DB45" s="292">
        <v>4</v>
      </c>
      <c r="DC45" s="292">
        <v>0</v>
      </c>
      <c r="DD45" s="292">
        <v>0</v>
      </c>
      <c r="DE45" s="292">
        <v>0</v>
      </c>
      <c r="DF45" s="292">
        <f t="shared" si="36"/>
        <v>0</v>
      </c>
      <c r="DG45" s="292">
        <f t="shared" si="37"/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 t="shared" si="39"/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 t="shared" si="41"/>
        <v>780</v>
      </c>
      <c r="DV45" s="292">
        <v>752</v>
      </c>
      <c r="DW45" s="292">
        <v>17</v>
      </c>
      <c r="DX45" s="292">
        <v>0</v>
      </c>
      <c r="DY45" s="292">
        <v>11</v>
      </c>
      <c r="DZ45" s="292">
        <f t="shared" si="42"/>
        <v>0</v>
      </c>
      <c r="EA45" s="292">
        <f t="shared" si="43"/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 t="shared" si="45"/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0"/>
        <v>17989</v>
      </c>
      <c r="E46" s="292">
        <f t="shared" si="1"/>
        <v>15496</v>
      </c>
      <c r="F46" s="292">
        <f t="shared" si="2"/>
        <v>14392</v>
      </c>
      <c r="G46" s="292">
        <v>0</v>
      </c>
      <c r="H46" s="292">
        <v>14392</v>
      </c>
      <c r="I46" s="292">
        <v>0</v>
      </c>
      <c r="J46" s="292">
        <v>0</v>
      </c>
      <c r="K46" s="292">
        <v>0</v>
      </c>
      <c r="L46" s="292">
        <v>0</v>
      </c>
      <c r="M46" s="292">
        <f t="shared" si="4"/>
        <v>1104</v>
      </c>
      <c r="N46" s="292">
        <v>0</v>
      </c>
      <c r="O46" s="292">
        <v>1104</v>
      </c>
      <c r="P46" s="292">
        <v>0</v>
      </c>
      <c r="Q46" s="292">
        <v>0</v>
      </c>
      <c r="R46" s="292">
        <v>0</v>
      </c>
      <c r="S46" s="292">
        <v>0</v>
      </c>
      <c r="T46" s="292">
        <f t="shared" si="6"/>
        <v>1665</v>
      </c>
      <c r="U46" s="292">
        <f t="shared" si="7"/>
        <v>918</v>
      </c>
      <c r="V46" s="292">
        <v>0</v>
      </c>
      <c r="W46" s="292">
        <v>0</v>
      </c>
      <c r="X46" s="292">
        <v>453</v>
      </c>
      <c r="Y46" s="292">
        <v>419</v>
      </c>
      <c r="Z46" s="292">
        <v>0</v>
      </c>
      <c r="AA46" s="292">
        <v>46</v>
      </c>
      <c r="AB46" s="292">
        <f t="shared" si="9"/>
        <v>747</v>
      </c>
      <c r="AC46" s="292">
        <v>0</v>
      </c>
      <c r="AD46" s="292">
        <v>0</v>
      </c>
      <c r="AE46" s="292">
        <v>80</v>
      </c>
      <c r="AF46" s="292">
        <v>115</v>
      </c>
      <c r="AG46" s="292">
        <v>0</v>
      </c>
      <c r="AH46" s="292">
        <v>552</v>
      </c>
      <c r="AI46" s="292">
        <f t="shared" si="11"/>
        <v>0</v>
      </c>
      <c r="AJ46" s="292">
        <f t="shared" si="12"/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 t="shared" si="14"/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 t="shared" si="16"/>
        <v>0</v>
      </c>
      <c r="AY46" s="292">
        <f t="shared" si="17"/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 t="shared" si="19"/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 t="shared" si="21"/>
        <v>0</v>
      </c>
      <c r="BN46" s="292">
        <f t="shared" si="22"/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 t="shared" si="24"/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 t="shared" si="26"/>
        <v>0</v>
      </c>
      <c r="CC46" s="292">
        <f t="shared" si="27"/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 t="shared" si="29"/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 t="shared" si="31"/>
        <v>121</v>
      </c>
      <c r="CR46" s="292">
        <f t="shared" si="32"/>
        <v>121</v>
      </c>
      <c r="CS46" s="292">
        <v>0</v>
      </c>
      <c r="CT46" s="292">
        <v>0</v>
      </c>
      <c r="CU46" s="292">
        <v>0</v>
      </c>
      <c r="CV46" s="292">
        <v>121</v>
      </c>
      <c r="CW46" s="292">
        <v>0</v>
      </c>
      <c r="CX46" s="292">
        <v>0</v>
      </c>
      <c r="CY46" s="292">
        <f t="shared" si="34"/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f t="shared" si="36"/>
        <v>0</v>
      </c>
      <c r="DG46" s="292">
        <f t="shared" si="37"/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 t="shared" si="39"/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 t="shared" si="41"/>
        <v>707</v>
      </c>
      <c r="DV46" s="292">
        <v>707</v>
      </c>
      <c r="DW46" s="292">
        <v>0</v>
      </c>
      <c r="DX46" s="292">
        <v>0</v>
      </c>
      <c r="DY46" s="292">
        <v>0</v>
      </c>
      <c r="DZ46" s="292">
        <f t="shared" si="42"/>
        <v>0</v>
      </c>
      <c r="EA46" s="292">
        <f t="shared" si="43"/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 t="shared" si="45"/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0"/>
        <v>3019</v>
      </c>
      <c r="E47" s="292">
        <f t="shared" si="1"/>
        <v>2292</v>
      </c>
      <c r="F47" s="292">
        <f t="shared" si="2"/>
        <v>2251</v>
      </c>
      <c r="G47" s="292">
        <v>0</v>
      </c>
      <c r="H47" s="292">
        <v>2241</v>
      </c>
      <c r="I47" s="292">
        <v>0</v>
      </c>
      <c r="J47" s="292">
        <v>0</v>
      </c>
      <c r="K47" s="292">
        <v>0</v>
      </c>
      <c r="L47" s="292">
        <v>10</v>
      </c>
      <c r="M47" s="292">
        <f t="shared" si="4"/>
        <v>41</v>
      </c>
      <c r="N47" s="292">
        <v>0</v>
      </c>
      <c r="O47" s="292">
        <v>37</v>
      </c>
      <c r="P47" s="292">
        <v>0</v>
      </c>
      <c r="Q47" s="292">
        <v>0</v>
      </c>
      <c r="R47" s="292">
        <v>0</v>
      </c>
      <c r="S47" s="292">
        <v>4</v>
      </c>
      <c r="T47" s="292">
        <f t="shared" si="6"/>
        <v>147</v>
      </c>
      <c r="U47" s="292">
        <f t="shared" si="7"/>
        <v>135</v>
      </c>
      <c r="V47" s="292">
        <v>0</v>
      </c>
      <c r="W47" s="292">
        <v>0</v>
      </c>
      <c r="X47" s="292">
        <v>126</v>
      </c>
      <c r="Y47" s="292">
        <v>0</v>
      </c>
      <c r="Z47" s="292">
        <v>0</v>
      </c>
      <c r="AA47" s="292">
        <v>9</v>
      </c>
      <c r="AB47" s="292">
        <f t="shared" si="9"/>
        <v>12</v>
      </c>
      <c r="AC47" s="292">
        <v>0</v>
      </c>
      <c r="AD47" s="292">
        <v>0</v>
      </c>
      <c r="AE47" s="292">
        <v>6</v>
      </c>
      <c r="AF47" s="292">
        <v>0</v>
      </c>
      <c r="AG47" s="292">
        <v>0</v>
      </c>
      <c r="AH47" s="292">
        <v>6</v>
      </c>
      <c r="AI47" s="292">
        <f t="shared" si="11"/>
        <v>0</v>
      </c>
      <c r="AJ47" s="292">
        <f t="shared" si="12"/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 t="shared" si="14"/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 t="shared" si="16"/>
        <v>0</v>
      </c>
      <c r="AY47" s="292">
        <f t="shared" si="17"/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 t="shared" si="19"/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 t="shared" si="21"/>
        <v>0</v>
      </c>
      <c r="BN47" s="292">
        <f t="shared" si="22"/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 t="shared" si="24"/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 t="shared" si="26"/>
        <v>0</v>
      </c>
      <c r="CC47" s="292">
        <f t="shared" si="27"/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 t="shared" si="29"/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 t="shared" si="31"/>
        <v>54</v>
      </c>
      <c r="CR47" s="292">
        <f t="shared" si="32"/>
        <v>54</v>
      </c>
      <c r="CS47" s="292">
        <v>0</v>
      </c>
      <c r="CT47" s="292">
        <v>0</v>
      </c>
      <c r="CU47" s="292">
        <v>0</v>
      </c>
      <c r="CV47" s="292">
        <v>54</v>
      </c>
      <c r="CW47" s="292">
        <v>0</v>
      </c>
      <c r="CX47" s="292">
        <v>0</v>
      </c>
      <c r="CY47" s="292">
        <f t="shared" si="34"/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f t="shared" si="36"/>
        <v>0</v>
      </c>
      <c r="DG47" s="292">
        <f t="shared" si="37"/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 t="shared" si="39"/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 t="shared" si="41"/>
        <v>526</v>
      </c>
      <c r="DV47" s="292">
        <v>257</v>
      </c>
      <c r="DW47" s="292">
        <v>0</v>
      </c>
      <c r="DX47" s="292">
        <v>269</v>
      </c>
      <c r="DY47" s="292">
        <v>0</v>
      </c>
      <c r="DZ47" s="292">
        <f t="shared" si="42"/>
        <v>0</v>
      </c>
      <c r="EA47" s="292">
        <f t="shared" si="43"/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 t="shared" si="45"/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0"/>
        <v>5567</v>
      </c>
      <c r="E48" s="292">
        <f t="shared" si="1"/>
        <v>4621</v>
      </c>
      <c r="F48" s="292">
        <f t="shared" si="2"/>
        <v>4070</v>
      </c>
      <c r="G48" s="292">
        <v>0</v>
      </c>
      <c r="H48" s="292">
        <v>4070</v>
      </c>
      <c r="I48" s="292">
        <v>0</v>
      </c>
      <c r="J48" s="292">
        <v>0</v>
      </c>
      <c r="K48" s="292">
        <v>0</v>
      </c>
      <c r="L48" s="292">
        <v>0</v>
      </c>
      <c r="M48" s="292">
        <f t="shared" si="4"/>
        <v>551</v>
      </c>
      <c r="N48" s="292">
        <v>0</v>
      </c>
      <c r="O48" s="292">
        <v>430</v>
      </c>
      <c r="P48" s="292">
        <v>0</v>
      </c>
      <c r="Q48" s="292">
        <v>0</v>
      </c>
      <c r="R48" s="292">
        <v>0</v>
      </c>
      <c r="S48" s="292">
        <v>121</v>
      </c>
      <c r="T48" s="292">
        <f t="shared" si="6"/>
        <v>300</v>
      </c>
      <c r="U48" s="292">
        <f t="shared" si="7"/>
        <v>193</v>
      </c>
      <c r="V48" s="292">
        <v>0</v>
      </c>
      <c r="W48" s="292">
        <v>0</v>
      </c>
      <c r="X48" s="292">
        <v>185</v>
      </c>
      <c r="Y48" s="292">
        <v>0</v>
      </c>
      <c r="Z48" s="292">
        <v>0</v>
      </c>
      <c r="AA48" s="292">
        <v>8</v>
      </c>
      <c r="AB48" s="292">
        <f t="shared" si="9"/>
        <v>107</v>
      </c>
      <c r="AC48" s="292">
        <v>0</v>
      </c>
      <c r="AD48" s="292">
        <v>0</v>
      </c>
      <c r="AE48" s="292">
        <v>57</v>
      </c>
      <c r="AF48" s="292">
        <v>0</v>
      </c>
      <c r="AG48" s="292">
        <v>0</v>
      </c>
      <c r="AH48" s="292">
        <v>50</v>
      </c>
      <c r="AI48" s="292">
        <f t="shared" si="11"/>
        <v>0</v>
      </c>
      <c r="AJ48" s="292">
        <f t="shared" si="12"/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 t="shared" si="14"/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 t="shared" si="16"/>
        <v>0</v>
      </c>
      <c r="AY48" s="292">
        <f t="shared" si="17"/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 t="shared" si="19"/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 t="shared" si="21"/>
        <v>0</v>
      </c>
      <c r="BN48" s="292">
        <f t="shared" si="22"/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 t="shared" si="24"/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 t="shared" si="26"/>
        <v>0</v>
      </c>
      <c r="CC48" s="292">
        <f t="shared" si="27"/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 t="shared" si="29"/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 t="shared" si="31"/>
        <v>8</v>
      </c>
      <c r="CR48" s="292">
        <f t="shared" si="32"/>
        <v>8</v>
      </c>
      <c r="CS48" s="292">
        <v>0</v>
      </c>
      <c r="CT48" s="292">
        <v>0</v>
      </c>
      <c r="CU48" s="292">
        <v>0</v>
      </c>
      <c r="CV48" s="292">
        <v>0</v>
      </c>
      <c r="CW48" s="292">
        <v>8</v>
      </c>
      <c r="CX48" s="292">
        <v>0</v>
      </c>
      <c r="CY48" s="292">
        <f t="shared" si="34"/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f t="shared" si="36"/>
        <v>0</v>
      </c>
      <c r="DG48" s="292">
        <f t="shared" si="37"/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 t="shared" si="39"/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 t="shared" si="41"/>
        <v>638</v>
      </c>
      <c r="DV48" s="292">
        <v>638</v>
      </c>
      <c r="DW48" s="292">
        <v>0</v>
      </c>
      <c r="DX48" s="292">
        <v>0</v>
      </c>
      <c r="DY48" s="292">
        <v>0</v>
      </c>
      <c r="DZ48" s="292">
        <f t="shared" si="42"/>
        <v>0</v>
      </c>
      <c r="EA48" s="292">
        <f t="shared" si="43"/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 t="shared" si="45"/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0"/>
        <v>3393</v>
      </c>
      <c r="E49" s="292">
        <f t="shared" si="1"/>
        <v>2960</v>
      </c>
      <c r="F49" s="292">
        <f t="shared" si="2"/>
        <v>2898</v>
      </c>
      <c r="G49" s="292">
        <v>0</v>
      </c>
      <c r="H49" s="292">
        <v>2898</v>
      </c>
      <c r="I49" s="292">
        <v>0</v>
      </c>
      <c r="J49" s="292">
        <v>0</v>
      </c>
      <c r="K49" s="292">
        <v>0</v>
      </c>
      <c r="L49" s="292">
        <v>0</v>
      </c>
      <c r="M49" s="292">
        <f t="shared" si="4"/>
        <v>62</v>
      </c>
      <c r="N49" s="292">
        <v>0</v>
      </c>
      <c r="O49" s="292">
        <v>62</v>
      </c>
      <c r="P49" s="292">
        <v>0</v>
      </c>
      <c r="Q49" s="292">
        <v>0</v>
      </c>
      <c r="R49" s="292">
        <v>0</v>
      </c>
      <c r="S49" s="292">
        <v>0</v>
      </c>
      <c r="T49" s="292">
        <f t="shared" si="6"/>
        <v>352</v>
      </c>
      <c r="U49" s="292">
        <f t="shared" si="7"/>
        <v>292</v>
      </c>
      <c r="V49" s="292">
        <v>0</v>
      </c>
      <c r="W49" s="292">
        <v>0</v>
      </c>
      <c r="X49" s="292">
        <v>64</v>
      </c>
      <c r="Y49" s="292">
        <v>143</v>
      </c>
      <c r="Z49" s="292">
        <v>0</v>
      </c>
      <c r="AA49" s="292">
        <v>85</v>
      </c>
      <c r="AB49" s="292">
        <f t="shared" si="9"/>
        <v>60</v>
      </c>
      <c r="AC49" s="292">
        <v>0</v>
      </c>
      <c r="AD49" s="292">
        <v>0</v>
      </c>
      <c r="AE49" s="292">
        <v>5</v>
      </c>
      <c r="AF49" s="292">
        <v>1</v>
      </c>
      <c r="AG49" s="292">
        <v>0</v>
      </c>
      <c r="AH49" s="292">
        <v>54</v>
      </c>
      <c r="AI49" s="292">
        <f t="shared" si="11"/>
        <v>0</v>
      </c>
      <c r="AJ49" s="292">
        <f t="shared" si="12"/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 t="shared" si="14"/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 t="shared" si="16"/>
        <v>0</v>
      </c>
      <c r="AY49" s="292">
        <f t="shared" si="17"/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 t="shared" si="19"/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 t="shared" si="21"/>
        <v>0</v>
      </c>
      <c r="BN49" s="292">
        <f t="shared" si="22"/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 t="shared" si="24"/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 t="shared" si="26"/>
        <v>0</v>
      </c>
      <c r="CC49" s="292">
        <f t="shared" si="27"/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 t="shared" si="29"/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 t="shared" si="31"/>
        <v>0</v>
      </c>
      <c r="CR49" s="292">
        <f t="shared" si="32"/>
        <v>0</v>
      </c>
      <c r="CS49" s="292">
        <v>0</v>
      </c>
      <c r="CT49" s="292">
        <v>0</v>
      </c>
      <c r="CU49" s="292">
        <v>0</v>
      </c>
      <c r="CV49" s="292">
        <v>0</v>
      </c>
      <c r="CW49" s="292">
        <v>0</v>
      </c>
      <c r="CX49" s="292">
        <v>0</v>
      </c>
      <c r="CY49" s="292">
        <f t="shared" si="34"/>
        <v>0</v>
      </c>
      <c r="CZ49" s="292">
        <v>0</v>
      </c>
      <c r="DA49" s="292">
        <v>0</v>
      </c>
      <c r="DB49" s="292">
        <v>0</v>
      </c>
      <c r="DC49" s="292">
        <v>0</v>
      </c>
      <c r="DD49" s="292">
        <v>0</v>
      </c>
      <c r="DE49" s="292">
        <v>0</v>
      </c>
      <c r="DF49" s="292">
        <f t="shared" si="36"/>
        <v>0</v>
      </c>
      <c r="DG49" s="292">
        <f t="shared" si="37"/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f t="shared" si="39"/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 t="shared" si="41"/>
        <v>81</v>
      </c>
      <c r="DV49" s="292">
        <v>81</v>
      </c>
      <c r="DW49" s="292">
        <v>0</v>
      </c>
      <c r="DX49" s="292">
        <v>0</v>
      </c>
      <c r="DY49" s="292">
        <v>0</v>
      </c>
      <c r="DZ49" s="292">
        <f t="shared" si="42"/>
        <v>0</v>
      </c>
      <c r="EA49" s="292">
        <f t="shared" si="43"/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f t="shared" si="45"/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0"/>
        <v>8237</v>
      </c>
      <c r="E50" s="292">
        <f t="shared" si="1"/>
        <v>6703</v>
      </c>
      <c r="F50" s="292">
        <f t="shared" si="2"/>
        <v>6380</v>
      </c>
      <c r="G50" s="292">
        <v>0</v>
      </c>
      <c r="H50" s="292">
        <v>6380</v>
      </c>
      <c r="I50" s="292">
        <v>0</v>
      </c>
      <c r="J50" s="292">
        <v>0</v>
      </c>
      <c r="K50" s="292">
        <v>0</v>
      </c>
      <c r="L50" s="292">
        <v>0</v>
      </c>
      <c r="M50" s="292">
        <f t="shared" si="4"/>
        <v>323</v>
      </c>
      <c r="N50" s="292">
        <v>0</v>
      </c>
      <c r="O50" s="292">
        <v>323</v>
      </c>
      <c r="P50" s="292">
        <v>0</v>
      </c>
      <c r="Q50" s="292">
        <v>0</v>
      </c>
      <c r="R50" s="292">
        <v>0</v>
      </c>
      <c r="S50" s="292">
        <v>0</v>
      </c>
      <c r="T50" s="292">
        <f t="shared" si="6"/>
        <v>915</v>
      </c>
      <c r="U50" s="292">
        <f t="shared" si="7"/>
        <v>651</v>
      </c>
      <c r="V50" s="292">
        <v>0</v>
      </c>
      <c r="W50" s="292">
        <v>0</v>
      </c>
      <c r="X50" s="292">
        <v>140</v>
      </c>
      <c r="Y50" s="292">
        <v>345</v>
      </c>
      <c r="Z50" s="292">
        <v>0</v>
      </c>
      <c r="AA50" s="292">
        <v>166</v>
      </c>
      <c r="AB50" s="292">
        <f t="shared" si="9"/>
        <v>264</v>
      </c>
      <c r="AC50" s="292">
        <v>0</v>
      </c>
      <c r="AD50" s="292">
        <v>0</v>
      </c>
      <c r="AE50" s="292">
        <v>42</v>
      </c>
      <c r="AF50" s="292">
        <v>6</v>
      </c>
      <c r="AG50" s="292">
        <v>0</v>
      </c>
      <c r="AH50" s="292">
        <v>216</v>
      </c>
      <c r="AI50" s="292">
        <f t="shared" si="11"/>
        <v>0</v>
      </c>
      <c r="AJ50" s="292">
        <f t="shared" si="12"/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 t="shared" si="14"/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 t="shared" si="16"/>
        <v>0</v>
      </c>
      <c r="AY50" s="292">
        <f t="shared" si="17"/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 t="shared" si="19"/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 t="shared" si="21"/>
        <v>0</v>
      </c>
      <c r="BN50" s="292">
        <f t="shared" si="22"/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 t="shared" si="24"/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 t="shared" si="26"/>
        <v>0</v>
      </c>
      <c r="CC50" s="292">
        <f t="shared" si="27"/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 t="shared" si="29"/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 t="shared" si="31"/>
        <v>0</v>
      </c>
      <c r="CR50" s="292">
        <f t="shared" si="32"/>
        <v>0</v>
      </c>
      <c r="CS50" s="292">
        <v>0</v>
      </c>
      <c r="CT50" s="292">
        <v>0</v>
      </c>
      <c r="CU50" s="292">
        <v>0</v>
      </c>
      <c r="CV50" s="292">
        <v>0</v>
      </c>
      <c r="CW50" s="292">
        <v>0</v>
      </c>
      <c r="CX50" s="292">
        <v>0</v>
      </c>
      <c r="CY50" s="292">
        <f t="shared" si="34"/>
        <v>0</v>
      </c>
      <c r="CZ50" s="292">
        <v>0</v>
      </c>
      <c r="DA50" s="292">
        <v>0</v>
      </c>
      <c r="DB50" s="292">
        <v>0</v>
      </c>
      <c r="DC50" s="292">
        <v>0</v>
      </c>
      <c r="DD50" s="292">
        <v>0</v>
      </c>
      <c r="DE50" s="292">
        <v>0</v>
      </c>
      <c r="DF50" s="292">
        <f t="shared" si="36"/>
        <v>0</v>
      </c>
      <c r="DG50" s="292">
        <f t="shared" si="37"/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 t="shared" si="39"/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 t="shared" si="41"/>
        <v>619</v>
      </c>
      <c r="DV50" s="292">
        <v>619</v>
      </c>
      <c r="DW50" s="292">
        <v>0</v>
      </c>
      <c r="DX50" s="292">
        <v>0</v>
      </c>
      <c r="DY50" s="292">
        <v>0</v>
      </c>
      <c r="DZ50" s="292">
        <f t="shared" si="42"/>
        <v>0</v>
      </c>
      <c r="EA50" s="292">
        <f t="shared" si="43"/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f t="shared" si="45"/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0"/>
        <v>4841</v>
      </c>
      <c r="E51" s="292">
        <f t="shared" si="1"/>
        <v>4135</v>
      </c>
      <c r="F51" s="292">
        <f t="shared" si="2"/>
        <v>4074</v>
      </c>
      <c r="G51" s="292">
        <v>0</v>
      </c>
      <c r="H51" s="292">
        <v>4010</v>
      </c>
      <c r="I51" s="292">
        <v>0</v>
      </c>
      <c r="J51" s="292">
        <v>0</v>
      </c>
      <c r="K51" s="292">
        <v>0</v>
      </c>
      <c r="L51" s="292">
        <v>64</v>
      </c>
      <c r="M51" s="292">
        <f t="shared" si="4"/>
        <v>61</v>
      </c>
      <c r="N51" s="292">
        <v>0</v>
      </c>
      <c r="O51" s="292">
        <v>53</v>
      </c>
      <c r="P51" s="292">
        <v>0</v>
      </c>
      <c r="Q51" s="292">
        <v>0</v>
      </c>
      <c r="R51" s="292">
        <v>0</v>
      </c>
      <c r="S51" s="292">
        <v>8</v>
      </c>
      <c r="T51" s="292">
        <f t="shared" si="6"/>
        <v>279</v>
      </c>
      <c r="U51" s="292">
        <f t="shared" si="7"/>
        <v>265</v>
      </c>
      <c r="V51" s="292">
        <v>0</v>
      </c>
      <c r="W51" s="292">
        <v>0</v>
      </c>
      <c r="X51" s="292">
        <v>201</v>
      </c>
      <c r="Y51" s="292">
        <v>0</v>
      </c>
      <c r="Z51" s="292">
        <v>0</v>
      </c>
      <c r="AA51" s="292">
        <v>64</v>
      </c>
      <c r="AB51" s="292">
        <f t="shared" si="9"/>
        <v>14</v>
      </c>
      <c r="AC51" s="292">
        <v>0</v>
      </c>
      <c r="AD51" s="292">
        <v>0</v>
      </c>
      <c r="AE51" s="292">
        <v>6</v>
      </c>
      <c r="AF51" s="292">
        <v>0</v>
      </c>
      <c r="AG51" s="292">
        <v>0</v>
      </c>
      <c r="AH51" s="292">
        <v>8</v>
      </c>
      <c r="AI51" s="292">
        <f t="shared" si="11"/>
        <v>0</v>
      </c>
      <c r="AJ51" s="292">
        <f t="shared" si="12"/>
        <v>0</v>
      </c>
      <c r="AK51" s="292">
        <v>0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f t="shared" si="14"/>
        <v>0</v>
      </c>
      <c r="AR51" s="292">
        <v>0</v>
      </c>
      <c r="AS51" s="292">
        <v>0</v>
      </c>
      <c r="AT51" s="292">
        <v>0</v>
      </c>
      <c r="AU51" s="292">
        <v>0</v>
      </c>
      <c r="AV51" s="292">
        <v>0</v>
      </c>
      <c r="AW51" s="292">
        <v>0</v>
      </c>
      <c r="AX51" s="292">
        <f t="shared" si="16"/>
        <v>0</v>
      </c>
      <c r="AY51" s="292">
        <f t="shared" si="17"/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 t="shared" si="19"/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 t="shared" si="21"/>
        <v>0</v>
      </c>
      <c r="BN51" s="292">
        <f t="shared" si="22"/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 t="shared" si="24"/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 t="shared" si="26"/>
        <v>0</v>
      </c>
      <c r="CC51" s="292">
        <f t="shared" si="27"/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 t="shared" si="29"/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 t="shared" si="31"/>
        <v>65</v>
      </c>
      <c r="CR51" s="292">
        <f t="shared" si="32"/>
        <v>65</v>
      </c>
      <c r="CS51" s="292">
        <v>0</v>
      </c>
      <c r="CT51" s="292">
        <v>0</v>
      </c>
      <c r="CU51" s="292">
        <v>0</v>
      </c>
      <c r="CV51" s="292">
        <v>65</v>
      </c>
      <c r="CW51" s="292">
        <v>0</v>
      </c>
      <c r="CX51" s="292">
        <v>0</v>
      </c>
      <c r="CY51" s="292">
        <f t="shared" si="34"/>
        <v>0</v>
      </c>
      <c r="CZ51" s="292">
        <v>0</v>
      </c>
      <c r="DA51" s="292">
        <v>0</v>
      </c>
      <c r="DB51" s="292">
        <v>0</v>
      </c>
      <c r="DC51" s="292">
        <v>0</v>
      </c>
      <c r="DD51" s="292">
        <v>0</v>
      </c>
      <c r="DE51" s="292">
        <v>0</v>
      </c>
      <c r="DF51" s="292">
        <f t="shared" si="36"/>
        <v>0</v>
      </c>
      <c r="DG51" s="292">
        <f t="shared" si="37"/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f t="shared" si="39"/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 t="shared" si="41"/>
        <v>362</v>
      </c>
      <c r="DV51" s="292">
        <v>362</v>
      </c>
      <c r="DW51" s="292">
        <v>0</v>
      </c>
      <c r="DX51" s="292">
        <v>0</v>
      </c>
      <c r="DY51" s="292">
        <v>0</v>
      </c>
      <c r="DZ51" s="292">
        <f t="shared" si="42"/>
        <v>0</v>
      </c>
      <c r="EA51" s="292">
        <f t="shared" si="43"/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 t="shared" si="45"/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51">
    <sortCondition ref="A8:A51"/>
    <sortCondition ref="B8:B51"/>
    <sortCondition ref="C8:C51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50" man="1"/>
    <brk id="34" min="1" max="50" man="1"/>
    <brk id="49" min="1" max="50" man="1"/>
    <brk id="64" min="1" max="50" man="1"/>
    <brk id="79" min="1" max="50" man="1"/>
    <brk id="94" min="1" max="50" man="1"/>
    <brk id="109" min="1" max="50" man="1"/>
    <brk id="124" min="1" max="5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8" sqref="A8:AS51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45" t="s">
        <v>665</v>
      </c>
      <c r="B2" s="345" t="s">
        <v>666</v>
      </c>
      <c r="C2" s="347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46"/>
      <c r="B3" s="346"/>
      <c r="C3" s="348"/>
      <c r="D3" s="350" t="s">
        <v>684</v>
      </c>
      <c r="E3" s="347" t="s">
        <v>685</v>
      </c>
      <c r="F3" s="351" t="s">
        <v>709</v>
      </c>
      <c r="G3" s="355"/>
      <c r="H3" s="355"/>
      <c r="I3" s="355"/>
      <c r="J3" s="355"/>
      <c r="K3" s="355"/>
      <c r="L3" s="355"/>
      <c r="M3" s="356"/>
      <c r="N3" s="347" t="s">
        <v>710</v>
      </c>
      <c r="O3" s="347" t="s">
        <v>711</v>
      </c>
      <c r="P3" s="350" t="s">
        <v>684</v>
      </c>
      <c r="Q3" s="347" t="s">
        <v>685</v>
      </c>
      <c r="R3" s="357" t="s">
        <v>712</v>
      </c>
      <c r="S3" s="358"/>
      <c r="T3" s="358"/>
      <c r="U3" s="358"/>
      <c r="V3" s="358"/>
      <c r="W3" s="358"/>
      <c r="X3" s="358"/>
      <c r="Y3" s="359"/>
      <c r="Z3" s="350" t="s">
        <v>684</v>
      </c>
      <c r="AA3" s="347" t="s">
        <v>686</v>
      </c>
      <c r="AB3" s="347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50" t="s">
        <v>684</v>
      </c>
      <c r="AL3" s="345" t="s">
        <v>714</v>
      </c>
      <c r="AM3" s="345" t="s">
        <v>690</v>
      </c>
      <c r="AN3" s="345" t="s">
        <v>691</v>
      </c>
      <c r="AO3" s="345" t="s">
        <v>692</v>
      </c>
      <c r="AP3" s="345" t="s">
        <v>693</v>
      </c>
      <c r="AQ3" s="345" t="s">
        <v>699</v>
      </c>
      <c r="AR3" s="345" t="s">
        <v>695</v>
      </c>
      <c r="AS3" s="345" t="s">
        <v>700</v>
      </c>
    </row>
    <row r="4" spans="1:45" s="175" customFormat="1" ht="25.5" customHeight="1">
      <c r="A4" s="346"/>
      <c r="B4" s="346"/>
      <c r="C4" s="348"/>
      <c r="D4" s="350"/>
      <c r="E4" s="348"/>
      <c r="F4" s="350" t="s">
        <v>684</v>
      </c>
      <c r="G4" s="347" t="s">
        <v>690</v>
      </c>
      <c r="H4" s="345" t="s">
        <v>691</v>
      </c>
      <c r="I4" s="345" t="s">
        <v>692</v>
      </c>
      <c r="J4" s="345" t="s">
        <v>693</v>
      </c>
      <c r="K4" s="345" t="s">
        <v>699</v>
      </c>
      <c r="L4" s="345" t="s">
        <v>695</v>
      </c>
      <c r="M4" s="347" t="s">
        <v>700</v>
      </c>
      <c r="N4" s="348"/>
      <c r="O4" s="354"/>
      <c r="P4" s="350"/>
      <c r="Q4" s="348"/>
      <c r="R4" s="346" t="s">
        <v>684</v>
      </c>
      <c r="S4" s="347" t="s">
        <v>690</v>
      </c>
      <c r="T4" s="345" t="s">
        <v>691</v>
      </c>
      <c r="U4" s="345" t="s">
        <v>692</v>
      </c>
      <c r="V4" s="345" t="s">
        <v>693</v>
      </c>
      <c r="W4" s="345" t="s">
        <v>699</v>
      </c>
      <c r="X4" s="345" t="s">
        <v>695</v>
      </c>
      <c r="Y4" s="347" t="s">
        <v>700</v>
      </c>
      <c r="Z4" s="350"/>
      <c r="AA4" s="348"/>
      <c r="AB4" s="348"/>
      <c r="AC4" s="350" t="s">
        <v>684</v>
      </c>
      <c r="AD4" s="347" t="s">
        <v>690</v>
      </c>
      <c r="AE4" s="345" t="s">
        <v>691</v>
      </c>
      <c r="AF4" s="345" t="s">
        <v>692</v>
      </c>
      <c r="AG4" s="345" t="s">
        <v>693</v>
      </c>
      <c r="AH4" s="345" t="s">
        <v>699</v>
      </c>
      <c r="AI4" s="345" t="s">
        <v>695</v>
      </c>
      <c r="AJ4" s="347" t="s">
        <v>700</v>
      </c>
      <c r="AK4" s="350"/>
      <c r="AL4" s="346"/>
      <c r="AM4" s="346"/>
      <c r="AN4" s="346"/>
      <c r="AO4" s="346"/>
      <c r="AP4" s="346"/>
      <c r="AQ4" s="346"/>
      <c r="AR4" s="346"/>
      <c r="AS4" s="346"/>
    </row>
    <row r="5" spans="1:45" s="175" customFormat="1" ht="22.5" customHeight="1">
      <c r="A5" s="346"/>
      <c r="B5" s="346"/>
      <c r="C5" s="348"/>
      <c r="D5" s="350"/>
      <c r="E5" s="348"/>
      <c r="F5" s="350"/>
      <c r="G5" s="348"/>
      <c r="H5" s="346"/>
      <c r="I5" s="346"/>
      <c r="J5" s="346"/>
      <c r="K5" s="346"/>
      <c r="L5" s="346"/>
      <c r="M5" s="348"/>
      <c r="N5" s="346"/>
      <c r="O5" s="354"/>
      <c r="P5" s="350"/>
      <c r="Q5" s="346"/>
      <c r="R5" s="348"/>
      <c r="S5" s="348"/>
      <c r="T5" s="346"/>
      <c r="U5" s="346"/>
      <c r="V5" s="346"/>
      <c r="W5" s="346"/>
      <c r="X5" s="346"/>
      <c r="Y5" s="348"/>
      <c r="Z5" s="350"/>
      <c r="AA5" s="346"/>
      <c r="AB5" s="346"/>
      <c r="AC5" s="350"/>
      <c r="AD5" s="348"/>
      <c r="AE5" s="346"/>
      <c r="AF5" s="346"/>
      <c r="AG5" s="346"/>
      <c r="AH5" s="346"/>
      <c r="AI5" s="346"/>
      <c r="AJ5" s="348"/>
      <c r="AK5" s="350"/>
      <c r="AL5" s="346"/>
      <c r="AM5" s="346"/>
      <c r="AN5" s="346"/>
      <c r="AO5" s="346"/>
      <c r="AP5" s="346"/>
      <c r="AQ5" s="346"/>
      <c r="AR5" s="346"/>
      <c r="AS5" s="346"/>
    </row>
    <row r="6" spans="1:45" s="176" customFormat="1" ht="13.5" customHeight="1">
      <c r="A6" s="346"/>
      <c r="B6" s="346"/>
      <c r="C6" s="348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茨城県</v>
      </c>
      <c r="B7" s="303" t="str">
        <f>ごみ処理概要!B7</f>
        <v>08000</v>
      </c>
      <c r="C7" s="304" t="s">
        <v>3</v>
      </c>
      <c r="D7" s="305">
        <f t="shared" ref="D7:D51" si="0">SUM(E7,F7,N7,O7)</f>
        <v>1036552</v>
      </c>
      <c r="E7" s="305">
        <f t="shared" ref="E7:E51" si="1">+Q7</f>
        <v>793577</v>
      </c>
      <c r="F7" s="305">
        <f t="shared" ref="F7:F51" si="2">SUM(G7:M7)</f>
        <v>150923</v>
      </c>
      <c r="G7" s="305">
        <f t="shared" ref="G7:M7" si="3">SUM(G$8:G$1000)</f>
        <v>43643</v>
      </c>
      <c r="H7" s="305">
        <f t="shared" si="3"/>
        <v>2852</v>
      </c>
      <c r="I7" s="305">
        <f t="shared" si="3"/>
        <v>0</v>
      </c>
      <c r="J7" s="305">
        <f t="shared" si="3"/>
        <v>0</v>
      </c>
      <c r="K7" s="305">
        <f t="shared" si="3"/>
        <v>40124</v>
      </c>
      <c r="L7" s="305">
        <f t="shared" si="3"/>
        <v>64006</v>
      </c>
      <c r="M7" s="305">
        <f t="shared" si="3"/>
        <v>298</v>
      </c>
      <c r="N7" s="305">
        <f t="shared" ref="N7:N51" si="4">+AA7</f>
        <v>511</v>
      </c>
      <c r="O7" s="305">
        <f>+資源化量内訳!Y7</f>
        <v>91541</v>
      </c>
      <c r="P7" s="305">
        <f t="shared" ref="P7:P51" si="5">+SUM(Q7,R7)</f>
        <v>825118</v>
      </c>
      <c r="Q7" s="305">
        <f>SUM(Q$8:Q$1000)</f>
        <v>793577</v>
      </c>
      <c r="R7" s="305">
        <f t="shared" ref="R7:R51" si="6">+SUM(S7,T7,U7,V7,W7,X7,Y7)</f>
        <v>31541</v>
      </c>
      <c r="S7" s="305">
        <f t="shared" ref="S7:Y7" si="7">SUM(S$8:S$1000)</f>
        <v>15793</v>
      </c>
      <c r="T7" s="305">
        <f t="shared" si="7"/>
        <v>89</v>
      </c>
      <c r="U7" s="305">
        <f t="shared" si="7"/>
        <v>0</v>
      </c>
      <c r="V7" s="305">
        <f t="shared" si="7"/>
        <v>0</v>
      </c>
      <c r="W7" s="305">
        <f t="shared" si="7"/>
        <v>0</v>
      </c>
      <c r="X7" s="305">
        <f t="shared" si="7"/>
        <v>15645</v>
      </c>
      <c r="Y7" s="305">
        <f t="shared" si="7"/>
        <v>14</v>
      </c>
      <c r="Z7" s="305">
        <f t="shared" ref="Z7:Z51" si="8">SUM(AA7:AC7)</f>
        <v>81791</v>
      </c>
      <c r="AA7" s="305">
        <f>SUM(AA$8:AA$1000)</f>
        <v>511</v>
      </c>
      <c r="AB7" s="305">
        <f>SUM(AB$8:AB$1000)</f>
        <v>73418</v>
      </c>
      <c r="AC7" s="305">
        <f t="shared" ref="AC7:AC51" si="9">SUM(AD7:AJ7)</f>
        <v>7862</v>
      </c>
      <c r="AD7" s="305">
        <f t="shared" ref="AD7:AJ7" si="10">SUM(AD$8:AD$1000)</f>
        <v>6676</v>
      </c>
      <c r="AE7" s="305">
        <f t="shared" si="10"/>
        <v>0</v>
      </c>
      <c r="AF7" s="305">
        <f t="shared" si="10"/>
        <v>0</v>
      </c>
      <c r="AG7" s="305">
        <f t="shared" si="10"/>
        <v>0</v>
      </c>
      <c r="AH7" s="305">
        <f t="shared" si="10"/>
        <v>0</v>
      </c>
      <c r="AI7" s="305">
        <f t="shared" si="10"/>
        <v>902</v>
      </c>
      <c r="AJ7" s="305">
        <f t="shared" si="10"/>
        <v>284</v>
      </c>
      <c r="AK7" s="305">
        <f t="shared" ref="AK7:AK51" si="11">SUM(AL7:AS7)</f>
        <v>45</v>
      </c>
      <c r="AL7" s="305">
        <f t="shared" ref="AL7:AS7" si="12">SUM(AL$8:AL$1000)</f>
        <v>45</v>
      </c>
      <c r="AM7" s="305">
        <f t="shared" si="12"/>
        <v>0</v>
      </c>
      <c r="AN7" s="305">
        <f t="shared" si="12"/>
        <v>0</v>
      </c>
      <c r="AO7" s="305">
        <f t="shared" si="12"/>
        <v>0</v>
      </c>
      <c r="AP7" s="305">
        <f t="shared" si="12"/>
        <v>0</v>
      </c>
      <c r="AQ7" s="305">
        <f t="shared" si="12"/>
        <v>0</v>
      </c>
      <c r="AR7" s="305">
        <f t="shared" si="12"/>
        <v>0</v>
      </c>
      <c r="AS7" s="305">
        <f t="shared" si="12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112610</v>
      </c>
      <c r="E8" s="292">
        <f t="shared" si="1"/>
        <v>92433</v>
      </c>
      <c r="F8" s="292">
        <f t="shared" si="2"/>
        <v>7815</v>
      </c>
      <c r="G8" s="292">
        <v>1368</v>
      </c>
      <c r="H8" s="292">
        <v>0</v>
      </c>
      <c r="I8" s="292">
        <v>0</v>
      </c>
      <c r="J8" s="292">
        <v>0</v>
      </c>
      <c r="K8" s="292">
        <v>0</v>
      </c>
      <c r="L8" s="292">
        <v>6447</v>
      </c>
      <c r="M8" s="292">
        <v>0</v>
      </c>
      <c r="N8" s="292">
        <f t="shared" si="4"/>
        <v>0</v>
      </c>
      <c r="O8" s="292">
        <f>+資源化量内訳!Y8</f>
        <v>12362</v>
      </c>
      <c r="P8" s="292">
        <f t="shared" si="5"/>
        <v>93031</v>
      </c>
      <c r="Q8" s="292">
        <v>92433</v>
      </c>
      <c r="R8" s="292">
        <f t="shared" si="6"/>
        <v>598</v>
      </c>
      <c r="S8" s="292">
        <v>34</v>
      </c>
      <c r="T8" s="292">
        <v>0</v>
      </c>
      <c r="U8" s="292">
        <v>0</v>
      </c>
      <c r="V8" s="292">
        <v>0</v>
      </c>
      <c r="W8" s="292">
        <v>0</v>
      </c>
      <c r="X8" s="292">
        <v>564</v>
      </c>
      <c r="Y8" s="292">
        <v>0</v>
      </c>
      <c r="Z8" s="292">
        <f t="shared" si="8"/>
        <v>9626</v>
      </c>
      <c r="AA8" s="292">
        <v>0</v>
      </c>
      <c r="AB8" s="292">
        <v>9455</v>
      </c>
      <c r="AC8" s="292">
        <f t="shared" si="9"/>
        <v>171</v>
      </c>
      <c r="AD8" s="292">
        <v>171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 t="shared" si="11"/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61280</v>
      </c>
      <c r="E9" s="292">
        <f t="shared" si="1"/>
        <v>51119</v>
      </c>
      <c r="F9" s="292">
        <f t="shared" si="2"/>
        <v>7736</v>
      </c>
      <c r="G9" s="292">
        <v>3166</v>
      </c>
      <c r="H9" s="292">
        <v>0</v>
      </c>
      <c r="I9" s="292">
        <v>0</v>
      </c>
      <c r="J9" s="292">
        <v>0</v>
      </c>
      <c r="K9" s="292">
        <v>0</v>
      </c>
      <c r="L9" s="292">
        <v>4570</v>
      </c>
      <c r="M9" s="292">
        <v>0</v>
      </c>
      <c r="N9" s="292">
        <f t="shared" si="4"/>
        <v>0</v>
      </c>
      <c r="O9" s="292">
        <f>+資源化量内訳!Y9</f>
        <v>2425</v>
      </c>
      <c r="P9" s="292">
        <f t="shared" si="5"/>
        <v>51646</v>
      </c>
      <c r="Q9" s="292">
        <v>51119</v>
      </c>
      <c r="R9" s="292">
        <f t="shared" si="6"/>
        <v>527</v>
      </c>
      <c r="S9" s="292">
        <v>527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 t="shared" si="8"/>
        <v>2047</v>
      </c>
      <c r="AA9" s="292">
        <v>0</v>
      </c>
      <c r="AB9" s="292">
        <v>1130</v>
      </c>
      <c r="AC9" s="292">
        <f t="shared" si="9"/>
        <v>917</v>
      </c>
      <c r="AD9" s="292">
        <v>917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 t="shared" si="11"/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60111</v>
      </c>
      <c r="E10" s="292">
        <f t="shared" si="1"/>
        <v>43540</v>
      </c>
      <c r="F10" s="292">
        <f t="shared" si="2"/>
        <v>10511</v>
      </c>
      <c r="G10" s="292">
        <v>3559</v>
      </c>
      <c r="H10" s="292">
        <v>0</v>
      </c>
      <c r="I10" s="292">
        <v>0</v>
      </c>
      <c r="J10" s="292">
        <v>0</v>
      </c>
      <c r="K10" s="292">
        <v>21</v>
      </c>
      <c r="L10" s="292">
        <v>6931</v>
      </c>
      <c r="M10" s="292">
        <v>0</v>
      </c>
      <c r="N10" s="292">
        <f t="shared" si="4"/>
        <v>0</v>
      </c>
      <c r="O10" s="292">
        <f>+資源化量内訳!Y10</f>
        <v>6060</v>
      </c>
      <c r="P10" s="292">
        <f t="shared" si="5"/>
        <v>44726</v>
      </c>
      <c r="Q10" s="292">
        <v>43540</v>
      </c>
      <c r="R10" s="292">
        <f t="shared" si="6"/>
        <v>1186</v>
      </c>
      <c r="S10" s="292">
        <v>1169</v>
      </c>
      <c r="T10" s="292">
        <v>0</v>
      </c>
      <c r="U10" s="292">
        <v>0</v>
      </c>
      <c r="V10" s="292">
        <v>0</v>
      </c>
      <c r="W10" s="292">
        <v>0</v>
      </c>
      <c r="X10" s="292">
        <v>17</v>
      </c>
      <c r="Y10" s="292">
        <v>0</v>
      </c>
      <c r="Z10" s="292">
        <f t="shared" si="8"/>
        <v>6853</v>
      </c>
      <c r="AA10" s="292">
        <v>0</v>
      </c>
      <c r="AB10" s="292">
        <v>5646</v>
      </c>
      <c r="AC10" s="292">
        <f t="shared" si="9"/>
        <v>1207</v>
      </c>
      <c r="AD10" s="292">
        <v>1195</v>
      </c>
      <c r="AE10" s="292">
        <v>0</v>
      </c>
      <c r="AF10" s="292">
        <v>0</v>
      </c>
      <c r="AG10" s="292">
        <v>0</v>
      </c>
      <c r="AH10" s="292">
        <v>0</v>
      </c>
      <c r="AI10" s="292">
        <v>12</v>
      </c>
      <c r="AJ10" s="292">
        <v>0</v>
      </c>
      <c r="AK10" s="290">
        <f t="shared" si="11"/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47581</v>
      </c>
      <c r="E11" s="292">
        <f t="shared" si="1"/>
        <v>41267</v>
      </c>
      <c r="F11" s="292">
        <f t="shared" si="2"/>
        <v>4702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4702</v>
      </c>
      <c r="M11" s="292">
        <v>0</v>
      </c>
      <c r="N11" s="292">
        <f t="shared" si="4"/>
        <v>0</v>
      </c>
      <c r="O11" s="292">
        <f>+資源化量内訳!Y11</f>
        <v>1612</v>
      </c>
      <c r="P11" s="292">
        <f t="shared" si="5"/>
        <v>42886</v>
      </c>
      <c r="Q11" s="292">
        <v>41267</v>
      </c>
      <c r="R11" s="292">
        <f t="shared" si="6"/>
        <v>1619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1619</v>
      </c>
      <c r="Y11" s="292">
        <v>0</v>
      </c>
      <c r="Z11" s="292">
        <f t="shared" si="8"/>
        <v>4803</v>
      </c>
      <c r="AA11" s="292">
        <v>0</v>
      </c>
      <c r="AB11" s="292">
        <v>4803</v>
      </c>
      <c r="AC11" s="292">
        <f t="shared" si="9"/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 t="shared" si="11"/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30408</v>
      </c>
      <c r="E12" s="292">
        <f t="shared" si="1"/>
        <v>23432</v>
      </c>
      <c r="F12" s="292">
        <f t="shared" si="2"/>
        <v>2672</v>
      </c>
      <c r="G12" s="292">
        <v>1850</v>
      </c>
      <c r="H12" s="292">
        <v>0</v>
      </c>
      <c r="I12" s="292">
        <v>0</v>
      </c>
      <c r="J12" s="292">
        <v>0</v>
      </c>
      <c r="K12" s="292">
        <v>0</v>
      </c>
      <c r="L12" s="292">
        <v>822</v>
      </c>
      <c r="M12" s="292">
        <v>0</v>
      </c>
      <c r="N12" s="292">
        <f t="shared" si="4"/>
        <v>0</v>
      </c>
      <c r="O12" s="292">
        <f>+資源化量内訳!Y12</f>
        <v>4304</v>
      </c>
      <c r="P12" s="292">
        <f t="shared" si="5"/>
        <v>23811</v>
      </c>
      <c r="Q12" s="292">
        <v>23432</v>
      </c>
      <c r="R12" s="292">
        <f t="shared" si="6"/>
        <v>379</v>
      </c>
      <c r="S12" s="292">
        <v>333</v>
      </c>
      <c r="T12" s="292">
        <v>0</v>
      </c>
      <c r="U12" s="292">
        <v>0</v>
      </c>
      <c r="V12" s="292">
        <v>0</v>
      </c>
      <c r="W12" s="292">
        <v>0</v>
      </c>
      <c r="X12" s="292">
        <v>46</v>
      </c>
      <c r="Y12" s="292">
        <v>0</v>
      </c>
      <c r="Z12" s="292">
        <f t="shared" si="8"/>
        <v>861</v>
      </c>
      <c r="AA12" s="292">
        <v>0</v>
      </c>
      <c r="AB12" s="292">
        <v>741</v>
      </c>
      <c r="AC12" s="292">
        <f t="shared" si="9"/>
        <v>120</v>
      </c>
      <c r="AD12" s="292">
        <v>74</v>
      </c>
      <c r="AE12" s="292">
        <v>0</v>
      </c>
      <c r="AF12" s="292">
        <v>0</v>
      </c>
      <c r="AG12" s="292">
        <v>0</v>
      </c>
      <c r="AH12" s="292">
        <v>0</v>
      </c>
      <c r="AI12" s="292">
        <v>46</v>
      </c>
      <c r="AJ12" s="292">
        <v>0</v>
      </c>
      <c r="AK12" s="290">
        <f t="shared" si="11"/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776</v>
      </c>
      <c r="C13" s="290" t="s">
        <v>777</v>
      </c>
      <c r="D13" s="292">
        <f t="shared" si="0"/>
        <v>20766</v>
      </c>
      <c r="E13" s="292">
        <f t="shared" si="1"/>
        <v>19135</v>
      </c>
      <c r="F13" s="292">
        <f t="shared" si="2"/>
        <v>14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0</v>
      </c>
      <c r="M13" s="292">
        <v>14</v>
      </c>
      <c r="N13" s="292">
        <f t="shared" si="4"/>
        <v>0</v>
      </c>
      <c r="O13" s="292">
        <f>+資源化量内訳!Y13</f>
        <v>1617</v>
      </c>
      <c r="P13" s="292">
        <f t="shared" si="5"/>
        <v>19149</v>
      </c>
      <c r="Q13" s="292">
        <v>19135</v>
      </c>
      <c r="R13" s="292">
        <f t="shared" si="6"/>
        <v>14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14</v>
      </c>
      <c r="Z13" s="292">
        <f t="shared" si="8"/>
        <v>933</v>
      </c>
      <c r="AA13" s="292">
        <v>0</v>
      </c>
      <c r="AB13" s="292">
        <v>933</v>
      </c>
      <c r="AC13" s="292">
        <f t="shared" si="9"/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 t="shared" si="11"/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0"/>
        <v>29769</v>
      </c>
      <c r="E14" s="292">
        <f t="shared" si="1"/>
        <v>23451</v>
      </c>
      <c r="F14" s="292">
        <f t="shared" si="2"/>
        <v>1454</v>
      </c>
      <c r="G14" s="292">
        <v>1105</v>
      </c>
      <c r="H14" s="292">
        <v>0</v>
      </c>
      <c r="I14" s="292">
        <v>0</v>
      </c>
      <c r="J14" s="292">
        <v>0</v>
      </c>
      <c r="K14" s="292">
        <v>0</v>
      </c>
      <c r="L14" s="292">
        <v>349</v>
      </c>
      <c r="M14" s="292">
        <v>0</v>
      </c>
      <c r="N14" s="292">
        <f t="shared" si="4"/>
        <v>0</v>
      </c>
      <c r="O14" s="292">
        <f>+資源化量内訳!Y14</f>
        <v>4864</v>
      </c>
      <c r="P14" s="292">
        <f t="shared" si="5"/>
        <v>23605</v>
      </c>
      <c r="Q14" s="292">
        <v>23451</v>
      </c>
      <c r="R14" s="292">
        <f t="shared" si="6"/>
        <v>154</v>
      </c>
      <c r="S14" s="292">
        <v>154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 t="shared" si="8"/>
        <v>3263</v>
      </c>
      <c r="AA14" s="292">
        <v>0</v>
      </c>
      <c r="AB14" s="292">
        <v>2762</v>
      </c>
      <c r="AC14" s="292">
        <f t="shared" si="9"/>
        <v>501</v>
      </c>
      <c r="AD14" s="292">
        <v>501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 t="shared" si="11"/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0"/>
        <v>16699</v>
      </c>
      <c r="E15" s="292">
        <f t="shared" si="1"/>
        <v>13418</v>
      </c>
      <c r="F15" s="292">
        <f t="shared" si="2"/>
        <v>768</v>
      </c>
      <c r="G15" s="292">
        <v>755</v>
      </c>
      <c r="H15" s="292">
        <v>0</v>
      </c>
      <c r="I15" s="292">
        <v>0</v>
      </c>
      <c r="J15" s="292">
        <v>0</v>
      </c>
      <c r="K15" s="292">
        <v>0</v>
      </c>
      <c r="L15" s="292">
        <v>13</v>
      </c>
      <c r="M15" s="292">
        <v>0</v>
      </c>
      <c r="N15" s="292">
        <f t="shared" si="4"/>
        <v>0</v>
      </c>
      <c r="O15" s="292">
        <f>+資源化量内訳!Y15</f>
        <v>2513</v>
      </c>
      <c r="P15" s="292">
        <f t="shared" si="5"/>
        <v>13606</v>
      </c>
      <c r="Q15" s="292">
        <v>13418</v>
      </c>
      <c r="R15" s="292">
        <f t="shared" si="6"/>
        <v>188</v>
      </c>
      <c r="S15" s="292">
        <v>188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 t="shared" si="8"/>
        <v>2398</v>
      </c>
      <c r="AA15" s="292">
        <v>0</v>
      </c>
      <c r="AB15" s="292">
        <v>2082</v>
      </c>
      <c r="AC15" s="292">
        <f t="shared" si="9"/>
        <v>316</v>
      </c>
      <c r="AD15" s="292">
        <v>316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 t="shared" si="11"/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0"/>
        <v>18577</v>
      </c>
      <c r="E16" s="292">
        <f t="shared" si="1"/>
        <v>13861</v>
      </c>
      <c r="F16" s="292">
        <f t="shared" si="2"/>
        <v>3596</v>
      </c>
      <c r="G16" s="292">
        <v>541</v>
      </c>
      <c r="H16" s="292">
        <v>1006</v>
      </c>
      <c r="I16" s="292">
        <v>0</v>
      </c>
      <c r="J16" s="292">
        <v>0</v>
      </c>
      <c r="K16" s="292">
        <v>0</v>
      </c>
      <c r="L16" s="292">
        <v>2049</v>
      </c>
      <c r="M16" s="292">
        <v>0</v>
      </c>
      <c r="N16" s="292">
        <f t="shared" si="4"/>
        <v>0</v>
      </c>
      <c r="O16" s="292">
        <f>+資源化量内訳!Y16</f>
        <v>1120</v>
      </c>
      <c r="P16" s="292">
        <f t="shared" si="5"/>
        <v>15474</v>
      </c>
      <c r="Q16" s="292">
        <v>13861</v>
      </c>
      <c r="R16" s="292">
        <f t="shared" si="6"/>
        <v>1613</v>
      </c>
      <c r="S16" s="292">
        <v>191</v>
      </c>
      <c r="T16" s="292">
        <v>4</v>
      </c>
      <c r="U16" s="292">
        <v>0</v>
      </c>
      <c r="V16" s="292">
        <v>0</v>
      </c>
      <c r="W16" s="292">
        <v>0</v>
      </c>
      <c r="X16" s="292">
        <v>1418</v>
      </c>
      <c r="Y16" s="292">
        <v>0</v>
      </c>
      <c r="Z16" s="292">
        <f t="shared" si="8"/>
        <v>1428</v>
      </c>
      <c r="AA16" s="292">
        <v>0</v>
      </c>
      <c r="AB16" s="292">
        <v>1282</v>
      </c>
      <c r="AC16" s="292">
        <f t="shared" si="9"/>
        <v>146</v>
      </c>
      <c r="AD16" s="292">
        <v>146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 t="shared" si="11"/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0"/>
        <v>16079</v>
      </c>
      <c r="E17" s="292">
        <f t="shared" si="1"/>
        <v>14257</v>
      </c>
      <c r="F17" s="292">
        <f t="shared" si="2"/>
        <v>892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892</v>
      </c>
      <c r="M17" s="292">
        <v>0</v>
      </c>
      <c r="N17" s="292">
        <f t="shared" si="4"/>
        <v>0</v>
      </c>
      <c r="O17" s="292">
        <f>+資源化量内訳!Y17</f>
        <v>930</v>
      </c>
      <c r="P17" s="292">
        <f t="shared" si="5"/>
        <v>14257</v>
      </c>
      <c r="Q17" s="292">
        <v>14257</v>
      </c>
      <c r="R17" s="292">
        <f t="shared" si="6"/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 t="shared" si="8"/>
        <v>1598</v>
      </c>
      <c r="AA17" s="292">
        <v>0</v>
      </c>
      <c r="AB17" s="292">
        <v>1578</v>
      </c>
      <c r="AC17" s="292">
        <f t="shared" si="9"/>
        <v>20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20</v>
      </c>
      <c r="AJ17" s="292">
        <v>0</v>
      </c>
      <c r="AK17" s="290">
        <f t="shared" si="11"/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0"/>
        <v>9323</v>
      </c>
      <c r="E18" s="292">
        <f t="shared" si="1"/>
        <v>7026</v>
      </c>
      <c r="F18" s="292">
        <f t="shared" si="2"/>
        <v>2297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2013</v>
      </c>
      <c r="M18" s="292">
        <v>284</v>
      </c>
      <c r="N18" s="292">
        <f t="shared" si="4"/>
        <v>0</v>
      </c>
      <c r="O18" s="292">
        <f>+資源化量内訳!Y18</f>
        <v>0</v>
      </c>
      <c r="P18" s="292">
        <f t="shared" si="5"/>
        <v>7026</v>
      </c>
      <c r="Q18" s="292">
        <v>7026</v>
      </c>
      <c r="R18" s="292">
        <f t="shared" si="6"/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 t="shared" si="8"/>
        <v>986</v>
      </c>
      <c r="AA18" s="292">
        <v>0</v>
      </c>
      <c r="AB18" s="292">
        <v>702</v>
      </c>
      <c r="AC18" s="292">
        <f t="shared" si="9"/>
        <v>284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284</v>
      </c>
      <c r="AK18" s="290">
        <f t="shared" si="11"/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0"/>
        <v>16134</v>
      </c>
      <c r="E19" s="292">
        <f t="shared" si="1"/>
        <v>13484</v>
      </c>
      <c r="F19" s="292">
        <f t="shared" si="2"/>
        <v>566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566</v>
      </c>
      <c r="M19" s="292">
        <v>0</v>
      </c>
      <c r="N19" s="292">
        <f t="shared" si="4"/>
        <v>511</v>
      </c>
      <c r="O19" s="292">
        <f>+資源化量内訳!Y19</f>
        <v>1573</v>
      </c>
      <c r="P19" s="292">
        <f t="shared" si="5"/>
        <v>13484</v>
      </c>
      <c r="Q19" s="292">
        <v>13484</v>
      </c>
      <c r="R19" s="292">
        <f t="shared" si="6"/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 t="shared" si="8"/>
        <v>2146</v>
      </c>
      <c r="AA19" s="292">
        <v>511</v>
      </c>
      <c r="AB19" s="292">
        <v>1635</v>
      </c>
      <c r="AC19" s="292">
        <f t="shared" si="9"/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 t="shared" si="11"/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0"/>
        <v>27874</v>
      </c>
      <c r="E20" s="292">
        <f t="shared" si="1"/>
        <v>21957</v>
      </c>
      <c r="F20" s="292">
        <f t="shared" si="2"/>
        <v>2371</v>
      </c>
      <c r="G20" s="292">
        <v>2308</v>
      </c>
      <c r="H20" s="292">
        <v>0</v>
      </c>
      <c r="I20" s="292">
        <v>0</v>
      </c>
      <c r="J20" s="292">
        <v>0</v>
      </c>
      <c r="K20" s="292">
        <v>0</v>
      </c>
      <c r="L20" s="292">
        <v>63</v>
      </c>
      <c r="M20" s="292">
        <v>0</v>
      </c>
      <c r="N20" s="292">
        <f t="shared" si="4"/>
        <v>0</v>
      </c>
      <c r="O20" s="292">
        <f>+資源化量内訳!Y20</f>
        <v>3546</v>
      </c>
      <c r="P20" s="292">
        <f t="shared" si="5"/>
        <v>22071</v>
      </c>
      <c r="Q20" s="292">
        <v>21957</v>
      </c>
      <c r="R20" s="292">
        <f t="shared" si="6"/>
        <v>114</v>
      </c>
      <c r="S20" s="292">
        <v>114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 t="shared" si="8"/>
        <v>2213</v>
      </c>
      <c r="AA20" s="292">
        <v>0</v>
      </c>
      <c r="AB20" s="292">
        <v>1870</v>
      </c>
      <c r="AC20" s="292">
        <f t="shared" si="9"/>
        <v>343</v>
      </c>
      <c r="AD20" s="292">
        <v>343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 t="shared" si="11"/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0"/>
        <v>34180</v>
      </c>
      <c r="E21" s="292">
        <f t="shared" si="1"/>
        <v>23210</v>
      </c>
      <c r="F21" s="292">
        <f t="shared" si="2"/>
        <v>6829</v>
      </c>
      <c r="G21" s="292">
        <v>717</v>
      </c>
      <c r="H21" s="292">
        <v>343</v>
      </c>
      <c r="I21" s="292">
        <v>0</v>
      </c>
      <c r="J21" s="292">
        <v>0</v>
      </c>
      <c r="K21" s="292">
        <v>0</v>
      </c>
      <c r="L21" s="292">
        <v>5769</v>
      </c>
      <c r="M21" s="292">
        <v>0</v>
      </c>
      <c r="N21" s="292">
        <f t="shared" si="4"/>
        <v>0</v>
      </c>
      <c r="O21" s="292">
        <f>+資源化量内訳!Y21</f>
        <v>4141</v>
      </c>
      <c r="P21" s="292">
        <f t="shared" si="5"/>
        <v>27627</v>
      </c>
      <c r="Q21" s="292">
        <v>23210</v>
      </c>
      <c r="R21" s="292">
        <f t="shared" si="6"/>
        <v>4417</v>
      </c>
      <c r="S21" s="292">
        <v>388</v>
      </c>
      <c r="T21" s="292">
        <v>21</v>
      </c>
      <c r="U21" s="292">
        <v>0</v>
      </c>
      <c r="V21" s="292">
        <v>0</v>
      </c>
      <c r="W21" s="292">
        <v>0</v>
      </c>
      <c r="X21" s="292">
        <v>4008</v>
      </c>
      <c r="Y21" s="292">
        <v>0</v>
      </c>
      <c r="Z21" s="292">
        <f t="shared" si="8"/>
        <v>1104</v>
      </c>
      <c r="AA21" s="292">
        <v>0</v>
      </c>
      <c r="AB21" s="292">
        <v>1104</v>
      </c>
      <c r="AC21" s="292">
        <f t="shared" si="9"/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 t="shared" si="11"/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0"/>
        <v>28816</v>
      </c>
      <c r="E22" s="292">
        <f t="shared" si="1"/>
        <v>23433</v>
      </c>
      <c r="F22" s="292">
        <f t="shared" si="2"/>
        <v>3040</v>
      </c>
      <c r="G22" s="292">
        <v>0</v>
      </c>
      <c r="H22" s="292">
        <v>84</v>
      </c>
      <c r="I22" s="292">
        <v>0</v>
      </c>
      <c r="J22" s="292">
        <v>0</v>
      </c>
      <c r="K22" s="292">
        <v>40</v>
      </c>
      <c r="L22" s="292">
        <v>2916</v>
      </c>
      <c r="M22" s="292">
        <v>0</v>
      </c>
      <c r="N22" s="292">
        <f t="shared" si="4"/>
        <v>0</v>
      </c>
      <c r="O22" s="292">
        <f>+資源化量内訳!Y22</f>
        <v>2343</v>
      </c>
      <c r="P22" s="292">
        <f t="shared" si="5"/>
        <v>24858</v>
      </c>
      <c r="Q22" s="292">
        <v>23433</v>
      </c>
      <c r="R22" s="292">
        <f t="shared" si="6"/>
        <v>1425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1425</v>
      </c>
      <c r="Y22" s="292">
        <v>0</v>
      </c>
      <c r="Z22" s="292">
        <f t="shared" si="8"/>
        <v>1694</v>
      </c>
      <c r="AA22" s="292">
        <v>0</v>
      </c>
      <c r="AB22" s="292">
        <v>1694</v>
      </c>
      <c r="AC22" s="292">
        <f t="shared" si="9"/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 t="shared" si="11"/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0"/>
        <v>91362</v>
      </c>
      <c r="E23" s="292">
        <f t="shared" si="1"/>
        <v>71254</v>
      </c>
      <c r="F23" s="292">
        <f t="shared" si="2"/>
        <v>9838</v>
      </c>
      <c r="G23" s="292">
        <v>4660</v>
      </c>
      <c r="H23" s="292">
        <v>0</v>
      </c>
      <c r="I23" s="292">
        <v>0</v>
      </c>
      <c r="J23" s="292">
        <v>0</v>
      </c>
      <c r="K23" s="292">
        <v>0</v>
      </c>
      <c r="L23" s="292">
        <v>5178</v>
      </c>
      <c r="M23" s="292">
        <v>0</v>
      </c>
      <c r="N23" s="292">
        <f t="shared" si="4"/>
        <v>0</v>
      </c>
      <c r="O23" s="292">
        <f>+資源化量内訳!Y23</f>
        <v>10270</v>
      </c>
      <c r="P23" s="292">
        <f t="shared" si="5"/>
        <v>76153</v>
      </c>
      <c r="Q23" s="292">
        <v>71254</v>
      </c>
      <c r="R23" s="292">
        <f t="shared" si="6"/>
        <v>4899</v>
      </c>
      <c r="S23" s="292">
        <v>3445</v>
      </c>
      <c r="T23" s="292">
        <v>0</v>
      </c>
      <c r="U23" s="292">
        <v>0</v>
      </c>
      <c r="V23" s="292">
        <v>0</v>
      </c>
      <c r="W23" s="292">
        <v>0</v>
      </c>
      <c r="X23" s="292">
        <v>1454</v>
      </c>
      <c r="Y23" s="292">
        <v>0</v>
      </c>
      <c r="Z23" s="292">
        <f t="shared" si="8"/>
        <v>11390</v>
      </c>
      <c r="AA23" s="292">
        <v>0</v>
      </c>
      <c r="AB23" s="292">
        <v>10892</v>
      </c>
      <c r="AC23" s="292">
        <f t="shared" si="9"/>
        <v>498</v>
      </c>
      <c r="AD23" s="292">
        <v>498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 t="shared" si="11"/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0"/>
        <v>53588</v>
      </c>
      <c r="E24" s="292">
        <f t="shared" si="1"/>
        <v>51146</v>
      </c>
      <c r="F24" s="292">
        <f t="shared" si="2"/>
        <v>2102</v>
      </c>
      <c r="G24" s="292">
        <v>2102</v>
      </c>
      <c r="H24" s="292">
        <v>0</v>
      </c>
      <c r="I24" s="292">
        <v>0</v>
      </c>
      <c r="J24" s="292">
        <v>0</v>
      </c>
      <c r="K24" s="292">
        <v>0</v>
      </c>
      <c r="L24" s="292">
        <v>0</v>
      </c>
      <c r="M24" s="292">
        <v>0</v>
      </c>
      <c r="N24" s="292">
        <f t="shared" si="4"/>
        <v>0</v>
      </c>
      <c r="O24" s="292">
        <f>+資源化量内訳!Y24</f>
        <v>340</v>
      </c>
      <c r="P24" s="292">
        <f t="shared" si="5"/>
        <v>51146</v>
      </c>
      <c r="Q24" s="292">
        <v>51146</v>
      </c>
      <c r="R24" s="292">
        <f t="shared" si="6"/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 t="shared" si="8"/>
        <v>2592</v>
      </c>
      <c r="AA24" s="292">
        <v>0</v>
      </c>
      <c r="AB24" s="292">
        <v>2592</v>
      </c>
      <c r="AC24" s="292">
        <f t="shared" si="9"/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 t="shared" si="11"/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0"/>
        <v>24400</v>
      </c>
      <c r="E25" s="292">
        <f t="shared" si="1"/>
        <v>1215</v>
      </c>
      <c r="F25" s="292">
        <f t="shared" si="2"/>
        <v>22772</v>
      </c>
      <c r="G25" s="292">
        <v>4244</v>
      </c>
      <c r="H25" s="292">
        <v>0</v>
      </c>
      <c r="I25" s="292">
        <v>0</v>
      </c>
      <c r="J25" s="292">
        <v>0</v>
      </c>
      <c r="K25" s="292">
        <v>18089</v>
      </c>
      <c r="L25" s="292">
        <v>439</v>
      </c>
      <c r="M25" s="292">
        <v>0</v>
      </c>
      <c r="N25" s="292">
        <f t="shared" si="4"/>
        <v>0</v>
      </c>
      <c r="O25" s="292">
        <f>+資源化量内訳!Y25</f>
        <v>413</v>
      </c>
      <c r="P25" s="292">
        <f t="shared" si="5"/>
        <v>2691</v>
      </c>
      <c r="Q25" s="292">
        <v>1215</v>
      </c>
      <c r="R25" s="292">
        <f t="shared" si="6"/>
        <v>1476</v>
      </c>
      <c r="S25" s="292">
        <v>1476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 t="shared" si="8"/>
        <v>244</v>
      </c>
      <c r="AA25" s="292">
        <v>0</v>
      </c>
      <c r="AB25" s="292">
        <v>101</v>
      </c>
      <c r="AC25" s="292">
        <f t="shared" si="9"/>
        <v>143</v>
      </c>
      <c r="AD25" s="292">
        <v>143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 t="shared" si="11"/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0"/>
        <v>10886</v>
      </c>
      <c r="E26" s="292">
        <f t="shared" si="1"/>
        <v>7882</v>
      </c>
      <c r="F26" s="292">
        <f t="shared" si="2"/>
        <v>2056</v>
      </c>
      <c r="G26" s="292">
        <v>793</v>
      </c>
      <c r="H26" s="292">
        <v>0</v>
      </c>
      <c r="I26" s="292">
        <v>0</v>
      </c>
      <c r="J26" s="292">
        <v>0</v>
      </c>
      <c r="K26" s="292">
        <v>0</v>
      </c>
      <c r="L26" s="292">
        <v>1263</v>
      </c>
      <c r="M26" s="292">
        <v>0</v>
      </c>
      <c r="N26" s="292">
        <f t="shared" si="4"/>
        <v>0</v>
      </c>
      <c r="O26" s="292">
        <f>+資源化量内訳!Y26</f>
        <v>948</v>
      </c>
      <c r="P26" s="292">
        <f t="shared" si="5"/>
        <v>8105</v>
      </c>
      <c r="Q26" s="292">
        <v>7882</v>
      </c>
      <c r="R26" s="292">
        <f t="shared" si="6"/>
        <v>223</v>
      </c>
      <c r="S26" s="292">
        <v>196</v>
      </c>
      <c r="T26" s="292">
        <v>0</v>
      </c>
      <c r="U26" s="292">
        <v>0</v>
      </c>
      <c r="V26" s="292">
        <v>0</v>
      </c>
      <c r="W26" s="292">
        <v>0</v>
      </c>
      <c r="X26" s="292">
        <v>27</v>
      </c>
      <c r="Y26" s="292">
        <v>0</v>
      </c>
      <c r="Z26" s="292">
        <f t="shared" si="8"/>
        <v>440</v>
      </c>
      <c r="AA26" s="292">
        <v>0</v>
      </c>
      <c r="AB26" s="292">
        <v>0</v>
      </c>
      <c r="AC26" s="292">
        <f t="shared" si="9"/>
        <v>440</v>
      </c>
      <c r="AD26" s="292">
        <v>440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 t="shared" si="11"/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0"/>
        <v>18738</v>
      </c>
      <c r="E27" s="292">
        <f t="shared" si="1"/>
        <v>13448</v>
      </c>
      <c r="F27" s="292">
        <f t="shared" si="2"/>
        <v>4208</v>
      </c>
      <c r="G27" s="292">
        <v>449</v>
      </c>
      <c r="H27" s="292">
        <v>490</v>
      </c>
      <c r="I27" s="292">
        <v>0</v>
      </c>
      <c r="J27" s="292">
        <v>0</v>
      </c>
      <c r="K27" s="292">
        <v>0</v>
      </c>
      <c r="L27" s="292">
        <v>3269</v>
      </c>
      <c r="M27" s="292">
        <v>0</v>
      </c>
      <c r="N27" s="292">
        <f t="shared" si="4"/>
        <v>0</v>
      </c>
      <c r="O27" s="292">
        <f>+資源化量内訳!Y27</f>
        <v>1082</v>
      </c>
      <c r="P27" s="292">
        <f t="shared" si="5"/>
        <v>16009</v>
      </c>
      <c r="Q27" s="292">
        <v>13448</v>
      </c>
      <c r="R27" s="292">
        <f t="shared" si="6"/>
        <v>2561</v>
      </c>
      <c r="S27" s="292">
        <v>243</v>
      </c>
      <c r="T27" s="292">
        <v>47</v>
      </c>
      <c r="U27" s="292">
        <v>0</v>
      </c>
      <c r="V27" s="292">
        <v>0</v>
      </c>
      <c r="W27" s="292">
        <v>0</v>
      </c>
      <c r="X27" s="292">
        <v>2271</v>
      </c>
      <c r="Y27" s="292">
        <v>0</v>
      </c>
      <c r="Z27" s="292">
        <f t="shared" si="8"/>
        <v>640</v>
      </c>
      <c r="AA27" s="292">
        <v>0</v>
      </c>
      <c r="AB27" s="292">
        <v>640</v>
      </c>
      <c r="AC27" s="292">
        <f t="shared" si="9"/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 t="shared" si="11"/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0"/>
        <v>14193</v>
      </c>
      <c r="E28" s="292">
        <f t="shared" si="1"/>
        <v>11800</v>
      </c>
      <c r="F28" s="292">
        <f t="shared" si="2"/>
        <v>2393</v>
      </c>
      <c r="G28" s="292">
        <v>1165</v>
      </c>
      <c r="H28" s="292">
        <v>0</v>
      </c>
      <c r="I28" s="292">
        <v>0</v>
      </c>
      <c r="J28" s="292">
        <v>0</v>
      </c>
      <c r="K28" s="292">
        <v>0</v>
      </c>
      <c r="L28" s="292">
        <v>1228</v>
      </c>
      <c r="M28" s="292">
        <v>0</v>
      </c>
      <c r="N28" s="292">
        <f t="shared" si="4"/>
        <v>0</v>
      </c>
      <c r="O28" s="292">
        <f>+資源化量内訳!Y28</f>
        <v>0</v>
      </c>
      <c r="P28" s="292">
        <f t="shared" si="5"/>
        <v>12300</v>
      </c>
      <c r="Q28" s="292">
        <v>11800</v>
      </c>
      <c r="R28" s="292">
        <f t="shared" si="6"/>
        <v>500</v>
      </c>
      <c r="S28" s="292">
        <v>500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 t="shared" si="8"/>
        <v>1832</v>
      </c>
      <c r="AA28" s="292">
        <v>0</v>
      </c>
      <c r="AB28" s="292">
        <v>1711</v>
      </c>
      <c r="AC28" s="292">
        <f t="shared" si="9"/>
        <v>121</v>
      </c>
      <c r="AD28" s="292">
        <v>121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 t="shared" si="11"/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0"/>
        <v>16772</v>
      </c>
      <c r="E29" s="292">
        <f t="shared" si="1"/>
        <v>14532</v>
      </c>
      <c r="F29" s="292">
        <f t="shared" si="2"/>
        <v>2240</v>
      </c>
      <c r="G29" s="292">
        <v>979</v>
      </c>
      <c r="H29" s="292">
        <v>0</v>
      </c>
      <c r="I29" s="292">
        <v>0</v>
      </c>
      <c r="J29" s="292">
        <v>0</v>
      </c>
      <c r="K29" s="292">
        <v>0</v>
      </c>
      <c r="L29" s="292">
        <v>1261</v>
      </c>
      <c r="M29" s="292">
        <v>0</v>
      </c>
      <c r="N29" s="292">
        <f t="shared" si="4"/>
        <v>0</v>
      </c>
      <c r="O29" s="292">
        <f>+資源化量内訳!Y29</f>
        <v>0</v>
      </c>
      <c r="P29" s="292">
        <f t="shared" si="5"/>
        <v>14942</v>
      </c>
      <c r="Q29" s="292">
        <v>14532</v>
      </c>
      <c r="R29" s="292">
        <f t="shared" si="6"/>
        <v>410</v>
      </c>
      <c r="S29" s="292">
        <v>410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 t="shared" si="8"/>
        <v>2198</v>
      </c>
      <c r="AA29" s="292">
        <v>0</v>
      </c>
      <c r="AB29" s="292">
        <v>2109</v>
      </c>
      <c r="AC29" s="292">
        <f t="shared" si="9"/>
        <v>89</v>
      </c>
      <c r="AD29" s="292">
        <v>89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 t="shared" si="11"/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0"/>
        <v>32264</v>
      </c>
      <c r="E30" s="292">
        <f t="shared" si="1"/>
        <v>27893</v>
      </c>
      <c r="F30" s="292">
        <f t="shared" si="2"/>
        <v>1986</v>
      </c>
      <c r="G30" s="292">
        <v>1821</v>
      </c>
      <c r="H30" s="292">
        <v>0</v>
      </c>
      <c r="I30" s="292">
        <v>0</v>
      </c>
      <c r="J30" s="292">
        <v>0</v>
      </c>
      <c r="K30" s="292">
        <v>0</v>
      </c>
      <c r="L30" s="292">
        <v>165</v>
      </c>
      <c r="M30" s="292">
        <v>0</v>
      </c>
      <c r="N30" s="292">
        <f t="shared" si="4"/>
        <v>0</v>
      </c>
      <c r="O30" s="292">
        <f>+資源化量内訳!Y30</f>
        <v>2385</v>
      </c>
      <c r="P30" s="292">
        <f t="shared" si="5"/>
        <v>29155</v>
      </c>
      <c r="Q30" s="292">
        <v>27893</v>
      </c>
      <c r="R30" s="292">
        <f t="shared" si="6"/>
        <v>1262</v>
      </c>
      <c r="S30" s="292">
        <v>1262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 t="shared" si="8"/>
        <v>1392</v>
      </c>
      <c r="AA30" s="292">
        <v>0</v>
      </c>
      <c r="AB30" s="292">
        <v>1392</v>
      </c>
      <c r="AC30" s="292">
        <f t="shared" si="9"/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 t="shared" si="11"/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0"/>
        <v>16626</v>
      </c>
      <c r="E31" s="292">
        <f t="shared" si="1"/>
        <v>12945</v>
      </c>
      <c r="F31" s="292">
        <f t="shared" si="2"/>
        <v>1939</v>
      </c>
      <c r="G31" s="292">
        <v>1136</v>
      </c>
      <c r="H31" s="292">
        <v>0</v>
      </c>
      <c r="I31" s="292">
        <v>0</v>
      </c>
      <c r="J31" s="292">
        <v>0</v>
      </c>
      <c r="K31" s="292">
        <v>0</v>
      </c>
      <c r="L31" s="292">
        <v>803</v>
      </c>
      <c r="M31" s="292">
        <v>0</v>
      </c>
      <c r="N31" s="292">
        <f t="shared" si="4"/>
        <v>0</v>
      </c>
      <c r="O31" s="292">
        <f>+資源化量内訳!Y31</f>
        <v>1742</v>
      </c>
      <c r="P31" s="292">
        <f t="shared" si="5"/>
        <v>14027</v>
      </c>
      <c r="Q31" s="292">
        <v>12945</v>
      </c>
      <c r="R31" s="292">
        <f t="shared" si="6"/>
        <v>1082</v>
      </c>
      <c r="S31" s="292">
        <v>995</v>
      </c>
      <c r="T31" s="292">
        <v>0</v>
      </c>
      <c r="U31" s="292">
        <v>0</v>
      </c>
      <c r="V31" s="292">
        <v>0</v>
      </c>
      <c r="W31" s="292">
        <v>0</v>
      </c>
      <c r="X31" s="292">
        <v>87</v>
      </c>
      <c r="Y31" s="292">
        <v>0</v>
      </c>
      <c r="Z31" s="292">
        <f t="shared" si="8"/>
        <v>748</v>
      </c>
      <c r="AA31" s="292">
        <v>0</v>
      </c>
      <c r="AB31" s="292">
        <v>748</v>
      </c>
      <c r="AC31" s="292">
        <f t="shared" si="9"/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 t="shared" si="11"/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0"/>
        <v>14955</v>
      </c>
      <c r="E32" s="292">
        <f t="shared" si="1"/>
        <v>11121</v>
      </c>
      <c r="F32" s="292">
        <f t="shared" si="2"/>
        <v>1910</v>
      </c>
      <c r="G32" s="292">
        <v>1352</v>
      </c>
      <c r="H32" s="292">
        <v>0</v>
      </c>
      <c r="I32" s="292">
        <v>0</v>
      </c>
      <c r="J32" s="292">
        <v>0</v>
      </c>
      <c r="K32" s="292">
        <v>0</v>
      </c>
      <c r="L32" s="292">
        <v>558</v>
      </c>
      <c r="M32" s="292">
        <v>0</v>
      </c>
      <c r="N32" s="292">
        <f t="shared" si="4"/>
        <v>0</v>
      </c>
      <c r="O32" s="292">
        <f>+資源化量内訳!Y32</f>
        <v>1924</v>
      </c>
      <c r="P32" s="292">
        <f t="shared" si="5"/>
        <v>12473</v>
      </c>
      <c r="Q32" s="292">
        <v>11121</v>
      </c>
      <c r="R32" s="292">
        <f t="shared" si="6"/>
        <v>1352</v>
      </c>
      <c r="S32" s="292">
        <v>1352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 t="shared" si="8"/>
        <v>1910</v>
      </c>
      <c r="AA32" s="292">
        <v>0</v>
      </c>
      <c r="AB32" s="292">
        <v>1757</v>
      </c>
      <c r="AC32" s="292">
        <f t="shared" si="9"/>
        <v>153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153</v>
      </c>
      <c r="AJ32" s="292">
        <v>0</v>
      </c>
      <c r="AK32" s="290">
        <f t="shared" si="11"/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0"/>
        <v>16602</v>
      </c>
      <c r="E33" s="292">
        <f t="shared" si="1"/>
        <v>12917</v>
      </c>
      <c r="F33" s="292">
        <f t="shared" si="2"/>
        <v>2060</v>
      </c>
      <c r="G33" s="292">
        <v>1155</v>
      </c>
      <c r="H33" s="292">
        <v>377</v>
      </c>
      <c r="I33" s="292">
        <v>0</v>
      </c>
      <c r="J33" s="292">
        <v>0</v>
      </c>
      <c r="K33" s="292">
        <v>0</v>
      </c>
      <c r="L33" s="292">
        <v>528</v>
      </c>
      <c r="M33" s="292">
        <v>0</v>
      </c>
      <c r="N33" s="292">
        <f t="shared" si="4"/>
        <v>0</v>
      </c>
      <c r="O33" s="292">
        <f>+資源化量内訳!Y33</f>
        <v>1625</v>
      </c>
      <c r="P33" s="292">
        <f t="shared" si="5"/>
        <v>13578</v>
      </c>
      <c r="Q33" s="292">
        <v>12917</v>
      </c>
      <c r="R33" s="292">
        <f t="shared" si="6"/>
        <v>661</v>
      </c>
      <c r="S33" s="292">
        <v>559</v>
      </c>
      <c r="T33" s="292">
        <v>0</v>
      </c>
      <c r="U33" s="292">
        <v>0</v>
      </c>
      <c r="V33" s="292">
        <v>0</v>
      </c>
      <c r="W33" s="292">
        <v>0</v>
      </c>
      <c r="X33" s="292">
        <v>102</v>
      </c>
      <c r="Y33" s="292">
        <v>0</v>
      </c>
      <c r="Z33" s="292">
        <f t="shared" si="8"/>
        <v>1649</v>
      </c>
      <c r="AA33" s="292">
        <v>0</v>
      </c>
      <c r="AB33" s="292">
        <v>1457</v>
      </c>
      <c r="AC33" s="292">
        <f t="shared" si="9"/>
        <v>192</v>
      </c>
      <c r="AD33" s="292">
        <v>133</v>
      </c>
      <c r="AE33" s="292">
        <v>0</v>
      </c>
      <c r="AF33" s="292">
        <v>0</v>
      </c>
      <c r="AG33" s="292">
        <v>0</v>
      </c>
      <c r="AH33" s="292">
        <v>0</v>
      </c>
      <c r="AI33" s="292">
        <v>59</v>
      </c>
      <c r="AJ33" s="292">
        <v>0</v>
      </c>
      <c r="AK33" s="290">
        <f t="shared" si="11"/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0"/>
        <v>10375</v>
      </c>
      <c r="E34" s="292">
        <f t="shared" si="1"/>
        <v>10270</v>
      </c>
      <c r="F34" s="292">
        <f t="shared" si="2"/>
        <v>105</v>
      </c>
      <c r="G34" s="292">
        <v>0</v>
      </c>
      <c r="H34" s="292">
        <v>0</v>
      </c>
      <c r="I34" s="292">
        <v>0</v>
      </c>
      <c r="J34" s="292">
        <v>0</v>
      </c>
      <c r="K34" s="292">
        <v>0</v>
      </c>
      <c r="L34" s="292">
        <v>105</v>
      </c>
      <c r="M34" s="292">
        <v>0</v>
      </c>
      <c r="N34" s="292">
        <f t="shared" si="4"/>
        <v>0</v>
      </c>
      <c r="O34" s="292">
        <f>+資源化量内訳!Y34</f>
        <v>0</v>
      </c>
      <c r="P34" s="292">
        <f t="shared" si="5"/>
        <v>10270</v>
      </c>
      <c r="Q34" s="292">
        <v>10270</v>
      </c>
      <c r="R34" s="292">
        <f t="shared" si="6"/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 t="shared" si="8"/>
        <v>528</v>
      </c>
      <c r="AA34" s="292">
        <v>0</v>
      </c>
      <c r="AB34" s="292">
        <v>528</v>
      </c>
      <c r="AC34" s="292">
        <f t="shared" si="9"/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 t="shared" si="11"/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0"/>
        <v>36614</v>
      </c>
      <c r="E35" s="292">
        <f t="shared" si="1"/>
        <v>0</v>
      </c>
      <c r="F35" s="292">
        <f t="shared" si="2"/>
        <v>27078</v>
      </c>
      <c r="G35" s="292">
        <v>0</v>
      </c>
      <c r="H35" s="292">
        <v>0</v>
      </c>
      <c r="I35" s="292">
        <v>0</v>
      </c>
      <c r="J35" s="292">
        <v>0</v>
      </c>
      <c r="K35" s="292">
        <v>21974</v>
      </c>
      <c r="L35" s="292">
        <v>5104</v>
      </c>
      <c r="M35" s="292">
        <v>0</v>
      </c>
      <c r="N35" s="292">
        <f t="shared" si="4"/>
        <v>0</v>
      </c>
      <c r="O35" s="292">
        <f>+資源化量内訳!Y35</f>
        <v>9536</v>
      </c>
      <c r="P35" s="292">
        <f t="shared" si="5"/>
        <v>829</v>
      </c>
      <c r="Q35" s="292">
        <v>0</v>
      </c>
      <c r="R35" s="292">
        <f t="shared" si="6"/>
        <v>829</v>
      </c>
      <c r="S35" s="292">
        <v>0</v>
      </c>
      <c r="T35" s="292">
        <v>0</v>
      </c>
      <c r="U35" s="292">
        <v>0</v>
      </c>
      <c r="V35" s="292">
        <v>0</v>
      </c>
      <c r="W35" s="292">
        <v>0</v>
      </c>
      <c r="X35" s="292">
        <v>829</v>
      </c>
      <c r="Y35" s="292">
        <v>0</v>
      </c>
      <c r="Z35" s="292">
        <f t="shared" si="8"/>
        <v>819</v>
      </c>
      <c r="AA35" s="292">
        <v>0</v>
      </c>
      <c r="AB35" s="292">
        <v>261</v>
      </c>
      <c r="AC35" s="292">
        <f t="shared" si="9"/>
        <v>558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558</v>
      </c>
      <c r="AJ35" s="292">
        <v>0</v>
      </c>
      <c r="AK35" s="290">
        <f t="shared" si="11"/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0"/>
        <v>10661</v>
      </c>
      <c r="E36" s="292">
        <f t="shared" si="1"/>
        <v>9098</v>
      </c>
      <c r="F36" s="292">
        <f t="shared" si="2"/>
        <v>1250</v>
      </c>
      <c r="G36" s="292">
        <v>1250</v>
      </c>
      <c r="H36" s="292">
        <v>0</v>
      </c>
      <c r="I36" s="292">
        <v>0</v>
      </c>
      <c r="J36" s="292">
        <v>0</v>
      </c>
      <c r="K36" s="292">
        <v>0</v>
      </c>
      <c r="L36" s="292">
        <v>0</v>
      </c>
      <c r="M36" s="292">
        <v>0</v>
      </c>
      <c r="N36" s="292">
        <f t="shared" si="4"/>
        <v>0</v>
      </c>
      <c r="O36" s="292">
        <f>+資源化量内訳!Y36</f>
        <v>313</v>
      </c>
      <c r="P36" s="292">
        <f t="shared" si="5"/>
        <v>9261</v>
      </c>
      <c r="Q36" s="292">
        <v>9098</v>
      </c>
      <c r="R36" s="292">
        <f t="shared" si="6"/>
        <v>163</v>
      </c>
      <c r="S36" s="292">
        <v>163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 t="shared" si="8"/>
        <v>1647</v>
      </c>
      <c r="AA36" s="292">
        <v>0</v>
      </c>
      <c r="AB36" s="292">
        <v>1285</v>
      </c>
      <c r="AC36" s="292">
        <f t="shared" si="9"/>
        <v>362</v>
      </c>
      <c r="AD36" s="292">
        <v>362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 t="shared" si="11"/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0"/>
        <v>12210</v>
      </c>
      <c r="E37" s="292">
        <f t="shared" si="1"/>
        <v>10837</v>
      </c>
      <c r="F37" s="292">
        <f t="shared" si="2"/>
        <v>1068</v>
      </c>
      <c r="G37" s="292">
        <v>253</v>
      </c>
      <c r="H37" s="292">
        <v>0</v>
      </c>
      <c r="I37" s="292">
        <v>0</v>
      </c>
      <c r="J37" s="292">
        <v>0</v>
      </c>
      <c r="K37" s="292">
        <v>0</v>
      </c>
      <c r="L37" s="292">
        <v>815</v>
      </c>
      <c r="M37" s="292">
        <v>0</v>
      </c>
      <c r="N37" s="292">
        <f t="shared" si="4"/>
        <v>0</v>
      </c>
      <c r="O37" s="292">
        <f>+資源化量内訳!Y37</f>
        <v>305</v>
      </c>
      <c r="P37" s="292">
        <f t="shared" si="5"/>
        <v>10869</v>
      </c>
      <c r="Q37" s="292">
        <v>10837</v>
      </c>
      <c r="R37" s="292">
        <f t="shared" si="6"/>
        <v>32</v>
      </c>
      <c r="S37" s="292">
        <v>32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 t="shared" si="8"/>
        <v>496</v>
      </c>
      <c r="AA37" s="292">
        <v>0</v>
      </c>
      <c r="AB37" s="292">
        <v>429</v>
      </c>
      <c r="AC37" s="292">
        <f t="shared" si="9"/>
        <v>67</v>
      </c>
      <c r="AD37" s="292">
        <v>67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 t="shared" si="11"/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0"/>
        <v>12875</v>
      </c>
      <c r="E38" s="292">
        <f t="shared" si="1"/>
        <v>9332</v>
      </c>
      <c r="F38" s="292">
        <f t="shared" si="2"/>
        <v>2940</v>
      </c>
      <c r="G38" s="292">
        <v>252</v>
      </c>
      <c r="H38" s="292">
        <v>170</v>
      </c>
      <c r="I38" s="292">
        <v>0</v>
      </c>
      <c r="J38" s="292">
        <v>0</v>
      </c>
      <c r="K38" s="292">
        <v>0</v>
      </c>
      <c r="L38" s="292">
        <v>2518</v>
      </c>
      <c r="M38" s="292">
        <v>0</v>
      </c>
      <c r="N38" s="292">
        <f t="shared" si="4"/>
        <v>0</v>
      </c>
      <c r="O38" s="292">
        <f>+資源化量内訳!Y38</f>
        <v>603</v>
      </c>
      <c r="P38" s="292">
        <f t="shared" si="5"/>
        <v>11232</v>
      </c>
      <c r="Q38" s="292">
        <v>9332</v>
      </c>
      <c r="R38" s="292">
        <f t="shared" si="6"/>
        <v>1900</v>
      </c>
      <c r="S38" s="292">
        <v>136</v>
      </c>
      <c r="T38" s="292">
        <v>17</v>
      </c>
      <c r="U38" s="292">
        <v>0</v>
      </c>
      <c r="V38" s="292">
        <v>0</v>
      </c>
      <c r="W38" s="292">
        <v>0</v>
      </c>
      <c r="X38" s="292">
        <v>1747</v>
      </c>
      <c r="Y38" s="292">
        <v>0</v>
      </c>
      <c r="Z38" s="292">
        <f t="shared" si="8"/>
        <v>444</v>
      </c>
      <c r="AA38" s="292">
        <v>0</v>
      </c>
      <c r="AB38" s="292">
        <v>444</v>
      </c>
      <c r="AC38" s="292">
        <f t="shared" si="9"/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 t="shared" si="11"/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0"/>
        <v>17698</v>
      </c>
      <c r="E39" s="292">
        <f t="shared" si="1"/>
        <v>14964</v>
      </c>
      <c r="F39" s="292">
        <f t="shared" si="2"/>
        <v>1385</v>
      </c>
      <c r="G39" s="292">
        <v>845</v>
      </c>
      <c r="H39" s="292">
        <v>0</v>
      </c>
      <c r="I39" s="292">
        <v>0</v>
      </c>
      <c r="J39" s="292">
        <v>0</v>
      </c>
      <c r="K39" s="292">
        <v>0</v>
      </c>
      <c r="L39" s="292">
        <v>540</v>
      </c>
      <c r="M39" s="292">
        <v>0</v>
      </c>
      <c r="N39" s="292">
        <f t="shared" si="4"/>
        <v>0</v>
      </c>
      <c r="O39" s="292">
        <f>+資源化量内訳!Y39</f>
        <v>1349</v>
      </c>
      <c r="P39" s="292">
        <f t="shared" si="5"/>
        <v>14964</v>
      </c>
      <c r="Q39" s="292">
        <v>14964</v>
      </c>
      <c r="R39" s="292">
        <f t="shared" si="6"/>
        <v>0</v>
      </c>
      <c r="S39" s="292">
        <v>0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 t="shared" si="8"/>
        <v>1004</v>
      </c>
      <c r="AA39" s="292">
        <v>0</v>
      </c>
      <c r="AB39" s="292">
        <v>906</v>
      </c>
      <c r="AC39" s="292">
        <f t="shared" si="9"/>
        <v>98</v>
      </c>
      <c r="AD39" s="292">
        <v>98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 t="shared" si="11"/>
        <v>20</v>
      </c>
      <c r="AL39" s="290">
        <v>20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0"/>
        <v>10536</v>
      </c>
      <c r="E40" s="292">
        <f t="shared" si="1"/>
        <v>8750</v>
      </c>
      <c r="F40" s="292">
        <f t="shared" si="2"/>
        <v>663</v>
      </c>
      <c r="G40" s="292">
        <v>256</v>
      </c>
      <c r="H40" s="292">
        <v>0</v>
      </c>
      <c r="I40" s="292">
        <v>0</v>
      </c>
      <c r="J40" s="292">
        <v>0</v>
      </c>
      <c r="K40" s="292">
        <v>0</v>
      </c>
      <c r="L40" s="292">
        <v>407</v>
      </c>
      <c r="M40" s="292">
        <v>0</v>
      </c>
      <c r="N40" s="292">
        <f t="shared" si="4"/>
        <v>0</v>
      </c>
      <c r="O40" s="292">
        <f>+資源化量内訳!Y40</f>
        <v>1123</v>
      </c>
      <c r="P40" s="292">
        <f t="shared" si="5"/>
        <v>8750</v>
      </c>
      <c r="Q40" s="292">
        <v>8750</v>
      </c>
      <c r="R40" s="292">
        <f t="shared" si="6"/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 t="shared" si="8"/>
        <v>1231</v>
      </c>
      <c r="AA40" s="292">
        <v>0</v>
      </c>
      <c r="AB40" s="292">
        <v>1107</v>
      </c>
      <c r="AC40" s="292">
        <f t="shared" si="9"/>
        <v>124</v>
      </c>
      <c r="AD40" s="292">
        <v>124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 t="shared" si="11"/>
        <v>25</v>
      </c>
      <c r="AL40" s="290">
        <v>25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0"/>
        <v>9990</v>
      </c>
      <c r="E41" s="292">
        <f t="shared" si="1"/>
        <v>8812</v>
      </c>
      <c r="F41" s="292">
        <f t="shared" si="2"/>
        <v>332</v>
      </c>
      <c r="G41" s="292">
        <v>332</v>
      </c>
      <c r="H41" s="292">
        <v>0</v>
      </c>
      <c r="I41" s="292">
        <v>0</v>
      </c>
      <c r="J41" s="292">
        <v>0</v>
      </c>
      <c r="K41" s="292">
        <v>0</v>
      </c>
      <c r="L41" s="292">
        <v>0</v>
      </c>
      <c r="M41" s="292">
        <v>0</v>
      </c>
      <c r="N41" s="292">
        <f t="shared" si="4"/>
        <v>0</v>
      </c>
      <c r="O41" s="292">
        <f>+資源化量内訳!Y41</f>
        <v>846</v>
      </c>
      <c r="P41" s="292">
        <f t="shared" si="5"/>
        <v>8851</v>
      </c>
      <c r="Q41" s="292">
        <v>8812</v>
      </c>
      <c r="R41" s="292">
        <f t="shared" si="6"/>
        <v>39</v>
      </c>
      <c r="S41" s="292">
        <v>39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 t="shared" si="8"/>
        <v>1411</v>
      </c>
      <c r="AA41" s="292">
        <v>0</v>
      </c>
      <c r="AB41" s="292">
        <v>1323</v>
      </c>
      <c r="AC41" s="292">
        <f t="shared" si="9"/>
        <v>88</v>
      </c>
      <c r="AD41" s="292">
        <v>88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 t="shared" si="11"/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0"/>
        <v>5630</v>
      </c>
      <c r="E42" s="292">
        <f t="shared" si="1"/>
        <v>5027</v>
      </c>
      <c r="F42" s="292">
        <f t="shared" si="2"/>
        <v>603</v>
      </c>
      <c r="G42" s="292">
        <v>303</v>
      </c>
      <c r="H42" s="292">
        <v>0</v>
      </c>
      <c r="I42" s="292">
        <v>0</v>
      </c>
      <c r="J42" s="292">
        <v>0</v>
      </c>
      <c r="K42" s="292">
        <v>0</v>
      </c>
      <c r="L42" s="292">
        <v>300</v>
      </c>
      <c r="M42" s="292">
        <v>0</v>
      </c>
      <c r="N42" s="292">
        <f t="shared" si="4"/>
        <v>0</v>
      </c>
      <c r="O42" s="292">
        <f>+資源化量内訳!Y42</f>
        <v>0</v>
      </c>
      <c r="P42" s="292">
        <f t="shared" si="5"/>
        <v>5135</v>
      </c>
      <c r="Q42" s="292">
        <v>5027</v>
      </c>
      <c r="R42" s="292">
        <f t="shared" si="6"/>
        <v>108</v>
      </c>
      <c r="S42" s="292">
        <v>93</v>
      </c>
      <c r="T42" s="292">
        <v>0</v>
      </c>
      <c r="U42" s="292">
        <v>0</v>
      </c>
      <c r="V42" s="292">
        <v>0</v>
      </c>
      <c r="W42" s="292">
        <v>0</v>
      </c>
      <c r="X42" s="292">
        <v>15</v>
      </c>
      <c r="Y42" s="292">
        <v>0</v>
      </c>
      <c r="Z42" s="292">
        <f t="shared" si="8"/>
        <v>569</v>
      </c>
      <c r="AA42" s="292">
        <v>0</v>
      </c>
      <c r="AB42" s="292">
        <v>531</v>
      </c>
      <c r="AC42" s="292">
        <f t="shared" si="9"/>
        <v>38</v>
      </c>
      <c r="AD42" s="292">
        <v>31</v>
      </c>
      <c r="AE42" s="292">
        <v>0</v>
      </c>
      <c r="AF42" s="292">
        <v>0</v>
      </c>
      <c r="AG42" s="292">
        <v>0</v>
      </c>
      <c r="AH42" s="292">
        <v>0</v>
      </c>
      <c r="AI42" s="292">
        <v>7</v>
      </c>
      <c r="AJ42" s="292">
        <v>0</v>
      </c>
      <c r="AK42" s="290">
        <f t="shared" si="11"/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0"/>
        <v>13649</v>
      </c>
      <c r="E43" s="292">
        <f t="shared" si="1"/>
        <v>9546</v>
      </c>
      <c r="F43" s="292">
        <f t="shared" si="2"/>
        <v>1808</v>
      </c>
      <c r="G43" s="292">
        <v>755</v>
      </c>
      <c r="H43" s="292">
        <v>382</v>
      </c>
      <c r="I43" s="292">
        <v>0</v>
      </c>
      <c r="J43" s="292">
        <v>0</v>
      </c>
      <c r="K43" s="292">
        <v>0</v>
      </c>
      <c r="L43" s="292">
        <v>671</v>
      </c>
      <c r="M43" s="292">
        <v>0</v>
      </c>
      <c r="N43" s="292">
        <f t="shared" si="4"/>
        <v>0</v>
      </c>
      <c r="O43" s="292">
        <f>+資源化量内訳!Y43</f>
        <v>2295</v>
      </c>
      <c r="P43" s="292">
        <f t="shared" si="5"/>
        <v>9546</v>
      </c>
      <c r="Q43" s="292">
        <v>9546</v>
      </c>
      <c r="R43" s="292">
        <f t="shared" si="6"/>
        <v>0</v>
      </c>
      <c r="S43" s="292">
        <v>0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 t="shared" si="8"/>
        <v>569</v>
      </c>
      <c r="AA43" s="292">
        <v>0</v>
      </c>
      <c r="AB43" s="292">
        <v>420</v>
      </c>
      <c r="AC43" s="292">
        <f t="shared" si="9"/>
        <v>149</v>
      </c>
      <c r="AD43" s="292">
        <v>149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 t="shared" si="11"/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0"/>
        <v>6713</v>
      </c>
      <c r="E44" s="292">
        <f t="shared" si="1"/>
        <v>5357</v>
      </c>
      <c r="F44" s="292">
        <f t="shared" si="2"/>
        <v>264</v>
      </c>
      <c r="G44" s="292">
        <v>0</v>
      </c>
      <c r="H44" s="292">
        <v>0</v>
      </c>
      <c r="I44" s="292">
        <v>0</v>
      </c>
      <c r="J44" s="292">
        <v>0</v>
      </c>
      <c r="K44" s="292">
        <v>0</v>
      </c>
      <c r="L44" s="292">
        <v>264</v>
      </c>
      <c r="M44" s="292">
        <v>0</v>
      </c>
      <c r="N44" s="292">
        <f t="shared" si="4"/>
        <v>0</v>
      </c>
      <c r="O44" s="292">
        <f>+資源化量内訳!Y44</f>
        <v>1092</v>
      </c>
      <c r="P44" s="292">
        <f t="shared" si="5"/>
        <v>5357</v>
      </c>
      <c r="Q44" s="292">
        <v>5357</v>
      </c>
      <c r="R44" s="292">
        <f t="shared" si="6"/>
        <v>0</v>
      </c>
      <c r="S44" s="292">
        <v>0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 t="shared" si="8"/>
        <v>508</v>
      </c>
      <c r="AA44" s="292">
        <v>0</v>
      </c>
      <c r="AB44" s="292">
        <v>508</v>
      </c>
      <c r="AC44" s="292">
        <f t="shared" si="9"/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 t="shared" si="11"/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0"/>
        <v>5935</v>
      </c>
      <c r="E45" s="292">
        <f t="shared" si="1"/>
        <v>4184</v>
      </c>
      <c r="F45" s="292">
        <f t="shared" si="2"/>
        <v>750</v>
      </c>
      <c r="G45" s="292">
        <v>510</v>
      </c>
      <c r="H45" s="292">
        <v>0</v>
      </c>
      <c r="I45" s="292">
        <v>0</v>
      </c>
      <c r="J45" s="292">
        <v>0</v>
      </c>
      <c r="K45" s="292">
        <v>0</v>
      </c>
      <c r="L45" s="292">
        <v>240</v>
      </c>
      <c r="M45" s="292">
        <v>0</v>
      </c>
      <c r="N45" s="292">
        <f t="shared" si="4"/>
        <v>0</v>
      </c>
      <c r="O45" s="292">
        <f>+資源化量内訳!Y45</f>
        <v>1001</v>
      </c>
      <c r="P45" s="292">
        <f t="shared" si="5"/>
        <v>4694</v>
      </c>
      <c r="Q45" s="292">
        <v>4184</v>
      </c>
      <c r="R45" s="292">
        <f t="shared" si="6"/>
        <v>510</v>
      </c>
      <c r="S45" s="292">
        <v>510</v>
      </c>
      <c r="T45" s="292">
        <v>0</v>
      </c>
      <c r="U45" s="292"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f t="shared" si="8"/>
        <v>750</v>
      </c>
      <c r="AA45" s="292">
        <v>0</v>
      </c>
      <c r="AB45" s="292">
        <v>703</v>
      </c>
      <c r="AC45" s="292">
        <f t="shared" si="9"/>
        <v>47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47</v>
      </c>
      <c r="AJ45" s="292">
        <v>0</v>
      </c>
      <c r="AK45" s="290">
        <f t="shared" si="11"/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0"/>
        <v>18016</v>
      </c>
      <c r="E46" s="292">
        <f t="shared" si="1"/>
        <v>15513</v>
      </c>
      <c r="F46" s="292">
        <f t="shared" si="2"/>
        <v>1790</v>
      </c>
      <c r="G46" s="292">
        <v>1669</v>
      </c>
      <c r="H46" s="292">
        <v>0</v>
      </c>
      <c r="I46" s="292">
        <v>0</v>
      </c>
      <c r="J46" s="292">
        <v>0</v>
      </c>
      <c r="K46" s="292">
        <v>0</v>
      </c>
      <c r="L46" s="292">
        <v>121</v>
      </c>
      <c r="M46" s="292">
        <v>0</v>
      </c>
      <c r="N46" s="292">
        <f t="shared" si="4"/>
        <v>0</v>
      </c>
      <c r="O46" s="292">
        <f>+資源化量内訳!Y46</f>
        <v>713</v>
      </c>
      <c r="P46" s="292">
        <f t="shared" si="5"/>
        <v>15959</v>
      </c>
      <c r="Q46" s="292">
        <v>15513</v>
      </c>
      <c r="R46" s="292">
        <f t="shared" si="6"/>
        <v>446</v>
      </c>
      <c r="S46" s="292">
        <v>430</v>
      </c>
      <c r="T46" s="292">
        <v>0</v>
      </c>
      <c r="U46" s="292">
        <v>0</v>
      </c>
      <c r="V46" s="292">
        <v>0</v>
      </c>
      <c r="W46" s="292">
        <v>0</v>
      </c>
      <c r="X46" s="292">
        <v>16</v>
      </c>
      <c r="Y46" s="292">
        <v>0</v>
      </c>
      <c r="Z46" s="292">
        <f t="shared" si="8"/>
        <v>2484</v>
      </c>
      <c r="AA46" s="292">
        <v>0</v>
      </c>
      <c r="AB46" s="292">
        <v>2132</v>
      </c>
      <c r="AC46" s="292">
        <f t="shared" si="9"/>
        <v>352</v>
      </c>
      <c r="AD46" s="292">
        <v>352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2">
        <v>0</v>
      </c>
      <c r="AK46" s="290">
        <f t="shared" si="11"/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0"/>
        <v>3019</v>
      </c>
      <c r="E47" s="292">
        <f t="shared" si="1"/>
        <v>2292</v>
      </c>
      <c r="F47" s="292">
        <f t="shared" si="2"/>
        <v>201</v>
      </c>
      <c r="G47" s="292">
        <v>147</v>
      </c>
      <c r="H47" s="292">
        <v>0</v>
      </c>
      <c r="I47" s="292">
        <v>0</v>
      </c>
      <c r="J47" s="292">
        <v>0</v>
      </c>
      <c r="K47" s="292">
        <v>0</v>
      </c>
      <c r="L47" s="292">
        <v>54</v>
      </c>
      <c r="M47" s="292">
        <v>0</v>
      </c>
      <c r="N47" s="292">
        <f t="shared" si="4"/>
        <v>0</v>
      </c>
      <c r="O47" s="292">
        <f>+資源化量内訳!Y47</f>
        <v>526</v>
      </c>
      <c r="P47" s="292">
        <f t="shared" si="5"/>
        <v>2312</v>
      </c>
      <c r="Q47" s="292">
        <v>2292</v>
      </c>
      <c r="R47" s="292">
        <f t="shared" si="6"/>
        <v>20</v>
      </c>
      <c r="S47" s="292">
        <v>20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 t="shared" si="8"/>
        <v>337</v>
      </c>
      <c r="AA47" s="292">
        <v>0</v>
      </c>
      <c r="AB47" s="292">
        <v>270</v>
      </c>
      <c r="AC47" s="292">
        <f t="shared" si="9"/>
        <v>67</v>
      </c>
      <c r="AD47" s="292">
        <v>67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0</v>
      </c>
      <c r="AK47" s="290">
        <f t="shared" si="11"/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0"/>
        <v>5567</v>
      </c>
      <c r="E48" s="292">
        <f t="shared" si="1"/>
        <v>4621</v>
      </c>
      <c r="F48" s="292">
        <f t="shared" si="2"/>
        <v>308</v>
      </c>
      <c r="G48" s="292">
        <v>300</v>
      </c>
      <c r="H48" s="292">
        <v>0</v>
      </c>
      <c r="I48" s="292">
        <v>0</v>
      </c>
      <c r="J48" s="292">
        <v>0</v>
      </c>
      <c r="K48" s="292">
        <v>0</v>
      </c>
      <c r="L48" s="292">
        <v>8</v>
      </c>
      <c r="M48" s="292">
        <v>0</v>
      </c>
      <c r="N48" s="292">
        <f t="shared" si="4"/>
        <v>0</v>
      </c>
      <c r="O48" s="292">
        <f>+資源化量内訳!Y48</f>
        <v>638</v>
      </c>
      <c r="P48" s="292">
        <f t="shared" si="5"/>
        <v>4696</v>
      </c>
      <c r="Q48" s="292">
        <v>4621</v>
      </c>
      <c r="R48" s="292">
        <f t="shared" si="6"/>
        <v>75</v>
      </c>
      <c r="S48" s="292">
        <v>75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 t="shared" si="8"/>
        <v>842</v>
      </c>
      <c r="AA48" s="292">
        <v>0</v>
      </c>
      <c r="AB48" s="292">
        <v>717</v>
      </c>
      <c r="AC48" s="292">
        <f t="shared" si="9"/>
        <v>125</v>
      </c>
      <c r="AD48" s="292">
        <v>125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0</v>
      </c>
      <c r="AK48" s="290">
        <f t="shared" si="11"/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0"/>
        <v>3393</v>
      </c>
      <c r="E49" s="292">
        <f t="shared" si="1"/>
        <v>2960</v>
      </c>
      <c r="F49" s="292">
        <f t="shared" si="2"/>
        <v>352</v>
      </c>
      <c r="G49" s="292">
        <v>352</v>
      </c>
      <c r="H49" s="292">
        <v>0</v>
      </c>
      <c r="I49" s="292">
        <v>0</v>
      </c>
      <c r="J49" s="292">
        <v>0</v>
      </c>
      <c r="K49" s="292">
        <v>0</v>
      </c>
      <c r="L49" s="292">
        <v>0</v>
      </c>
      <c r="M49" s="292">
        <v>0</v>
      </c>
      <c r="N49" s="292">
        <f t="shared" si="4"/>
        <v>0</v>
      </c>
      <c r="O49" s="292">
        <f>+資源化量内訳!Y49</f>
        <v>81</v>
      </c>
      <c r="P49" s="292">
        <f t="shared" si="5"/>
        <v>3160</v>
      </c>
      <c r="Q49" s="292">
        <v>2960</v>
      </c>
      <c r="R49" s="292">
        <f t="shared" si="6"/>
        <v>200</v>
      </c>
      <c r="S49" s="292">
        <v>200</v>
      </c>
      <c r="T49" s="292">
        <v>0</v>
      </c>
      <c r="U49" s="292"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f t="shared" si="8"/>
        <v>166</v>
      </c>
      <c r="AA49" s="292">
        <v>0</v>
      </c>
      <c r="AB49" s="292">
        <v>166</v>
      </c>
      <c r="AC49" s="292">
        <f t="shared" si="9"/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2">
        <v>0</v>
      </c>
      <c r="AK49" s="290">
        <f t="shared" si="11"/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0"/>
        <v>8237</v>
      </c>
      <c r="E50" s="292">
        <f t="shared" si="1"/>
        <v>6703</v>
      </c>
      <c r="F50" s="292">
        <f t="shared" si="2"/>
        <v>915</v>
      </c>
      <c r="G50" s="292">
        <v>915</v>
      </c>
      <c r="H50" s="292">
        <v>0</v>
      </c>
      <c r="I50" s="292">
        <v>0</v>
      </c>
      <c r="J50" s="292">
        <v>0</v>
      </c>
      <c r="K50" s="292">
        <v>0</v>
      </c>
      <c r="L50" s="292">
        <v>0</v>
      </c>
      <c r="M50" s="292">
        <v>0</v>
      </c>
      <c r="N50" s="292">
        <f t="shared" si="4"/>
        <v>0</v>
      </c>
      <c r="O50" s="292">
        <f>+資源化量内訳!Y50</f>
        <v>619</v>
      </c>
      <c r="P50" s="292">
        <f t="shared" si="5"/>
        <v>7223</v>
      </c>
      <c r="Q50" s="292">
        <v>6703</v>
      </c>
      <c r="R50" s="292">
        <f t="shared" si="6"/>
        <v>520</v>
      </c>
      <c r="S50" s="292">
        <v>520</v>
      </c>
      <c r="T50" s="292">
        <v>0</v>
      </c>
      <c r="U50" s="292"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f t="shared" si="8"/>
        <v>383</v>
      </c>
      <c r="AA50" s="292">
        <v>0</v>
      </c>
      <c r="AB50" s="292">
        <v>383</v>
      </c>
      <c r="AC50" s="292">
        <f t="shared" si="9"/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2">
        <v>0</v>
      </c>
      <c r="AK50" s="290">
        <f t="shared" si="11"/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0"/>
        <v>4841</v>
      </c>
      <c r="E51" s="292">
        <f t="shared" si="1"/>
        <v>4135</v>
      </c>
      <c r="F51" s="292">
        <f t="shared" si="2"/>
        <v>344</v>
      </c>
      <c r="G51" s="292">
        <v>279</v>
      </c>
      <c r="H51" s="292">
        <v>0</v>
      </c>
      <c r="I51" s="292">
        <v>0</v>
      </c>
      <c r="J51" s="292">
        <v>0</v>
      </c>
      <c r="K51" s="292">
        <v>0</v>
      </c>
      <c r="L51" s="292">
        <v>65</v>
      </c>
      <c r="M51" s="292">
        <v>0</v>
      </c>
      <c r="N51" s="292">
        <f t="shared" si="4"/>
        <v>0</v>
      </c>
      <c r="O51" s="292">
        <f>+資源化量内訳!Y51</f>
        <v>362</v>
      </c>
      <c r="P51" s="292">
        <f t="shared" si="5"/>
        <v>4174</v>
      </c>
      <c r="Q51" s="292">
        <v>4135</v>
      </c>
      <c r="R51" s="292">
        <f t="shared" si="6"/>
        <v>39</v>
      </c>
      <c r="S51" s="292">
        <v>39</v>
      </c>
      <c r="T51" s="292">
        <v>0</v>
      </c>
      <c r="U51" s="292">
        <v>0</v>
      </c>
      <c r="V51" s="292">
        <v>0</v>
      </c>
      <c r="W51" s="292">
        <v>0</v>
      </c>
      <c r="X51" s="292">
        <v>0</v>
      </c>
      <c r="Y51" s="292">
        <v>0</v>
      </c>
      <c r="Z51" s="292">
        <f t="shared" si="8"/>
        <v>615</v>
      </c>
      <c r="AA51" s="292">
        <v>0</v>
      </c>
      <c r="AB51" s="292">
        <v>489</v>
      </c>
      <c r="AC51" s="292">
        <f t="shared" si="9"/>
        <v>126</v>
      </c>
      <c r="AD51" s="292">
        <v>126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2">
        <v>0</v>
      </c>
      <c r="AK51" s="290">
        <f t="shared" si="11"/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51">
    <sortCondition ref="A8:A51"/>
    <sortCondition ref="B8:B51"/>
    <sortCondition ref="C8:C51"/>
  </sortState>
  <mergeCells count="47"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50" man="1"/>
    <brk id="25" min="1" max="50" man="1"/>
    <brk id="36" min="1" max="5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8" sqref="A8:CJ51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45" t="s">
        <v>665</v>
      </c>
      <c r="B2" s="345" t="s">
        <v>666</v>
      </c>
      <c r="C2" s="347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27" t="s">
        <v>719</v>
      </c>
    </row>
    <row r="3" spans="1:88" s="228" customFormat="1" ht="25.5" customHeight="1">
      <c r="A3" s="346"/>
      <c r="B3" s="346"/>
      <c r="C3" s="348"/>
      <c r="D3" s="323" t="s">
        <v>684</v>
      </c>
      <c r="E3" s="333" t="s">
        <v>720</v>
      </c>
      <c r="F3" s="333" t="s">
        <v>721</v>
      </c>
      <c r="G3" s="333" t="s">
        <v>722</v>
      </c>
      <c r="H3" s="333" t="s">
        <v>723</v>
      </c>
      <c r="I3" s="333" t="s">
        <v>724</v>
      </c>
      <c r="J3" s="327" t="s">
        <v>725</v>
      </c>
      <c r="K3" s="333" t="s">
        <v>726</v>
      </c>
      <c r="L3" s="327" t="s">
        <v>727</v>
      </c>
      <c r="M3" s="327" t="s">
        <v>728</v>
      </c>
      <c r="N3" s="333" t="s">
        <v>729</v>
      </c>
      <c r="O3" s="333" t="s">
        <v>730</v>
      </c>
      <c r="P3" s="333" t="s">
        <v>731</v>
      </c>
      <c r="Q3" s="333" t="s">
        <v>732</v>
      </c>
      <c r="R3" s="327" t="s">
        <v>733</v>
      </c>
      <c r="S3" s="333" t="s">
        <v>740</v>
      </c>
      <c r="T3" s="333" t="s">
        <v>734</v>
      </c>
      <c r="U3" s="327" t="s">
        <v>735</v>
      </c>
      <c r="V3" s="327" t="s">
        <v>736</v>
      </c>
      <c r="W3" s="327" t="s">
        <v>737</v>
      </c>
      <c r="X3" s="327" t="s">
        <v>738</v>
      </c>
      <c r="Y3" s="323" t="s">
        <v>684</v>
      </c>
      <c r="Z3" s="333" t="s">
        <v>720</v>
      </c>
      <c r="AA3" s="333" t="s">
        <v>721</v>
      </c>
      <c r="AB3" s="333" t="s">
        <v>722</v>
      </c>
      <c r="AC3" s="333" t="s">
        <v>723</v>
      </c>
      <c r="AD3" s="333" t="s">
        <v>724</v>
      </c>
      <c r="AE3" s="327" t="s">
        <v>725</v>
      </c>
      <c r="AF3" s="333" t="s">
        <v>726</v>
      </c>
      <c r="AG3" s="327" t="s">
        <v>727</v>
      </c>
      <c r="AH3" s="327" t="s">
        <v>728</v>
      </c>
      <c r="AI3" s="333" t="s">
        <v>729</v>
      </c>
      <c r="AJ3" s="333" t="s">
        <v>730</v>
      </c>
      <c r="AK3" s="333" t="s">
        <v>731</v>
      </c>
      <c r="AL3" s="333" t="s">
        <v>732</v>
      </c>
      <c r="AM3" s="327" t="s">
        <v>733</v>
      </c>
      <c r="AN3" s="333" t="s">
        <v>91</v>
      </c>
      <c r="AO3" s="333" t="s">
        <v>734</v>
      </c>
      <c r="AP3" s="327" t="s">
        <v>735</v>
      </c>
      <c r="AQ3" s="327" t="s">
        <v>736</v>
      </c>
      <c r="AR3" s="327" t="s">
        <v>737</v>
      </c>
      <c r="AS3" s="327" t="s">
        <v>738</v>
      </c>
      <c r="AT3" s="323" t="s">
        <v>684</v>
      </c>
      <c r="AU3" s="333" t="s">
        <v>720</v>
      </c>
      <c r="AV3" s="333" t="s">
        <v>721</v>
      </c>
      <c r="AW3" s="333" t="s">
        <v>722</v>
      </c>
      <c r="AX3" s="333" t="s">
        <v>723</v>
      </c>
      <c r="AY3" s="333" t="s">
        <v>724</v>
      </c>
      <c r="AZ3" s="327" t="s">
        <v>725</v>
      </c>
      <c r="BA3" s="333" t="s">
        <v>726</v>
      </c>
      <c r="BB3" s="327" t="s">
        <v>727</v>
      </c>
      <c r="BC3" s="327" t="s">
        <v>728</v>
      </c>
      <c r="BD3" s="333" t="s">
        <v>729</v>
      </c>
      <c r="BE3" s="333" t="s">
        <v>730</v>
      </c>
      <c r="BF3" s="333" t="s">
        <v>731</v>
      </c>
      <c r="BG3" s="333" t="s">
        <v>732</v>
      </c>
      <c r="BH3" s="327" t="s">
        <v>733</v>
      </c>
      <c r="BI3" s="333" t="s">
        <v>741</v>
      </c>
      <c r="BJ3" s="333" t="s">
        <v>734</v>
      </c>
      <c r="BK3" s="327" t="s">
        <v>735</v>
      </c>
      <c r="BL3" s="327" t="s">
        <v>736</v>
      </c>
      <c r="BM3" s="327" t="s">
        <v>737</v>
      </c>
      <c r="BN3" s="327" t="s">
        <v>738</v>
      </c>
      <c r="BO3" s="323" t="s">
        <v>684</v>
      </c>
      <c r="BP3" s="333" t="s">
        <v>720</v>
      </c>
      <c r="BQ3" s="333" t="s">
        <v>721</v>
      </c>
      <c r="BR3" s="333" t="s">
        <v>722</v>
      </c>
      <c r="BS3" s="333" t="s">
        <v>723</v>
      </c>
      <c r="BT3" s="333" t="s">
        <v>724</v>
      </c>
      <c r="BU3" s="327" t="s">
        <v>725</v>
      </c>
      <c r="BV3" s="333" t="s">
        <v>726</v>
      </c>
      <c r="BW3" s="327" t="s">
        <v>727</v>
      </c>
      <c r="BX3" s="327" t="s">
        <v>728</v>
      </c>
      <c r="BY3" s="333" t="s">
        <v>729</v>
      </c>
      <c r="BZ3" s="333" t="s">
        <v>730</v>
      </c>
      <c r="CA3" s="333" t="s">
        <v>731</v>
      </c>
      <c r="CB3" s="333" t="s">
        <v>732</v>
      </c>
      <c r="CC3" s="327" t="s">
        <v>733</v>
      </c>
      <c r="CD3" s="333" t="s">
        <v>741</v>
      </c>
      <c r="CE3" s="333" t="s">
        <v>734</v>
      </c>
      <c r="CF3" s="327" t="s">
        <v>735</v>
      </c>
      <c r="CG3" s="327" t="s">
        <v>736</v>
      </c>
      <c r="CH3" s="327" t="s">
        <v>737</v>
      </c>
      <c r="CI3" s="327" t="s">
        <v>738</v>
      </c>
      <c r="CJ3" s="328"/>
    </row>
    <row r="4" spans="1:88" s="228" customFormat="1" ht="25.5" customHeight="1">
      <c r="A4" s="346"/>
      <c r="B4" s="346"/>
      <c r="C4" s="348"/>
      <c r="D4" s="323"/>
      <c r="E4" s="334"/>
      <c r="F4" s="334"/>
      <c r="G4" s="334"/>
      <c r="H4" s="334"/>
      <c r="I4" s="334"/>
      <c r="J4" s="334"/>
      <c r="K4" s="334"/>
      <c r="L4" s="334"/>
      <c r="M4" s="328"/>
      <c r="N4" s="334"/>
      <c r="O4" s="334"/>
      <c r="P4" s="334"/>
      <c r="Q4" s="334"/>
      <c r="R4" s="334"/>
      <c r="S4" s="334"/>
      <c r="T4" s="334"/>
      <c r="U4" s="334"/>
      <c r="V4" s="328"/>
      <c r="W4" s="328"/>
      <c r="X4" s="328"/>
      <c r="Y4" s="323"/>
      <c r="Z4" s="334"/>
      <c r="AA4" s="334"/>
      <c r="AB4" s="334"/>
      <c r="AC4" s="334"/>
      <c r="AD4" s="334"/>
      <c r="AE4" s="334"/>
      <c r="AF4" s="334"/>
      <c r="AG4" s="334"/>
      <c r="AH4" s="328"/>
      <c r="AI4" s="334"/>
      <c r="AJ4" s="334"/>
      <c r="AK4" s="334"/>
      <c r="AL4" s="334"/>
      <c r="AM4" s="334"/>
      <c r="AN4" s="334"/>
      <c r="AO4" s="334"/>
      <c r="AP4" s="334"/>
      <c r="AQ4" s="328"/>
      <c r="AR4" s="328"/>
      <c r="AS4" s="328"/>
      <c r="AT4" s="323"/>
      <c r="AU4" s="334"/>
      <c r="AV4" s="334"/>
      <c r="AW4" s="334"/>
      <c r="AX4" s="334"/>
      <c r="AY4" s="334"/>
      <c r="AZ4" s="334"/>
      <c r="BA4" s="334"/>
      <c r="BB4" s="334"/>
      <c r="BC4" s="328"/>
      <c r="BD4" s="334"/>
      <c r="BE4" s="334"/>
      <c r="BF4" s="334"/>
      <c r="BG4" s="334"/>
      <c r="BH4" s="334"/>
      <c r="BI4" s="334"/>
      <c r="BJ4" s="334"/>
      <c r="BK4" s="334"/>
      <c r="BL4" s="328"/>
      <c r="BM4" s="328"/>
      <c r="BN4" s="328"/>
      <c r="BO4" s="323"/>
      <c r="BP4" s="334"/>
      <c r="BQ4" s="334"/>
      <c r="BR4" s="334"/>
      <c r="BS4" s="334"/>
      <c r="BT4" s="334"/>
      <c r="BU4" s="334"/>
      <c r="BV4" s="334"/>
      <c r="BW4" s="334"/>
      <c r="BX4" s="328"/>
      <c r="BY4" s="334"/>
      <c r="BZ4" s="334"/>
      <c r="CA4" s="334"/>
      <c r="CB4" s="334"/>
      <c r="CC4" s="334"/>
      <c r="CD4" s="334"/>
      <c r="CE4" s="334"/>
      <c r="CF4" s="334"/>
      <c r="CG4" s="328"/>
      <c r="CH4" s="328"/>
      <c r="CI4" s="328"/>
      <c r="CJ4" s="328"/>
    </row>
    <row r="5" spans="1:88" s="228" customFormat="1" ht="22.5" customHeight="1">
      <c r="A5" s="346"/>
      <c r="B5" s="346"/>
      <c r="C5" s="348"/>
      <c r="D5" s="323"/>
      <c r="E5" s="334"/>
      <c r="F5" s="334"/>
      <c r="G5" s="334"/>
      <c r="H5" s="334"/>
      <c r="I5" s="334"/>
      <c r="J5" s="334"/>
      <c r="K5" s="334"/>
      <c r="L5" s="334"/>
      <c r="M5" s="328"/>
      <c r="N5" s="334"/>
      <c r="O5" s="334"/>
      <c r="P5" s="334"/>
      <c r="Q5" s="334"/>
      <c r="R5" s="334"/>
      <c r="S5" s="334"/>
      <c r="T5" s="334"/>
      <c r="U5" s="334"/>
      <c r="V5" s="328"/>
      <c r="W5" s="328"/>
      <c r="X5" s="328"/>
      <c r="Y5" s="323"/>
      <c r="Z5" s="334"/>
      <c r="AA5" s="334"/>
      <c r="AB5" s="334"/>
      <c r="AC5" s="334"/>
      <c r="AD5" s="334"/>
      <c r="AE5" s="334"/>
      <c r="AF5" s="334"/>
      <c r="AG5" s="334"/>
      <c r="AH5" s="328"/>
      <c r="AI5" s="334"/>
      <c r="AJ5" s="334"/>
      <c r="AK5" s="334"/>
      <c r="AL5" s="334"/>
      <c r="AM5" s="334"/>
      <c r="AN5" s="334"/>
      <c r="AO5" s="334"/>
      <c r="AP5" s="334"/>
      <c r="AQ5" s="328"/>
      <c r="AR5" s="328"/>
      <c r="AS5" s="328"/>
      <c r="AT5" s="323"/>
      <c r="AU5" s="334"/>
      <c r="AV5" s="334"/>
      <c r="AW5" s="334"/>
      <c r="AX5" s="334"/>
      <c r="AY5" s="334"/>
      <c r="AZ5" s="334"/>
      <c r="BA5" s="334"/>
      <c r="BB5" s="334"/>
      <c r="BC5" s="328"/>
      <c r="BD5" s="334"/>
      <c r="BE5" s="334"/>
      <c r="BF5" s="334"/>
      <c r="BG5" s="334"/>
      <c r="BH5" s="334"/>
      <c r="BI5" s="334"/>
      <c r="BJ5" s="334"/>
      <c r="BK5" s="334"/>
      <c r="BL5" s="328"/>
      <c r="BM5" s="328"/>
      <c r="BN5" s="328"/>
      <c r="BO5" s="323"/>
      <c r="BP5" s="334"/>
      <c r="BQ5" s="334"/>
      <c r="BR5" s="334"/>
      <c r="BS5" s="334"/>
      <c r="BT5" s="334"/>
      <c r="BU5" s="334"/>
      <c r="BV5" s="334"/>
      <c r="BW5" s="334"/>
      <c r="BX5" s="328"/>
      <c r="BY5" s="334"/>
      <c r="BZ5" s="334"/>
      <c r="CA5" s="334"/>
      <c r="CB5" s="334"/>
      <c r="CC5" s="334"/>
      <c r="CD5" s="334"/>
      <c r="CE5" s="334"/>
      <c r="CF5" s="334"/>
      <c r="CG5" s="328"/>
      <c r="CH5" s="328"/>
      <c r="CI5" s="328"/>
      <c r="CJ5" s="328"/>
    </row>
    <row r="6" spans="1:88" s="230" customFormat="1" ht="13.5" customHeight="1">
      <c r="A6" s="346"/>
      <c r="B6" s="346"/>
      <c r="C6" s="348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8"/>
    </row>
    <row r="7" spans="1:88" s="299" customFormat="1" ht="13.5" customHeight="1">
      <c r="A7" s="302" t="str">
        <f>ごみ処理概要!A7</f>
        <v>茨城県</v>
      </c>
      <c r="B7" s="303" t="str">
        <f>ごみ処理概要!B7</f>
        <v>08000</v>
      </c>
      <c r="C7" s="304" t="s">
        <v>3</v>
      </c>
      <c r="D7" s="306">
        <f t="shared" ref="D7:X7" si="0">SUM(Y7,AT7,BO7)</f>
        <v>238505</v>
      </c>
      <c r="E7" s="306">
        <f t="shared" si="0"/>
        <v>108550</v>
      </c>
      <c r="F7" s="306">
        <f t="shared" si="0"/>
        <v>552</v>
      </c>
      <c r="G7" s="306">
        <f t="shared" si="0"/>
        <v>1335</v>
      </c>
      <c r="H7" s="306">
        <f t="shared" si="0"/>
        <v>26398</v>
      </c>
      <c r="I7" s="306">
        <f t="shared" si="0"/>
        <v>18674</v>
      </c>
      <c r="J7" s="306">
        <f t="shared" si="0"/>
        <v>6648</v>
      </c>
      <c r="K7" s="306">
        <f t="shared" si="0"/>
        <v>101</v>
      </c>
      <c r="L7" s="306">
        <f t="shared" si="0"/>
        <v>2782</v>
      </c>
      <c r="M7" s="306">
        <f t="shared" si="0"/>
        <v>612</v>
      </c>
      <c r="N7" s="306">
        <f t="shared" si="0"/>
        <v>3253</v>
      </c>
      <c r="O7" s="306">
        <f t="shared" si="0"/>
        <v>874</v>
      </c>
      <c r="P7" s="306">
        <f t="shared" si="0"/>
        <v>16</v>
      </c>
      <c r="Q7" s="306">
        <f t="shared" si="0"/>
        <v>26784</v>
      </c>
      <c r="R7" s="306">
        <f t="shared" si="0"/>
        <v>25147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132</v>
      </c>
      <c r="X7" s="306">
        <f t="shared" si="0"/>
        <v>16647</v>
      </c>
      <c r="Y7" s="306">
        <f t="shared" ref="Y7:Y51" si="1">SUM(Z7:AS7)</f>
        <v>91541</v>
      </c>
      <c r="Z7" s="306">
        <f t="shared" ref="Z7:AS7" si="2">SUM(Z$8:Z$1000)</f>
        <v>71752</v>
      </c>
      <c r="AA7" s="306">
        <f t="shared" si="2"/>
        <v>185</v>
      </c>
      <c r="AB7" s="306">
        <f t="shared" si="2"/>
        <v>1038</v>
      </c>
      <c r="AC7" s="306">
        <f t="shared" si="2"/>
        <v>5065</v>
      </c>
      <c r="AD7" s="306">
        <f t="shared" si="2"/>
        <v>3156</v>
      </c>
      <c r="AE7" s="306">
        <f t="shared" si="2"/>
        <v>1703</v>
      </c>
      <c r="AF7" s="306">
        <f t="shared" si="2"/>
        <v>15</v>
      </c>
      <c r="AG7" s="306">
        <f t="shared" si="2"/>
        <v>219</v>
      </c>
      <c r="AH7" s="306">
        <f t="shared" si="2"/>
        <v>0</v>
      </c>
      <c r="AI7" s="306">
        <f t="shared" si="2"/>
        <v>2209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2"/>
        <v>53</v>
      </c>
      <c r="AS7" s="306">
        <f t="shared" si="2"/>
        <v>6146</v>
      </c>
      <c r="AT7" s="306">
        <f>施設資源化量内訳!D7</f>
        <v>115040</v>
      </c>
      <c r="AU7" s="306">
        <f>施設資源化量内訳!E7</f>
        <v>9710</v>
      </c>
      <c r="AV7" s="306">
        <f>施設資源化量内訳!F7</f>
        <v>315</v>
      </c>
      <c r="AW7" s="306">
        <f>施設資源化量内訳!G7</f>
        <v>53</v>
      </c>
      <c r="AX7" s="306">
        <f>施設資源化量内訳!H7</f>
        <v>19810</v>
      </c>
      <c r="AY7" s="306">
        <f>施設資源化量内訳!I7</f>
        <v>13918</v>
      </c>
      <c r="AZ7" s="306">
        <f>施設資源化量内訳!J7</f>
        <v>4293</v>
      </c>
      <c r="BA7" s="306">
        <f>施設資源化量内訳!K7</f>
        <v>70</v>
      </c>
      <c r="BB7" s="306">
        <f>施設資源化量内訳!L7</f>
        <v>2210</v>
      </c>
      <c r="BC7" s="306">
        <f>施設資源化量内訳!M7</f>
        <v>611</v>
      </c>
      <c r="BD7" s="306">
        <f>施設資源化量内訳!N7</f>
        <v>672</v>
      </c>
      <c r="BE7" s="306">
        <f>施設資源化量内訳!O7</f>
        <v>874</v>
      </c>
      <c r="BF7" s="306">
        <f>施設資源化量内訳!P7</f>
        <v>16</v>
      </c>
      <c r="BG7" s="306">
        <f>施設資源化量内訳!Q7</f>
        <v>26784</v>
      </c>
      <c r="BH7" s="306">
        <f>施設資源化量内訳!R7</f>
        <v>25147</v>
      </c>
      <c r="BI7" s="306">
        <f>施設資源化量内訳!S7</f>
        <v>0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78</v>
      </c>
      <c r="BN7" s="306">
        <f>施設資源化量内訳!X7</f>
        <v>10479</v>
      </c>
      <c r="BO7" s="306">
        <f t="shared" ref="BO7:BO51" si="3">SUM(BP7:CI7)</f>
        <v>31924</v>
      </c>
      <c r="BP7" s="306">
        <f t="shared" ref="BP7:CI7" si="4">SUM(BP$8:BP$1000)</f>
        <v>27088</v>
      </c>
      <c r="BQ7" s="306">
        <f t="shared" si="4"/>
        <v>52</v>
      </c>
      <c r="BR7" s="306">
        <f t="shared" si="4"/>
        <v>244</v>
      </c>
      <c r="BS7" s="306">
        <f t="shared" si="4"/>
        <v>1523</v>
      </c>
      <c r="BT7" s="306">
        <f t="shared" si="4"/>
        <v>1600</v>
      </c>
      <c r="BU7" s="306">
        <f t="shared" si="4"/>
        <v>652</v>
      </c>
      <c r="BV7" s="306">
        <f t="shared" si="4"/>
        <v>16</v>
      </c>
      <c r="BW7" s="306">
        <f t="shared" si="4"/>
        <v>353</v>
      </c>
      <c r="BX7" s="306">
        <f t="shared" si="4"/>
        <v>1</v>
      </c>
      <c r="BY7" s="306">
        <f t="shared" si="4"/>
        <v>372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4"/>
        <v>1</v>
      </c>
      <c r="CI7" s="306">
        <f t="shared" si="4"/>
        <v>22</v>
      </c>
      <c r="CJ7" s="307">
        <f>+COUNTIF(CJ$8:CJ$1000,"有る")</f>
        <v>22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ref="D8:D51" si="5">SUM(Y8,AT8,BO8)</f>
        <v>22276</v>
      </c>
      <c r="E8" s="292">
        <f t="shared" ref="E8:E51" si="6">SUM(Z8,AU8,BP8)</f>
        <v>14663</v>
      </c>
      <c r="F8" s="292">
        <f t="shared" ref="F8:F51" si="7">SUM(AA8,AV8,BQ8)</f>
        <v>9</v>
      </c>
      <c r="G8" s="292">
        <f t="shared" ref="G8:G51" si="8">SUM(AB8,AW8,BR8)</f>
        <v>0</v>
      </c>
      <c r="H8" s="292">
        <f t="shared" ref="H8:H51" si="9">SUM(AC8,AX8,BS8)</f>
        <v>2232</v>
      </c>
      <c r="I8" s="292">
        <f t="shared" ref="I8:I51" si="10">SUM(AD8,AY8,BT8)</f>
        <v>1420</v>
      </c>
      <c r="J8" s="292">
        <f t="shared" ref="J8:J51" si="11">SUM(AE8,AZ8,BU8)</f>
        <v>614</v>
      </c>
      <c r="K8" s="292">
        <f t="shared" ref="K8:K51" si="12">SUM(AF8,BA8,BV8)</f>
        <v>0</v>
      </c>
      <c r="L8" s="292">
        <f t="shared" ref="L8:L51" si="13">SUM(AG8,BB8,BW8)</f>
        <v>0</v>
      </c>
      <c r="M8" s="292">
        <f t="shared" ref="M8:M51" si="14">SUM(AH8,BC8,BX8)</f>
        <v>0</v>
      </c>
      <c r="N8" s="292">
        <f t="shared" ref="N8:N51" si="15">SUM(AI8,BD8,BY8)</f>
        <v>78</v>
      </c>
      <c r="O8" s="292">
        <f t="shared" ref="O8:O51" si="16">SUM(AJ8,BE8,BZ8)</f>
        <v>0</v>
      </c>
      <c r="P8" s="292">
        <f t="shared" ref="P8:P51" si="17">SUM(AK8,BF8,CA8)</f>
        <v>0</v>
      </c>
      <c r="Q8" s="292">
        <f t="shared" ref="Q8:Q51" si="18">SUM(AL8,BG8,CB8)</f>
        <v>0</v>
      </c>
      <c r="R8" s="292">
        <f t="shared" ref="R8:R51" si="19">SUM(AM8,BH8,CC8)</f>
        <v>0</v>
      </c>
      <c r="S8" s="292">
        <f t="shared" ref="S8:S51" si="20">SUM(AN8,BI8,CD8)</f>
        <v>0</v>
      </c>
      <c r="T8" s="292">
        <f t="shared" ref="T8:T51" si="21">SUM(AO8,BJ8,CE8)</f>
        <v>0</v>
      </c>
      <c r="U8" s="292">
        <f t="shared" ref="U8:U51" si="22">SUM(AP8,BK8,CF8)</f>
        <v>0</v>
      </c>
      <c r="V8" s="292">
        <f t="shared" ref="V8:V51" si="23">SUM(AQ8,BL8,CG8)</f>
        <v>0</v>
      </c>
      <c r="W8" s="292">
        <f t="shared" ref="W8:W51" si="24">SUM(AR8,BM8,CH8)</f>
        <v>0</v>
      </c>
      <c r="X8" s="292">
        <f t="shared" ref="X8:X51" si="25">SUM(AS8,BN8,CI8)</f>
        <v>3260</v>
      </c>
      <c r="Y8" s="292">
        <f t="shared" si="1"/>
        <v>12362</v>
      </c>
      <c r="Z8" s="292">
        <v>9007</v>
      </c>
      <c r="AA8" s="292">
        <v>0</v>
      </c>
      <c r="AB8" s="292">
        <v>0</v>
      </c>
      <c r="AC8" s="292">
        <v>469</v>
      </c>
      <c r="AD8" s="292">
        <v>13</v>
      </c>
      <c r="AE8" s="292">
        <v>397</v>
      </c>
      <c r="AF8" s="292">
        <v>0</v>
      </c>
      <c r="AG8" s="292">
        <v>0</v>
      </c>
      <c r="AH8" s="292">
        <v>0</v>
      </c>
      <c r="AI8" s="295">
        <v>0</v>
      </c>
      <c r="AJ8" s="295" t="s">
        <v>893</v>
      </c>
      <c r="AK8" s="295" t="s">
        <v>893</v>
      </c>
      <c r="AL8" s="295" t="s">
        <v>893</v>
      </c>
      <c r="AM8" s="295" t="s">
        <v>893</v>
      </c>
      <c r="AN8" s="295" t="s">
        <v>893</v>
      </c>
      <c r="AO8" s="295" t="s">
        <v>893</v>
      </c>
      <c r="AP8" s="295" t="s">
        <v>893</v>
      </c>
      <c r="AQ8" s="295" t="s">
        <v>893</v>
      </c>
      <c r="AR8" s="292">
        <v>0</v>
      </c>
      <c r="AS8" s="292">
        <v>2476</v>
      </c>
      <c r="AT8" s="292">
        <f>施設資源化量内訳!D8</f>
        <v>5381</v>
      </c>
      <c r="AU8" s="292">
        <f>施設資源化量内訳!E8</f>
        <v>2171</v>
      </c>
      <c r="AV8" s="292">
        <f>施設資源化量内訳!F8</f>
        <v>1</v>
      </c>
      <c r="AW8" s="292">
        <f>施設資源化量内訳!G8</f>
        <v>0</v>
      </c>
      <c r="AX8" s="292">
        <f>施設資源化量内訳!H8</f>
        <v>1417</v>
      </c>
      <c r="AY8" s="292">
        <f>施設資源化量内訳!I8</f>
        <v>849</v>
      </c>
      <c r="AZ8" s="292">
        <f>施設資源化量内訳!J8</f>
        <v>100</v>
      </c>
      <c r="BA8" s="292">
        <f>施設資源化量内訳!K8</f>
        <v>0</v>
      </c>
      <c r="BB8" s="292">
        <f>施設資源化量内訳!L8</f>
        <v>0</v>
      </c>
      <c r="BC8" s="292">
        <f>施設資源化量内訳!M8</f>
        <v>0</v>
      </c>
      <c r="BD8" s="292">
        <f>施設資源化量内訳!N8</f>
        <v>59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784</v>
      </c>
      <c r="BO8" s="292">
        <f t="shared" si="3"/>
        <v>4533</v>
      </c>
      <c r="BP8" s="292">
        <v>3485</v>
      </c>
      <c r="BQ8" s="292">
        <v>8</v>
      </c>
      <c r="BR8" s="292">
        <v>0</v>
      </c>
      <c r="BS8" s="292">
        <v>346</v>
      </c>
      <c r="BT8" s="292">
        <v>558</v>
      </c>
      <c r="BU8" s="292">
        <v>117</v>
      </c>
      <c r="BV8" s="292">
        <v>0</v>
      </c>
      <c r="BW8" s="292">
        <v>0</v>
      </c>
      <c r="BX8" s="292">
        <v>0</v>
      </c>
      <c r="BY8" s="292">
        <v>19</v>
      </c>
      <c r="BZ8" s="295" t="s">
        <v>893</v>
      </c>
      <c r="CA8" s="295" t="s">
        <v>893</v>
      </c>
      <c r="CB8" s="295" t="s">
        <v>893</v>
      </c>
      <c r="CC8" s="295" t="s">
        <v>893</v>
      </c>
      <c r="CD8" s="295" t="s">
        <v>893</v>
      </c>
      <c r="CE8" s="295" t="s">
        <v>893</v>
      </c>
      <c r="CF8" s="295" t="s">
        <v>893</v>
      </c>
      <c r="CG8" s="295" t="s">
        <v>893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5"/>
        <v>12973</v>
      </c>
      <c r="E9" s="292">
        <f t="shared" si="6"/>
        <v>4680</v>
      </c>
      <c r="F9" s="292">
        <f t="shared" si="7"/>
        <v>50</v>
      </c>
      <c r="G9" s="292">
        <f t="shared" si="8"/>
        <v>0</v>
      </c>
      <c r="H9" s="292">
        <f t="shared" si="9"/>
        <v>1315</v>
      </c>
      <c r="I9" s="292">
        <f t="shared" si="10"/>
        <v>1162</v>
      </c>
      <c r="J9" s="292">
        <f t="shared" si="11"/>
        <v>461</v>
      </c>
      <c r="K9" s="292">
        <f t="shared" si="12"/>
        <v>52</v>
      </c>
      <c r="L9" s="292">
        <f t="shared" si="13"/>
        <v>64</v>
      </c>
      <c r="M9" s="292">
        <f t="shared" si="14"/>
        <v>0</v>
      </c>
      <c r="N9" s="292">
        <f t="shared" si="15"/>
        <v>240</v>
      </c>
      <c r="O9" s="292">
        <f t="shared" si="16"/>
        <v>0</v>
      </c>
      <c r="P9" s="292">
        <f t="shared" si="17"/>
        <v>0</v>
      </c>
      <c r="Q9" s="292">
        <f t="shared" si="18"/>
        <v>3906</v>
      </c>
      <c r="R9" s="292">
        <f t="shared" si="19"/>
        <v>0</v>
      </c>
      <c r="S9" s="292">
        <f t="shared" si="20"/>
        <v>0</v>
      </c>
      <c r="T9" s="292">
        <f t="shared" si="21"/>
        <v>0</v>
      </c>
      <c r="U9" s="292">
        <f t="shared" si="22"/>
        <v>0</v>
      </c>
      <c r="V9" s="292">
        <f t="shared" si="23"/>
        <v>0</v>
      </c>
      <c r="W9" s="292">
        <f t="shared" si="24"/>
        <v>22</v>
      </c>
      <c r="X9" s="292">
        <f t="shared" si="25"/>
        <v>1021</v>
      </c>
      <c r="Y9" s="292">
        <f t="shared" si="1"/>
        <v>2425</v>
      </c>
      <c r="Z9" s="292">
        <v>2024</v>
      </c>
      <c r="AA9" s="292">
        <v>5</v>
      </c>
      <c r="AB9" s="292">
        <v>0</v>
      </c>
      <c r="AC9" s="292">
        <v>114</v>
      </c>
      <c r="AD9" s="292">
        <v>6</v>
      </c>
      <c r="AE9" s="292">
        <v>104</v>
      </c>
      <c r="AF9" s="292">
        <v>0</v>
      </c>
      <c r="AG9" s="292">
        <v>0</v>
      </c>
      <c r="AH9" s="292">
        <v>0</v>
      </c>
      <c r="AI9" s="295">
        <v>172</v>
      </c>
      <c r="AJ9" s="295" t="s">
        <v>893</v>
      </c>
      <c r="AK9" s="295" t="s">
        <v>893</v>
      </c>
      <c r="AL9" s="295" t="s">
        <v>893</v>
      </c>
      <c r="AM9" s="295" t="s">
        <v>893</v>
      </c>
      <c r="AN9" s="295" t="s">
        <v>893</v>
      </c>
      <c r="AO9" s="295" t="s">
        <v>893</v>
      </c>
      <c r="AP9" s="295" t="s">
        <v>893</v>
      </c>
      <c r="AQ9" s="295" t="s">
        <v>893</v>
      </c>
      <c r="AR9" s="292">
        <v>0</v>
      </c>
      <c r="AS9" s="292">
        <v>0</v>
      </c>
      <c r="AT9" s="292">
        <f>施設資源化量内訳!D9</f>
        <v>10367</v>
      </c>
      <c r="AU9" s="292">
        <f>施設資源化量内訳!E9</f>
        <v>2483</v>
      </c>
      <c r="AV9" s="292">
        <f>施設資源化量内訳!F9</f>
        <v>45</v>
      </c>
      <c r="AW9" s="292">
        <f>施設資源化量内訳!G9</f>
        <v>0</v>
      </c>
      <c r="AX9" s="292">
        <f>施設資源化量内訳!H9</f>
        <v>1196</v>
      </c>
      <c r="AY9" s="292">
        <f>施設資源化量内訳!I9</f>
        <v>1155</v>
      </c>
      <c r="AZ9" s="292">
        <f>施設資源化量内訳!J9</f>
        <v>356</v>
      </c>
      <c r="BA9" s="292">
        <f>施設資源化量内訳!K9</f>
        <v>52</v>
      </c>
      <c r="BB9" s="292">
        <f>施設資源化量内訳!L9</f>
        <v>64</v>
      </c>
      <c r="BC9" s="292">
        <f>施設資源化量内訳!M9</f>
        <v>0</v>
      </c>
      <c r="BD9" s="292">
        <f>施設資源化量内訳!N9</f>
        <v>67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3906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22</v>
      </c>
      <c r="BN9" s="292">
        <f>施設資源化量内訳!X9</f>
        <v>1021</v>
      </c>
      <c r="BO9" s="292">
        <f t="shared" si="3"/>
        <v>181</v>
      </c>
      <c r="BP9" s="292">
        <v>173</v>
      </c>
      <c r="BQ9" s="292">
        <v>0</v>
      </c>
      <c r="BR9" s="292">
        <v>0</v>
      </c>
      <c r="BS9" s="292">
        <v>5</v>
      </c>
      <c r="BT9" s="292">
        <v>1</v>
      </c>
      <c r="BU9" s="292">
        <v>1</v>
      </c>
      <c r="BV9" s="292">
        <v>0</v>
      </c>
      <c r="BW9" s="292">
        <v>0</v>
      </c>
      <c r="BX9" s="292">
        <v>0</v>
      </c>
      <c r="BY9" s="292">
        <v>1</v>
      </c>
      <c r="BZ9" s="295" t="s">
        <v>893</v>
      </c>
      <c r="CA9" s="295" t="s">
        <v>893</v>
      </c>
      <c r="CB9" s="295" t="s">
        <v>893</v>
      </c>
      <c r="CC9" s="295" t="s">
        <v>893</v>
      </c>
      <c r="CD9" s="295" t="s">
        <v>893</v>
      </c>
      <c r="CE9" s="295" t="s">
        <v>893</v>
      </c>
      <c r="CF9" s="295" t="s">
        <v>893</v>
      </c>
      <c r="CG9" s="295" t="s">
        <v>893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5"/>
        <v>16984</v>
      </c>
      <c r="E10" s="292">
        <f t="shared" si="6"/>
        <v>8578</v>
      </c>
      <c r="F10" s="292">
        <f t="shared" si="7"/>
        <v>0</v>
      </c>
      <c r="G10" s="292">
        <f t="shared" si="8"/>
        <v>0</v>
      </c>
      <c r="H10" s="292">
        <f t="shared" si="9"/>
        <v>1332</v>
      </c>
      <c r="I10" s="292">
        <f t="shared" si="10"/>
        <v>745</v>
      </c>
      <c r="J10" s="292">
        <f t="shared" si="11"/>
        <v>267</v>
      </c>
      <c r="K10" s="292">
        <f t="shared" si="12"/>
        <v>0</v>
      </c>
      <c r="L10" s="292">
        <f t="shared" si="13"/>
        <v>789</v>
      </c>
      <c r="M10" s="292">
        <f t="shared" si="14"/>
        <v>0</v>
      </c>
      <c r="N10" s="292">
        <f t="shared" si="15"/>
        <v>218</v>
      </c>
      <c r="O10" s="292">
        <f t="shared" si="16"/>
        <v>0</v>
      </c>
      <c r="P10" s="292">
        <f t="shared" si="17"/>
        <v>0</v>
      </c>
      <c r="Q10" s="292">
        <f t="shared" si="18"/>
        <v>57</v>
      </c>
      <c r="R10" s="292">
        <f t="shared" si="19"/>
        <v>0</v>
      </c>
      <c r="S10" s="292">
        <f t="shared" si="20"/>
        <v>0</v>
      </c>
      <c r="T10" s="292">
        <f t="shared" si="21"/>
        <v>0</v>
      </c>
      <c r="U10" s="292">
        <f t="shared" si="22"/>
        <v>0</v>
      </c>
      <c r="V10" s="292">
        <f t="shared" si="23"/>
        <v>0</v>
      </c>
      <c r="W10" s="292">
        <f t="shared" si="24"/>
        <v>21</v>
      </c>
      <c r="X10" s="292">
        <f t="shared" si="25"/>
        <v>4977</v>
      </c>
      <c r="Y10" s="292">
        <f t="shared" si="1"/>
        <v>6060</v>
      </c>
      <c r="Z10" s="292">
        <v>5921</v>
      </c>
      <c r="AA10" s="292">
        <v>0</v>
      </c>
      <c r="AB10" s="292">
        <v>0</v>
      </c>
      <c r="AC10" s="292">
        <v>131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8</v>
      </c>
      <c r="AJ10" s="295" t="s">
        <v>893</v>
      </c>
      <c r="AK10" s="295" t="s">
        <v>893</v>
      </c>
      <c r="AL10" s="295" t="s">
        <v>893</v>
      </c>
      <c r="AM10" s="295" t="s">
        <v>893</v>
      </c>
      <c r="AN10" s="295" t="s">
        <v>893</v>
      </c>
      <c r="AO10" s="295" t="s">
        <v>893</v>
      </c>
      <c r="AP10" s="295" t="s">
        <v>893</v>
      </c>
      <c r="AQ10" s="295" t="s">
        <v>893</v>
      </c>
      <c r="AR10" s="292">
        <v>0</v>
      </c>
      <c r="AS10" s="292">
        <v>0</v>
      </c>
      <c r="AT10" s="292">
        <f>施設資源化量内訳!D10</f>
        <v>8271</v>
      </c>
      <c r="AU10" s="292">
        <f>施設資源化量内訳!E10</f>
        <v>95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1194</v>
      </c>
      <c r="AY10" s="292">
        <f>施設資源化量内訳!I10</f>
        <v>737</v>
      </c>
      <c r="AZ10" s="292">
        <f>施設資源化量内訳!J10</f>
        <v>267</v>
      </c>
      <c r="BA10" s="292">
        <f>施設資源化量内訳!K10</f>
        <v>0</v>
      </c>
      <c r="BB10" s="292">
        <f>施設資源化量内訳!L10</f>
        <v>789</v>
      </c>
      <c r="BC10" s="292">
        <f>施設資源化量内訳!M10</f>
        <v>0</v>
      </c>
      <c r="BD10" s="292">
        <f>施設資源化量内訳!N10</f>
        <v>134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57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21</v>
      </c>
      <c r="BN10" s="292">
        <f>施設資源化量内訳!X10</f>
        <v>4977</v>
      </c>
      <c r="BO10" s="292">
        <f t="shared" si="3"/>
        <v>2653</v>
      </c>
      <c r="BP10" s="292">
        <v>2562</v>
      </c>
      <c r="BQ10" s="292">
        <v>0</v>
      </c>
      <c r="BR10" s="292">
        <v>0</v>
      </c>
      <c r="BS10" s="292">
        <v>7</v>
      </c>
      <c r="BT10" s="292">
        <v>8</v>
      </c>
      <c r="BU10" s="292">
        <v>0</v>
      </c>
      <c r="BV10" s="292">
        <v>0</v>
      </c>
      <c r="BW10" s="292">
        <v>0</v>
      </c>
      <c r="BX10" s="292">
        <v>0</v>
      </c>
      <c r="BY10" s="292">
        <v>76</v>
      </c>
      <c r="BZ10" s="295" t="s">
        <v>893</v>
      </c>
      <c r="CA10" s="295" t="s">
        <v>893</v>
      </c>
      <c r="CB10" s="295" t="s">
        <v>893</v>
      </c>
      <c r="CC10" s="295" t="s">
        <v>893</v>
      </c>
      <c r="CD10" s="295" t="s">
        <v>893</v>
      </c>
      <c r="CE10" s="295" t="s">
        <v>893</v>
      </c>
      <c r="CF10" s="295" t="s">
        <v>893</v>
      </c>
      <c r="CG10" s="295" t="s">
        <v>893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5"/>
        <v>8289</v>
      </c>
      <c r="E11" s="292">
        <f t="shared" si="6"/>
        <v>3587</v>
      </c>
      <c r="F11" s="292">
        <f t="shared" si="7"/>
        <v>0</v>
      </c>
      <c r="G11" s="292">
        <f t="shared" si="8"/>
        <v>0</v>
      </c>
      <c r="H11" s="292">
        <f t="shared" si="9"/>
        <v>1276</v>
      </c>
      <c r="I11" s="292">
        <f t="shared" si="10"/>
        <v>989</v>
      </c>
      <c r="J11" s="292">
        <f t="shared" si="11"/>
        <v>496</v>
      </c>
      <c r="K11" s="292">
        <f t="shared" si="12"/>
        <v>0</v>
      </c>
      <c r="L11" s="292">
        <f t="shared" si="13"/>
        <v>702</v>
      </c>
      <c r="M11" s="292">
        <f t="shared" si="14"/>
        <v>0</v>
      </c>
      <c r="N11" s="292">
        <f t="shared" si="15"/>
        <v>111</v>
      </c>
      <c r="O11" s="292">
        <f t="shared" si="16"/>
        <v>0</v>
      </c>
      <c r="P11" s="292">
        <f t="shared" si="17"/>
        <v>0</v>
      </c>
      <c r="Q11" s="292">
        <f t="shared" si="18"/>
        <v>1128</v>
      </c>
      <c r="R11" s="292">
        <f t="shared" si="19"/>
        <v>0</v>
      </c>
      <c r="S11" s="292">
        <f t="shared" si="20"/>
        <v>0</v>
      </c>
      <c r="T11" s="292">
        <f t="shared" si="21"/>
        <v>0</v>
      </c>
      <c r="U11" s="292">
        <f t="shared" si="22"/>
        <v>0</v>
      </c>
      <c r="V11" s="292">
        <f t="shared" si="23"/>
        <v>0</v>
      </c>
      <c r="W11" s="292">
        <f t="shared" si="24"/>
        <v>0</v>
      </c>
      <c r="X11" s="292">
        <f t="shared" si="25"/>
        <v>0</v>
      </c>
      <c r="Y11" s="292">
        <f t="shared" si="1"/>
        <v>1612</v>
      </c>
      <c r="Z11" s="292">
        <v>1504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108</v>
      </c>
      <c r="AJ11" s="295" t="s">
        <v>893</v>
      </c>
      <c r="AK11" s="295" t="s">
        <v>893</v>
      </c>
      <c r="AL11" s="295" t="s">
        <v>893</v>
      </c>
      <c r="AM11" s="295" t="s">
        <v>893</v>
      </c>
      <c r="AN11" s="295" t="s">
        <v>893</v>
      </c>
      <c r="AO11" s="295" t="s">
        <v>893</v>
      </c>
      <c r="AP11" s="295" t="s">
        <v>893</v>
      </c>
      <c r="AQ11" s="295" t="s">
        <v>893</v>
      </c>
      <c r="AR11" s="292">
        <v>0</v>
      </c>
      <c r="AS11" s="292">
        <v>0</v>
      </c>
      <c r="AT11" s="292">
        <f>施設資源化量内訳!D11</f>
        <v>4397</v>
      </c>
      <c r="AU11" s="292">
        <f>施設資源化量内訳!E11</f>
        <v>13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1077</v>
      </c>
      <c r="AY11" s="292">
        <f>施設資源化量内訳!I11</f>
        <v>982</v>
      </c>
      <c r="AZ11" s="292">
        <f>施設資源化量内訳!J11</f>
        <v>495</v>
      </c>
      <c r="BA11" s="292">
        <f>施設資源化量内訳!K11</f>
        <v>0</v>
      </c>
      <c r="BB11" s="292">
        <f>施設資源化量内訳!L11</f>
        <v>702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1128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0</v>
      </c>
      <c r="BO11" s="292">
        <f t="shared" si="3"/>
        <v>2280</v>
      </c>
      <c r="BP11" s="292">
        <v>2070</v>
      </c>
      <c r="BQ11" s="292">
        <v>0</v>
      </c>
      <c r="BR11" s="292">
        <v>0</v>
      </c>
      <c r="BS11" s="292">
        <v>199</v>
      </c>
      <c r="BT11" s="292">
        <v>7</v>
      </c>
      <c r="BU11" s="292">
        <v>1</v>
      </c>
      <c r="BV11" s="292">
        <v>0</v>
      </c>
      <c r="BW11" s="292">
        <v>0</v>
      </c>
      <c r="BX11" s="292">
        <v>0</v>
      </c>
      <c r="BY11" s="292">
        <v>3</v>
      </c>
      <c r="BZ11" s="295" t="s">
        <v>893</v>
      </c>
      <c r="CA11" s="295" t="s">
        <v>893</v>
      </c>
      <c r="CB11" s="295" t="s">
        <v>893</v>
      </c>
      <c r="CC11" s="295" t="s">
        <v>893</v>
      </c>
      <c r="CD11" s="295" t="s">
        <v>893</v>
      </c>
      <c r="CE11" s="295" t="s">
        <v>893</v>
      </c>
      <c r="CF11" s="295" t="s">
        <v>893</v>
      </c>
      <c r="CG11" s="295" t="s">
        <v>893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5"/>
        <v>8797</v>
      </c>
      <c r="E12" s="292">
        <f t="shared" si="6"/>
        <v>4559</v>
      </c>
      <c r="F12" s="292">
        <f t="shared" si="7"/>
        <v>0</v>
      </c>
      <c r="G12" s="292">
        <f t="shared" si="8"/>
        <v>0</v>
      </c>
      <c r="H12" s="292">
        <f t="shared" si="9"/>
        <v>1004</v>
      </c>
      <c r="I12" s="292">
        <f t="shared" si="10"/>
        <v>609</v>
      </c>
      <c r="J12" s="292">
        <f t="shared" si="11"/>
        <v>140</v>
      </c>
      <c r="K12" s="292">
        <f t="shared" si="12"/>
        <v>0</v>
      </c>
      <c r="L12" s="292">
        <f t="shared" si="13"/>
        <v>9</v>
      </c>
      <c r="M12" s="292">
        <f t="shared" si="14"/>
        <v>0</v>
      </c>
      <c r="N12" s="292">
        <f t="shared" si="15"/>
        <v>41</v>
      </c>
      <c r="O12" s="292">
        <f t="shared" si="16"/>
        <v>0</v>
      </c>
      <c r="P12" s="292">
        <f t="shared" si="17"/>
        <v>0</v>
      </c>
      <c r="Q12" s="292">
        <f t="shared" si="18"/>
        <v>2250</v>
      </c>
      <c r="R12" s="292">
        <f t="shared" si="19"/>
        <v>0</v>
      </c>
      <c r="S12" s="292">
        <f t="shared" si="20"/>
        <v>0</v>
      </c>
      <c r="T12" s="292">
        <f t="shared" si="21"/>
        <v>0</v>
      </c>
      <c r="U12" s="292">
        <f t="shared" si="22"/>
        <v>0</v>
      </c>
      <c r="V12" s="292">
        <f t="shared" si="23"/>
        <v>0</v>
      </c>
      <c r="W12" s="292">
        <f t="shared" si="24"/>
        <v>0</v>
      </c>
      <c r="X12" s="292">
        <f t="shared" si="25"/>
        <v>185</v>
      </c>
      <c r="Y12" s="292">
        <f t="shared" si="1"/>
        <v>4304</v>
      </c>
      <c r="Z12" s="292">
        <v>3783</v>
      </c>
      <c r="AA12" s="292">
        <v>0</v>
      </c>
      <c r="AB12" s="292">
        <v>0</v>
      </c>
      <c r="AC12" s="292">
        <v>383</v>
      </c>
      <c r="AD12" s="292">
        <v>28</v>
      </c>
      <c r="AE12" s="292">
        <v>38</v>
      </c>
      <c r="AF12" s="292">
        <v>0</v>
      </c>
      <c r="AG12" s="292">
        <v>0</v>
      </c>
      <c r="AH12" s="292">
        <v>0</v>
      </c>
      <c r="AI12" s="295">
        <v>31</v>
      </c>
      <c r="AJ12" s="295" t="s">
        <v>893</v>
      </c>
      <c r="AK12" s="295" t="s">
        <v>893</v>
      </c>
      <c r="AL12" s="295" t="s">
        <v>893</v>
      </c>
      <c r="AM12" s="295" t="s">
        <v>893</v>
      </c>
      <c r="AN12" s="295" t="s">
        <v>893</v>
      </c>
      <c r="AO12" s="295" t="s">
        <v>893</v>
      </c>
      <c r="AP12" s="295" t="s">
        <v>893</v>
      </c>
      <c r="AQ12" s="295" t="s">
        <v>893</v>
      </c>
      <c r="AR12" s="292">
        <v>0</v>
      </c>
      <c r="AS12" s="292">
        <v>41</v>
      </c>
      <c r="AT12" s="292">
        <f>施設資源化量内訳!D12</f>
        <v>4118</v>
      </c>
      <c r="AU12" s="292">
        <f>施設資源化量内訳!E12</f>
        <v>443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597</v>
      </c>
      <c r="AY12" s="292">
        <f>施設資源化量内訳!I12</f>
        <v>568</v>
      </c>
      <c r="AZ12" s="292">
        <f>施設資源化量内訳!J12</f>
        <v>102</v>
      </c>
      <c r="BA12" s="292">
        <f>施設資源化量内訳!K12</f>
        <v>0</v>
      </c>
      <c r="BB12" s="292">
        <f>施設資源化量内訳!L12</f>
        <v>9</v>
      </c>
      <c r="BC12" s="292">
        <f>施設資源化量内訳!M12</f>
        <v>0</v>
      </c>
      <c r="BD12" s="292">
        <f>施設資源化量内訳!N12</f>
        <v>5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2250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144</v>
      </c>
      <c r="BO12" s="292">
        <f t="shared" si="3"/>
        <v>375</v>
      </c>
      <c r="BP12" s="292">
        <v>333</v>
      </c>
      <c r="BQ12" s="292">
        <v>0</v>
      </c>
      <c r="BR12" s="292">
        <v>0</v>
      </c>
      <c r="BS12" s="292">
        <v>24</v>
      </c>
      <c r="BT12" s="292">
        <v>13</v>
      </c>
      <c r="BU12" s="292">
        <v>0</v>
      </c>
      <c r="BV12" s="292">
        <v>0</v>
      </c>
      <c r="BW12" s="292">
        <v>0</v>
      </c>
      <c r="BX12" s="292">
        <v>0</v>
      </c>
      <c r="BY12" s="292">
        <v>5</v>
      </c>
      <c r="BZ12" s="295" t="s">
        <v>893</v>
      </c>
      <c r="CA12" s="295" t="s">
        <v>893</v>
      </c>
      <c r="CB12" s="295" t="s">
        <v>893</v>
      </c>
      <c r="CC12" s="295" t="s">
        <v>893</v>
      </c>
      <c r="CD12" s="295" t="s">
        <v>893</v>
      </c>
      <c r="CE12" s="295" t="s">
        <v>893</v>
      </c>
      <c r="CF12" s="295" t="s">
        <v>893</v>
      </c>
      <c r="CG12" s="295" t="s">
        <v>893</v>
      </c>
      <c r="CH12" s="292">
        <v>0</v>
      </c>
      <c r="CI12" s="292">
        <v>0</v>
      </c>
      <c r="CJ12" s="293" t="s">
        <v>775</v>
      </c>
    </row>
    <row r="13" spans="1:88" s="224" customFormat="1" ht="13.5" customHeight="1">
      <c r="A13" s="290" t="s">
        <v>745</v>
      </c>
      <c r="B13" s="291" t="s">
        <v>776</v>
      </c>
      <c r="C13" s="290" t="s">
        <v>777</v>
      </c>
      <c r="D13" s="292">
        <f t="shared" si="5"/>
        <v>3380</v>
      </c>
      <c r="E13" s="292">
        <f t="shared" si="6"/>
        <v>866</v>
      </c>
      <c r="F13" s="292">
        <f t="shared" si="7"/>
        <v>8</v>
      </c>
      <c r="G13" s="292">
        <f t="shared" si="8"/>
        <v>112</v>
      </c>
      <c r="H13" s="292">
        <f t="shared" si="9"/>
        <v>118</v>
      </c>
      <c r="I13" s="292">
        <f t="shared" si="10"/>
        <v>289</v>
      </c>
      <c r="J13" s="292">
        <f t="shared" si="11"/>
        <v>122</v>
      </c>
      <c r="K13" s="292">
        <f t="shared" si="12"/>
        <v>1</v>
      </c>
      <c r="L13" s="292">
        <f t="shared" si="13"/>
        <v>10</v>
      </c>
      <c r="M13" s="292">
        <f t="shared" si="14"/>
        <v>0</v>
      </c>
      <c r="N13" s="292">
        <f t="shared" si="15"/>
        <v>91</v>
      </c>
      <c r="O13" s="292">
        <f t="shared" si="16"/>
        <v>0</v>
      </c>
      <c r="P13" s="292">
        <f t="shared" si="17"/>
        <v>0</v>
      </c>
      <c r="Q13" s="292">
        <f t="shared" si="18"/>
        <v>1356</v>
      </c>
      <c r="R13" s="292">
        <f t="shared" si="19"/>
        <v>0</v>
      </c>
      <c r="S13" s="292">
        <f t="shared" si="20"/>
        <v>0</v>
      </c>
      <c r="T13" s="292">
        <f t="shared" si="21"/>
        <v>0</v>
      </c>
      <c r="U13" s="292">
        <f t="shared" si="22"/>
        <v>0</v>
      </c>
      <c r="V13" s="292">
        <f t="shared" si="23"/>
        <v>0</v>
      </c>
      <c r="W13" s="292">
        <f t="shared" si="24"/>
        <v>0</v>
      </c>
      <c r="X13" s="292">
        <f t="shared" si="25"/>
        <v>407</v>
      </c>
      <c r="Y13" s="292">
        <f t="shared" si="1"/>
        <v>1617</v>
      </c>
      <c r="Z13" s="292">
        <v>866</v>
      </c>
      <c r="AA13" s="292">
        <v>8</v>
      </c>
      <c r="AB13" s="292">
        <v>112</v>
      </c>
      <c r="AC13" s="292">
        <v>118</v>
      </c>
      <c r="AD13" s="292">
        <v>289</v>
      </c>
      <c r="AE13" s="292">
        <v>122</v>
      </c>
      <c r="AF13" s="292">
        <v>1</v>
      </c>
      <c r="AG13" s="292">
        <v>10</v>
      </c>
      <c r="AH13" s="292">
        <v>0</v>
      </c>
      <c r="AI13" s="295">
        <v>91</v>
      </c>
      <c r="AJ13" s="295" t="s">
        <v>893</v>
      </c>
      <c r="AK13" s="295" t="s">
        <v>893</v>
      </c>
      <c r="AL13" s="295" t="s">
        <v>893</v>
      </c>
      <c r="AM13" s="295" t="s">
        <v>893</v>
      </c>
      <c r="AN13" s="295" t="s">
        <v>893</v>
      </c>
      <c r="AO13" s="295" t="s">
        <v>893</v>
      </c>
      <c r="AP13" s="295" t="s">
        <v>893</v>
      </c>
      <c r="AQ13" s="295" t="s">
        <v>893</v>
      </c>
      <c r="AR13" s="292">
        <v>0</v>
      </c>
      <c r="AS13" s="292">
        <v>0</v>
      </c>
      <c r="AT13" s="292">
        <f>施設資源化量内訳!D13</f>
        <v>1763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0</v>
      </c>
      <c r="AY13" s="292">
        <f>施設資源化量内訳!I13</f>
        <v>0</v>
      </c>
      <c r="AZ13" s="292">
        <f>施設資源化量内訳!J13</f>
        <v>0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1356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407</v>
      </c>
      <c r="BO13" s="292">
        <f t="shared" si="3"/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893</v>
      </c>
      <c r="CA13" s="295" t="s">
        <v>893</v>
      </c>
      <c r="CB13" s="295" t="s">
        <v>893</v>
      </c>
      <c r="CC13" s="295" t="s">
        <v>893</v>
      </c>
      <c r="CD13" s="295" t="s">
        <v>893</v>
      </c>
      <c r="CE13" s="295" t="s">
        <v>893</v>
      </c>
      <c r="CF13" s="295" t="s">
        <v>893</v>
      </c>
      <c r="CG13" s="295" t="s">
        <v>893</v>
      </c>
      <c r="CH13" s="292">
        <v>0</v>
      </c>
      <c r="CI13" s="292">
        <v>0</v>
      </c>
      <c r="CJ13" s="293" t="s">
        <v>775</v>
      </c>
    </row>
    <row r="14" spans="1:88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5"/>
        <v>7870</v>
      </c>
      <c r="E14" s="292">
        <f t="shared" si="6"/>
        <v>3679</v>
      </c>
      <c r="F14" s="292">
        <f t="shared" si="7"/>
        <v>20</v>
      </c>
      <c r="G14" s="292">
        <f t="shared" si="8"/>
        <v>0</v>
      </c>
      <c r="H14" s="292">
        <f t="shared" si="9"/>
        <v>834</v>
      </c>
      <c r="I14" s="292">
        <f t="shared" si="10"/>
        <v>400</v>
      </c>
      <c r="J14" s="292">
        <f t="shared" si="11"/>
        <v>283</v>
      </c>
      <c r="K14" s="292">
        <f t="shared" si="12"/>
        <v>3</v>
      </c>
      <c r="L14" s="292">
        <f t="shared" si="13"/>
        <v>11</v>
      </c>
      <c r="M14" s="292">
        <f t="shared" si="14"/>
        <v>0</v>
      </c>
      <c r="N14" s="292">
        <f t="shared" si="15"/>
        <v>70</v>
      </c>
      <c r="O14" s="292">
        <f t="shared" si="16"/>
        <v>0</v>
      </c>
      <c r="P14" s="292">
        <f t="shared" si="17"/>
        <v>0</v>
      </c>
      <c r="Q14" s="292">
        <f t="shared" si="18"/>
        <v>2045</v>
      </c>
      <c r="R14" s="292">
        <f t="shared" si="19"/>
        <v>0</v>
      </c>
      <c r="S14" s="292">
        <f t="shared" si="20"/>
        <v>0</v>
      </c>
      <c r="T14" s="292">
        <f t="shared" si="21"/>
        <v>0</v>
      </c>
      <c r="U14" s="292">
        <f t="shared" si="22"/>
        <v>0</v>
      </c>
      <c r="V14" s="292">
        <f t="shared" si="23"/>
        <v>0</v>
      </c>
      <c r="W14" s="292">
        <f t="shared" si="24"/>
        <v>0</v>
      </c>
      <c r="X14" s="292">
        <f t="shared" si="25"/>
        <v>525</v>
      </c>
      <c r="Y14" s="292">
        <f t="shared" si="1"/>
        <v>4864</v>
      </c>
      <c r="Z14" s="292">
        <v>3482</v>
      </c>
      <c r="AA14" s="292">
        <v>20</v>
      </c>
      <c r="AB14" s="292">
        <v>0</v>
      </c>
      <c r="AC14" s="292">
        <v>197</v>
      </c>
      <c r="AD14" s="292">
        <v>398</v>
      </c>
      <c r="AE14" s="292">
        <v>163</v>
      </c>
      <c r="AF14" s="292">
        <v>3</v>
      </c>
      <c r="AG14" s="292">
        <v>11</v>
      </c>
      <c r="AH14" s="292">
        <v>0</v>
      </c>
      <c r="AI14" s="295">
        <v>65</v>
      </c>
      <c r="AJ14" s="295" t="s">
        <v>893</v>
      </c>
      <c r="AK14" s="295" t="s">
        <v>893</v>
      </c>
      <c r="AL14" s="295" t="s">
        <v>893</v>
      </c>
      <c r="AM14" s="295" t="s">
        <v>893</v>
      </c>
      <c r="AN14" s="295" t="s">
        <v>893</v>
      </c>
      <c r="AO14" s="295" t="s">
        <v>893</v>
      </c>
      <c r="AP14" s="295" t="s">
        <v>893</v>
      </c>
      <c r="AQ14" s="295" t="s">
        <v>893</v>
      </c>
      <c r="AR14" s="292">
        <v>0</v>
      </c>
      <c r="AS14" s="292">
        <v>525</v>
      </c>
      <c r="AT14" s="292">
        <f>施設資源化量内訳!D14</f>
        <v>2802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637</v>
      </c>
      <c r="AY14" s="292">
        <f>施設資源化量内訳!I14</f>
        <v>0</v>
      </c>
      <c r="AZ14" s="292">
        <f>施設資源化量内訳!J14</f>
        <v>120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2045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 t="shared" si="3"/>
        <v>204</v>
      </c>
      <c r="BP14" s="292">
        <v>197</v>
      </c>
      <c r="BQ14" s="292">
        <v>0</v>
      </c>
      <c r="BR14" s="292">
        <v>0</v>
      </c>
      <c r="BS14" s="292">
        <v>0</v>
      </c>
      <c r="BT14" s="292">
        <v>2</v>
      </c>
      <c r="BU14" s="292">
        <v>0</v>
      </c>
      <c r="BV14" s="292">
        <v>0</v>
      </c>
      <c r="BW14" s="292">
        <v>0</v>
      </c>
      <c r="BX14" s="292">
        <v>0</v>
      </c>
      <c r="BY14" s="292">
        <v>5</v>
      </c>
      <c r="BZ14" s="295" t="s">
        <v>893</v>
      </c>
      <c r="CA14" s="295" t="s">
        <v>893</v>
      </c>
      <c r="CB14" s="295" t="s">
        <v>893</v>
      </c>
      <c r="CC14" s="295" t="s">
        <v>893</v>
      </c>
      <c r="CD14" s="295" t="s">
        <v>893</v>
      </c>
      <c r="CE14" s="295" t="s">
        <v>893</v>
      </c>
      <c r="CF14" s="295" t="s">
        <v>893</v>
      </c>
      <c r="CG14" s="295" t="s">
        <v>893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5"/>
        <v>3025</v>
      </c>
      <c r="E15" s="292">
        <f t="shared" si="6"/>
        <v>2061</v>
      </c>
      <c r="F15" s="292">
        <f t="shared" si="7"/>
        <v>7</v>
      </c>
      <c r="G15" s="292">
        <f t="shared" si="8"/>
        <v>0</v>
      </c>
      <c r="H15" s="292">
        <f t="shared" si="9"/>
        <v>403</v>
      </c>
      <c r="I15" s="292">
        <f t="shared" si="10"/>
        <v>333</v>
      </c>
      <c r="J15" s="292">
        <f t="shared" si="11"/>
        <v>167</v>
      </c>
      <c r="K15" s="292">
        <f t="shared" si="12"/>
        <v>4</v>
      </c>
      <c r="L15" s="292">
        <f t="shared" si="13"/>
        <v>0</v>
      </c>
      <c r="M15" s="292">
        <f t="shared" si="14"/>
        <v>0</v>
      </c>
      <c r="N15" s="292">
        <f t="shared" si="15"/>
        <v>24</v>
      </c>
      <c r="O15" s="292">
        <f t="shared" si="16"/>
        <v>0</v>
      </c>
      <c r="P15" s="292">
        <f t="shared" si="17"/>
        <v>0</v>
      </c>
      <c r="Q15" s="292">
        <f t="shared" si="18"/>
        <v>0</v>
      </c>
      <c r="R15" s="292">
        <f t="shared" si="19"/>
        <v>0</v>
      </c>
      <c r="S15" s="292">
        <f t="shared" si="20"/>
        <v>0</v>
      </c>
      <c r="T15" s="292">
        <f t="shared" si="21"/>
        <v>0</v>
      </c>
      <c r="U15" s="292">
        <f t="shared" si="22"/>
        <v>0</v>
      </c>
      <c r="V15" s="292">
        <f t="shared" si="23"/>
        <v>0</v>
      </c>
      <c r="W15" s="292">
        <f t="shared" si="24"/>
        <v>0</v>
      </c>
      <c r="X15" s="292">
        <f t="shared" si="25"/>
        <v>26</v>
      </c>
      <c r="Y15" s="292">
        <f t="shared" si="1"/>
        <v>2513</v>
      </c>
      <c r="Z15" s="292">
        <v>1823</v>
      </c>
      <c r="AA15" s="292">
        <v>5</v>
      </c>
      <c r="AB15" s="292">
        <v>0</v>
      </c>
      <c r="AC15" s="292">
        <v>141</v>
      </c>
      <c r="AD15" s="292">
        <v>327</v>
      </c>
      <c r="AE15" s="292">
        <v>164</v>
      </c>
      <c r="AF15" s="292">
        <v>4</v>
      </c>
      <c r="AG15" s="292">
        <v>0</v>
      </c>
      <c r="AH15" s="292">
        <v>0</v>
      </c>
      <c r="AI15" s="295">
        <v>23</v>
      </c>
      <c r="AJ15" s="295" t="s">
        <v>893</v>
      </c>
      <c r="AK15" s="295" t="s">
        <v>893</v>
      </c>
      <c r="AL15" s="295" t="s">
        <v>893</v>
      </c>
      <c r="AM15" s="295" t="s">
        <v>893</v>
      </c>
      <c r="AN15" s="295" t="s">
        <v>893</v>
      </c>
      <c r="AO15" s="295" t="s">
        <v>893</v>
      </c>
      <c r="AP15" s="295" t="s">
        <v>893</v>
      </c>
      <c r="AQ15" s="295" t="s">
        <v>893</v>
      </c>
      <c r="AR15" s="292">
        <v>0</v>
      </c>
      <c r="AS15" s="292">
        <v>26</v>
      </c>
      <c r="AT15" s="292">
        <f>施設資源化量内訳!D15</f>
        <v>262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259</v>
      </c>
      <c r="AY15" s="292">
        <f>施設資源化量内訳!I15</f>
        <v>3</v>
      </c>
      <c r="AZ15" s="292">
        <f>施設資源化量内訳!J15</f>
        <v>0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 t="shared" si="3"/>
        <v>250</v>
      </c>
      <c r="BP15" s="292">
        <v>238</v>
      </c>
      <c r="BQ15" s="292">
        <v>2</v>
      </c>
      <c r="BR15" s="292">
        <v>0</v>
      </c>
      <c r="BS15" s="292">
        <v>3</v>
      </c>
      <c r="BT15" s="292">
        <v>3</v>
      </c>
      <c r="BU15" s="292">
        <v>3</v>
      </c>
      <c r="BV15" s="292">
        <v>0</v>
      </c>
      <c r="BW15" s="292">
        <v>0</v>
      </c>
      <c r="BX15" s="292">
        <v>0</v>
      </c>
      <c r="BY15" s="292">
        <v>1</v>
      </c>
      <c r="BZ15" s="295" t="s">
        <v>893</v>
      </c>
      <c r="CA15" s="295" t="s">
        <v>893</v>
      </c>
      <c r="CB15" s="295" t="s">
        <v>893</v>
      </c>
      <c r="CC15" s="295" t="s">
        <v>893</v>
      </c>
      <c r="CD15" s="295" t="s">
        <v>893</v>
      </c>
      <c r="CE15" s="295" t="s">
        <v>893</v>
      </c>
      <c r="CF15" s="295" t="s">
        <v>893</v>
      </c>
      <c r="CG15" s="295" t="s">
        <v>893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5"/>
        <v>3586</v>
      </c>
      <c r="E16" s="292">
        <f t="shared" si="6"/>
        <v>2303</v>
      </c>
      <c r="F16" s="292">
        <f t="shared" si="7"/>
        <v>263</v>
      </c>
      <c r="G16" s="292">
        <f t="shared" si="8"/>
        <v>53</v>
      </c>
      <c r="H16" s="292">
        <f t="shared" si="9"/>
        <v>229</v>
      </c>
      <c r="I16" s="292">
        <f t="shared" si="10"/>
        <v>139</v>
      </c>
      <c r="J16" s="292">
        <f t="shared" si="11"/>
        <v>58</v>
      </c>
      <c r="K16" s="292">
        <f t="shared" si="12"/>
        <v>0</v>
      </c>
      <c r="L16" s="292">
        <f t="shared" si="13"/>
        <v>0</v>
      </c>
      <c r="M16" s="292">
        <f t="shared" si="14"/>
        <v>0</v>
      </c>
      <c r="N16" s="292">
        <f t="shared" si="15"/>
        <v>38</v>
      </c>
      <c r="O16" s="292">
        <f t="shared" si="16"/>
        <v>378</v>
      </c>
      <c r="P16" s="292">
        <f t="shared" si="17"/>
        <v>16</v>
      </c>
      <c r="Q16" s="292">
        <f t="shared" si="18"/>
        <v>0</v>
      </c>
      <c r="R16" s="292">
        <f t="shared" si="19"/>
        <v>0</v>
      </c>
      <c r="S16" s="292">
        <f t="shared" si="20"/>
        <v>0</v>
      </c>
      <c r="T16" s="292">
        <f t="shared" si="21"/>
        <v>0</v>
      </c>
      <c r="U16" s="292">
        <f t="shared" si="22"/>
        <v>0</v>
      </c>
      <c r="V16" s="292">
        <f t="shared" si="23"/>
        <v>0</v>
      </c>
      <c r="W16" s="292">
        <f t="shared" si="24"/>
        <v>0</v>
      </c>
      <c r="X16" s="292">
        <f t="shared" si="25"/>
        <v>109</v>
      </c>
      <c r="Y16" s="292">
        <f t="shared" si="1"/>
        <v>1120</v>
      </c>
      <c r="Z16" s="292">
        <v>869</v>
      </c>
      <c r="AA16" s="292">
        <v>0</v>
      </c>
      <c r="AB16" s="292">
        <v>0</v>
      </c>
      <c r="AC16" s="292">
        <v>58</v>
      </c>
      <c r="AD16" s="292">
        <v>130</v>
      </c>
      <c r="AE16" s="292">
        <v>58</v>
      </c>
      <c r="AF16" s="292">
        <v>0</v>
      </c>
      <c r="AG16" s="292">
        <v>0</v>
      </c>
      <c r="AH16" s="292">
        <v>0</v>
      </c>
      <c r="AI16" s="295">
        <v>2</v>
      </c>
      <c r="AJ16" s="295" t="s">
        <v>893</v>
      </c>
      <c r="AK16" s="295" t="s">
        <v>893</v>
      </c>
      <c r="AL16" s="295" t="s">
        <v>893</v>
      </c>
      <c r="AM16" s="295" t="s">
        <v>893</v>
      </c>
      <c r="AN16" s="295" t="s">
        <v>893</v>
      </c>
      <c r="AO16" s="295" t="s">
        <v>893</v>
      </c>
      <c r="AP16" s="295" t="s">
        <v>893</v>
      </c>
      <c r="AQ16" s="295" t="s">
        <v>893</v>
      </c>
      <c r="AR16" s="292">
        <v>0</v>
      </c>
      <c r="AS16" s="292">
        <v>3</v>
      </c>
      <c r="AT16" s="292">
        <f>施設資源化量内訳!D16</f>
        <v>1082</v>
      </c>
      <c r="AU16" s="292">
        <f>施設資源化量内訳!E16</f>
        <v>122</v>
      </c>
      <c r="AV16" s="292">
        <f>施設資源化量内訳!F16</f>
        <v>263</v>
      </c>
      <c r="AW16" s="292">
        <f>施設資源化量内訳!G16</f>
        <v>53</v>
      </c>
      <c r="AX16" s="292">
        <f>施設資源化量内訳!H16</f>
        <v>155</v>
      </c>
      <c r="AY16" s="292">
        <f>施設資源化量内訳!I16</f>
        <v>0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378</v>
      </c>
      <c r="BF16" s="292">
        <f>施設資源化量内訳!P16</f>
        <v>16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95</v>
      </c>
      <c r="BO16" s="292">
        <f t="shared" si="3"/>
        <v>1384</v>
      </c>
      <c r="BP16" s="292">
        <v>1312</v>
      </c>
      <c r="BQ16" s="292">
        <v>0</v>
      </c>
      <c r="BR16" s="292">
        <v>0</v>
      </c>
      <c r="BS16" s="292">
        <v>16</v>
      </c>
      <c r="BT16" s="292">
        <v>9</v>
      </c>
      <c r="BU16" s="292">
        <v>0</v>
      </c>
      <c r="BV16" s="292">
        <v>0</v>
      </c>
      <c r="BW16" s="292">
        <v>0</v>
      </c>
      <c r="BX16" s="292">
        <v>0</v>
      </c>
      <c r="BY16" s="292">
        <v>36</v>
      </c>
      <c r="BZ16" s="295" t="s">
        <v>893</v>
      </c>
      <c r="CA16" s="295" t="s">
        <v>893</v>
      </c>
      <c r="CB16" s="295" t="s">
        <v>893</v>
      </c>
      <c r="CC16" s="295" t="s">
        <v>893</v>
      </c>
      <c r="CD16" s="295" t="s">
        <v>893</v>
      </c>
      <c r="CE16" s="295" t="s">
        <v>893</v>
      </c>
      <c r="CF16" s="295" t="s">
        <v>893</v>
      </c>
      <c r="CG16" s="295" t="s">
        <v>893</v>
      </c>
      <c r="CH16" s="292">
        <v>0</v>
      </c>
      <c r="CI16" s="292">
        <v>11</v>
      </c>
      <c r="CJ16" s="293" t="s">
        <v>762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5"/>
        <v>2230</v>
      </c>
      <c r="E17" s="292">
        <f t="shared" si="6"/>
        <v>832</v>
      </c>
      <c r="F17" s="292">
        <f t="shared" si="7"/>
        <v>3</v>
      </c>
      <c r="G17" s="292">
        <f t="shared" si="8"/>
        <v>170</v>
      </c>
      <c r="H17" s="292">
        <f t="shared" si="9"/>
        <v>448</v>
      </c>
      <c r="I17" s="292">
        <f t="shared" si="10"/>
        <v>621</v>
      </c>
      <c r="J17" s="292">
        <f t="shared" si="11"/>
        <v>63</v>
      </c>
      <c r="K17" s="292">
        <f t="shared" si="12"/>
        <v>10</v>
      </c>
      <c r="L17" s="292">
        <f t="shared" si="13"/>
        <v>0</v>
      </c>
      <c r="M17" s="292">
        <f t="shared" si="14"/>
        <v>0</v>
      </c>
      <c r="N17" s="292">
        <f t="shared" si="15"/>
        <v>54</v>
      </c>
      <c r="O17" s="292">
        <f t="shared" si="16"/>
        <v>0</v>
      </c>
      <c r="P17" s="292">
        <f t="shared" si="17"/>
        <v>0</v>
      </c>
      <c r="Q17" s="292">
        <f t="shared" si="18"/>
        <v>0</v>
      </c>
      <c r="R17" s="292">
        <f t="shared" si="19"/>
        <v>0</v>
      </c>
      <c r="S17" s="292">
        <f t="shared" si="20"/>
        <v>0</v>
      </c>
      <c r="T17" s="292">
        <f t="shared" si="21"/>
        <v>0</v>
      </c>
      <c r="U17" s="292">
        <f t="shared" si="22"/>
        <v>0</v>
      </c>
      <c r="V17" s="292">
        <f t="shared" si="23"/>
        <v>0</v>
      </c>
      <c r="W17" s="292">
        <f t="shared" si="24"/>
        <v>0</v>
      </c>
      <c r="X17" s="292">
        <f t="shared" si="25"/>
        <v>29</v>
      </c>
      <c r="Y17" s="292">
        <f t="shared" si="1"/>
        <v>930</v>
      </c>
      <c r="Z17" s="292">
        <v>423</v>
      </c>
      <c r="AA17" s="292">
        <v>0</v>
      </c>
      <c r="AB17" s="292">
        <v>170</v>
      </c>
      <c r="AC17" s="292">
        <v>277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49</v>
      </c>
      <c r="AJ17" s="295" t="s">
        <v>893</v>
      </c>
      <c r="AK17" s="295" t="s">
        <v>893</v>
      </c>
      <c r="AL17" s="295" t="s">
        <v>893</v>
      </c>
      <c r="AM17" s="295" t="s">
        <v>893</v>
      </c>
      <c r="AN17" s="295" t="s">
        <v>893</v>
      </c>
      <c r="AO17" s="295" t="s">
        <v>893</v>
      </c>
      <c r="AP17" s="295" t="s">
        <v>893</v>
      </c>
      <c r="AQ17" s="295" t="s">
        <v>893</v>
      </c>
      <c r="AR17" s="292">
        <v>0</v>
      </c>
      <c r="AS17" s="292">
        <v>11</v>
      </c>
      <c r="AT17" s="292">
        <f>施設資源化量内訳!D17</f>
        <v>869</v>
      </c>
      <c r="AU17" s="292">
        <f>施設資源化量内訳!E17</f>
        <v>0</v>
      </c>
      <c r="AV17" s="292">
        <f>施設資源化量内訳!F17</f>
        <v>3</v>
      </c>
      <c r="AW17" s="292">
        <f>施設資源化量内訳!G17</f>
        <v>0</v>
      </c>
      <c r="AX17" s="292">
        <f>施設資源化量内訳!H17</f>
        <v>165</v>
      </c>
      <c r="AY17" s="292">
        <f>施設資源化量内訳!I17</f>
        <v>610</v>
      </c>
      <c r="AZ17" s="292">
        <f>施設資源化量内訳!J17</f>
        <v>63</v>
      </c>
      <c r="BA17" s="292">
        <f>施設資源化量内訳!K17</f>
        <v>10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18</v>
      </c>
      <c r="BO17" s="292">
        <f t="shared" si="3"/>
        <v>431</v>
      </c>
      <c r="BP17" s="292">
        <v>409</v>
      </c>
      <c r="BQ17" s="292">
        <v>0</v>
      </c>
      <c r="BR17" s="292">
        <v>0</v>
      </c>
      <c r="BS17" s="292">
        <v>6</v>
      </c>
      <c r="BT17" s="292">
        <v>11</v>
      </c>
      <c r="BU17" s="292">
        <v>0</v>
      </c>
      <c r="BV17" s="292">
        <v>0</v>
      </c>
      <c r="BW17" s="292">
        <v>0</v>
      </c>
      <c r="BX17" s="292">
        <v>0</v>
      </c>
      <c r="BY17" s="292">
        <v>5</v>
      </c>
      <c r="BZ17" s="295" t="s">
        <v>893</v>
      </c>
      <c r="CA17" s="295" t="s">
        <v>893</v>
      </c>
      <c r="CB17" s="295" t="s">
        <v>893</v>
      </c>
      <c r="CC17" s="295" t="s">
        <v>893</v>
      </c>
      <c r="CD17" s="295" t="s">
        <v>893</v>
      </c>
      <c r="CE17" s="295" t="s">
        <v>893</v>
      </c>
      <c r="CF17" s="295" t="s">
        <v>893</v>
      </c>
      <c r="CG17" s="295" t="s">
        <v>893</v>
      </c>
      <c r="CH17" s="292">
        <v>0</v>
      </c>
      <c r="CI17" s="292">
        <v>0</v>
      </c>
      <c r="CJ17" s="293" t="s">
        <v>775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5"/>
        <v>2058</v>
      </c>
      <c r="E18" s="292">
        <f t="shared" si="6"/>
        <v>811</v>
      </c>
      <c r="F18" s="292">
        <f t="shared" si="7"/>
        <v>0</v>
      </c>
      <c r="G18" s="292">
        <f t="shared" si="8"/>
        <v>0</v>
      </c>
      <c r="H18" s="292">
        <f t="shared" si="9"/>
        <v>208</v>
      </c>
      <c r="I18" s="292">
        <f t="shared" si="10"/>
        <v>240</v>
      </c>
      <c r="J18" s="292">
        <f t="shared" si="11"/>
        <v>66</v>
      </c>
      <c r="K18" s="292">
        <f t="shared" si="12"/>
        <v>7</v>
      </c>
      <c r="L18" s="292">
        <f t="shared" si="13"/>
        <v>0</v>
      </c>
      <c r="M18" s="292">
        <f t="shared" si="14"/>
        <v>0</v>
      </c>
      <c r="N18" s="292">
        <f t="shared" si="15"/>
        <v>141</v>
      </c>
      <c r="O18" s="292">
        <f t="shared" si="16"/>
        <v>0</v>
      </c>
      <c r="P18" s="292">
        <f t="shared" si="17"/>
        <v>0</v>
      </c>
      <c r="Q18" s="292">
        <f t="shared" si="18"/>
        <v>0</v>
      </c>
      <c r="R18" s="292">
        <f t="shared" si="19"/>
        <v>0</v>
      </c>
      <c r="S18" s="292">
        <f t="shared" si="20"/>
        <v>0</v>
      </c>
      <c r="T18" s="292">
        <f t="shared" si="21"/>
        <v>0</v>
      </c>
      <c r="U18" s="292">
        <f t="shared" si="22"/>
        <v>0</v>
      </c>
      <c r="V18" s="292">
        <f t="shared" si="23"/>
        <v>0</v>
      </c>
      <c r="W18" s="292">
        <f t="shared" si="24"/>
        <v>0</v>
      </c>
      <c r="X18" s="292">
        <f t="shared" si="25"/>
        <v>585</v>
      </c>
      <c r="Y18" s="292">
        <f t="shared" si="1"/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893</v>
      </c>
      <c r="AK18" s="295" t="s">
        <v>893</v>
      </c>
      <c r="AL18" s="295" t="s">
        <v>893</v>
      </c>
      <c r="AM18" s="295" t="s">
        <v>893</v>
      </c>
      <c r="AN18" s="295" t="s">
        <v>893</v>
      </c>
      <c r="AO18" s="295" t="s">
        <v>893</v>
      </c>
      <c r="AP18" s="295" t="s">
        <v>893</v>
      </c>
      <c r="AQ18" s="295" t="s">
        <v>893</v>
      </c>
      <c r="AR18" s="292">
        <v>0</v>
      </c>
      <c r="AS18" s="292">
        <v>0</v>
      </c>
      <c r="AT18" s="292">
        <f>施設資源化量内訳!D18</f>
        <v>2013</v>
      </c>
      <c r="AU18" s="292">
        <f>施設資源化量内訳!E18</f>
        <v>766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208</v>
      </c>
      <c r="AY18" s="292">
        <f>施設資源化量内訳!I18</f>
        <v>240</v>
      </c>
      <c r="AZ18" s="292">
        <f>施設資源化量内訳!J18</f>
        <v>66</v>
      </c>
      <c r="BA18" s="292">
        <f>施設資源化量内訳!K18</f>
        <v>7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141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585</v>
      </c>
      <c r="BO18" s="292">
        <f t="shared" si="3"/>
        <v>45</v>
      </c>
      <c r="BP18" s="292">
        <v>45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893</v>
      </c>
      <c r="CA18" s="295" t="s">
        <v>893</v>
      </c>
      <c r="CB18" s="295" t="s">
        <v>893</v>
      </c>
      <c r="CC18" s="295" t="s">
        <v>893</v>
      </c>
      <c r="CD18" s="295" t="s">
        <v>893</v>
      </c>
      <c r="CE18" s="295" t="s">
        <v>893</v>
      </c>
      <c r="CF18" s="295" t="s">
        <v>893</v>
      </c>
      <c r="CG18" s="295" t="s">
        <v>893</v>
      </c>
      <c r="CH18" s="292">
        <v>0</v>
      </c>
      <c r="CI18" s="292">
        <v>0</v>
      </c>
      <c r="CJ18" s="293" t="s">
        <v>775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5"/>
        <v>2139</v>
      </c>
      <c r="E19" s="292">
        <f t="shared" si="6"/>
        <v>1002</v>
      </c>
      <c r="F19" s="292">
        <f t="shared" si="7"/>
        <v>0</v>
      </c>
      <c r="G19" s="292">
        <f t="shared" si="8"/>
        <v>0</v>
      </c>
      <c r="H19" s="292">
        <f t="shared" si="9"/>
        <v>324</v>
      </c>
      <c r="I19" s="292">
        <f t="shared" si="10"/>
        <v>373</v>
      </c>
      <c r="J19" s="292">
        <f t="shared" si="11"/>
        <v>239</v>
      </c>
      <c r="K19" s="292">
        <f t="shared" si="12"/>
        <v>0</v>
      </c>
      <c r="L19" s="292">
        <f t="shared" si="13"/>
        <v>0</v>
      </c>
      <c r="M19" s="292">
        <f t="shared" si="14"/>
        <v>0</v>
      </c>
      <c r="N19" s="292">
        <f t="shared" si="15"/>
        <v>201</v>
      </c>
      <c r="O19" s="292">
        <f t="shared" si="16"/>
        <v>0</v>
      </c>
      <c r="P19" s="292">
        <f t="shared" si="17"/>
        <v>0</v>
      </c>
      <c r="Q19" s="292">
        <f t="shared" si="18"/>
        <v>0</v>
      </c>
      <c r="R19" s="292">
        <f t="shared" si="19"/>
        <v>0</v>
      </c>
      <c r="S19" s="292">
        <f t="shared" si="20"/>
        <v>0</v>
      </c>
      <c r="T19" s="292">
        <f t="shared" si="21"/>
        <v>0</v>
      </c>
      <c r="U19" s="292">
        <f t="shared" si="22"/>
        <v>0</v>
      </c>
      <c r="V19" s="292">
        <f t="shared" si="23"/>
        <v>0</v>
      </c>
      <c r="W19" s="292">
        <f t="shared" si="24"/>
        <v>0</v>
      </c>
      <c r="X19" s="292">
        <f t="shared" si="25"/>
        <v>0</v>
      </c>
      <c r="Y19" s="292">
        <f t="shared" si="1"/>
        <v>1573</v>
      </c>
      <c r="Z19" s="292">
        <v>1002</v>
      </c>
      <c r="AA19" s="292">
        <v>0</v>
      </c>
      <c r="AB19" s="292">
        <v>0</v>
      </c>
      <c r="AC19" s="292">
        <v>324</v>
      </c>
      <c r="AD19" s="292">
        <v>37</v>
      </c>
      <c r="AE19" s="292">
        <v>9</v>
      </c>
      <c r="AF19" s="292">
        <v>0</v>
      </c>
      <c r="AG19" s="292">
        <v>0</v>
      </c>
      <c r="AH19" s="292">
        <v>0</v>
      </c>
      <c r="AI19" s="295">
        <v>201</v>
      </c>
      <c r="AJ19" s="295" t="s">
        <v>893</v>
      </c>
      <c r="AK19" s="295" t="s">
        <v>893</v>
      </c>
      <c r="AL19" s="295" t="s">
        <v>893</v>
      </c>
      <c r="AM19" s="295" t="s">
        <v>893</v>
      </c>
      <c r="AN19" s="295" t="s">
        <v>893</v>
      </c>
      <c r="AO19" s="295" t="s">
        <v>893</v>
      </c>
      <c r="AP19" s="295" t="s">
        <v>893</v>
      </c>
      <c r="AQ19" s="295" t="s">
        <v>893</v>
      </c>
      <c r="AR19" s="292">
        <v>0</v>
      </c>
      <c r="AS19" s="292">
        <v>0</v>
      </c>
      <c r="AT19" s="292">
        <f>施設資源化量内訳!D19</f>
        <v>566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0</v>
      </c>
      <c r="AY19" s="292">
        <f>施設資源化量内訳!I19</f>
        <v>336</v>
      </c>
      <c r="AZ19" s="292">
        <f>施設資源化量内訳!J19</f>
        <v>230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 t="shared" si="3"/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893</v>
      </c>
      <c r="CA19" s="295" t="s">
        <v>893</v>
      </c>
      <c r="CB19" s="295" t="s">
        <v>893</v>
      </c>
      <c r="CC19" s="295" t="s">
        <v>893</v>
      </c>
      <c r="CD19" s="295" t="s">
        <v>893</v>
      </c>
      <c r="CE19" s="295" t="s">
        <v>893</v>
      </c>
      <c r="CF19" s="295" t="s">
        <v>893</v>
      </c>
      <c r="CG19" s="295" t="s">
        <v>893</v>
      </c>
      <c r="CH19" s="292">
        <v>0</v>
      </c>
      <c r="CI19" s="292">
        <v>0</v>
      </c>
      <c r="CJ19" s="293" t="s">
        <v>775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5"/>
        <v>6593</v>
      </c>
      <c r="E20" s="292">
        <f t="shared" si="6"/>
        <v>2942</v>
      </c>
      <c r="F20" s="292">
        <f t="shared" si="7"/>
        <v>2</v>
      </c>
      <c r="G20" s="292">
        <f t="shared" si="8"/>
        <v>0</v>
      </c>
      <c r="H20" s="292">
        <f t="shared" si="9"/>
        <v>618</v>
      </c>
      <c r="I20" s="292">
        <f t="shared" si="10"/>
        <v>420</v>
      </c>
      <c r="J20" s="292">
        <f t="shared" si="11"/>
        <v>106</v>
      </c>
      <c r="K20" s="292">
        <f t="shared" si="12"/>
        <v>1</v>
      </c>
      <c r="L20" s="292">
        <f t="shared" si="13"/>
        <v>0</v>
      </c>
      <c r="M20" s="292">
        <f t="shared" si="14"/>
        <v>0</v>
      </c>
      <c r="N20" s="292">
        <f t="shared" si="15"/>
        <v>79</v>
      </c>
      <c r="O20" s="292">
        <f t="shared" si="16"/>
        <v>0</v>
      </c>
      <c r="P20" s="292">
        <f t="shared" si="17"/>
        <v>0</v>
      </c>
      <c r="Q20" s="292">
        <f t="shared" si="18"/>
        <v>1479</v>
      </c>
      <c r="R20" s="292">
        <f t="shared" si="19"/>
        <v>0</v>
      </c>
      <c r="S20" s="292">
        <f t="shared" si="20"/>
        <v>0</v>
      </c>
      <c r="T20" s="292">
        <f t="shared" si="21"/>
        <v>0</v>
      </c>
      <c r="U20" s="292">
        <f t="shared" si="22"/>
        <v>0</v>
      </c>
      <c r="V20" s="292">
        <f t="shared" si="23"/>
        <v>0</v>
      </c>
      <c r="W20" s="292">
        <f t="shared" si="24"/>
        <v>4</v>
      </c>
      <c r="X20" s="292">
        <f t="shared" si="25"/>
        <v>942</v>
      </c>
      <c r="Y20" s="292">
        <f t="shared" si="1"/>
        <v>3546</v>
      </c>
      <c r="Z20" s="292">
        <v>2168</v>
      </c>
      <c r="AA20" s="292">
        <v>2</v>
      </c>
      <c r="AB20" s="292">
        <v>0</v>
      </c>
      <c r="AC20" s="292">
        <v>118</v>
      </c>
      <c r="AD20" s="292">
        <v>187</v>
      </c>
      <c r="AE20" s="292">
        <v>50</v>
      </c>
      <c r="AF20" s="292">
        <v>0</v>
      </c>
      <c r="AG20" s="292">
        <v>0</v>
      </c>
      <c r="AH20" s="292">
        <v>0</v>
      </c>
      <c r="AI20" s="295">
        <v>77</v>
      </c>
      <c r="AJ20" s="295" t="s">
        <v>893</v>
      </c>
      <c r="AK20" s="295" t="s">
        <v>893</v>
      </c>
      <c r="AL20" s="295" t="s">
        <v>893</v>
      </c>
      <c r="AM20" s="295" t="s">
        <v>893</v>
      </c>
      <c r="AN20" s="295" t="s">
        <v>893</v>
      </c>
      <c r="AO20" s="295" t="s">
        <v>893</v>
      </c>
      <c r="AP20" s="295" t="s">
        <v>893</v>
      </c>
      <c r="AQ20" s="295" t="s">
        <v>893</v>
      </c>
      <c r="AR20" s="292">
        <v>3</v>
      </c>
      <c r="AS20" s="292">
        <v>941</v>
      </c>
      <c r="AT20" s="292">
        <f>施設資源化量内訳!D20</f>
        <v>2211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473</v>
      </c>
      <c r="AY20" s="292">
        <f>施設資源化量内訳!I20</f>
        <v>202</v>
      </c>
      <c r="AZ20" s="292">
        <f>施設資源化量内訳!J20</f>
        <v>56</v>
      </c>
      <c r="BA20" s="292">
        <f>施設資源化量内訳!K20</f>
        <v>1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1479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 t="shared" si="3"/>
        <v>836</v>
      </c>
      <c r="BP20" s="292">
        <v>774</v>
      </c>
      <c r="BQ20" s="292">
        <v>0</v>
      </c>
      <c r="BR20" s="292">
        <v>0</v>
      </c>
      <c r="BS20" s="292">
        <v>27</v>
      </c>
      <c r="BT20" s="292">
        <v>31</v>
      </c>
      <c r="BU20" s="292">
        <v>0</v>
      </c>
      <c r="BV20" s="292">
        <v>0</v>
      </c>
      <c r="BW20" s="292">
        <v>0</v>
      </c>
      <c r="BX20" s="292">
        <v>0</v>
      </c>
      <c r="BY20" s="292">
        <v>2</v>
      </c>
      <c r="BZ20" s="295" t="s">
        <v>893</v>
      </c>
      <c r="CA20" s="295" t="s">
        <v>893</v>
      </c>
      <c r="CB20" s="295" t="s">
        <v>893</v>
      </c>
      <c r="CC20" s="295" t="s">
        <v>893</v>
      </c>
      <c r="CD20" s="295" t="s">
        <v>893</v>
      </c>
      <c r="CE20" s="295" t="s">
        <v>893</v>
      </c>
      <c r="CF20" s="295" t="s">
        <v>893</v>
      </c>
      <c r="CG20" s="295" t="s">
        <v>893</v>
      </c>
      <c r="CH20" s="292">
        <v>1</v>
      </c>
      <c r="CI20" s="292">
        <v>1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5"/>
        <v>9503</v>
      </c>
      <c r="E21" s="292">
        <f t="shared" si="6"/>
        <v>4437</v>
      </c>
      <c r="F21" s="292">
        <f t="shared" si="7"/>
        <v>16</v>
      </c>
      <c r="G21" s="292">
        <f t="shared" si="8"/>
        <v>0</v>
      </c>
      <c r="H21" s="292">
        <f t="shared" si="9"/>
        <v>1678</v>
      </c>
      <c r="I21" s="292">
        <f t="shared" si="10"/>
        <v>762</v>
      </c>
      <c r="J21" s="292">
        <f t="shared" si="11"/>
        <v>178</v>
      </c>
      <c r="K21" s="292">
        <f t="shared" si="12"/>
        <v>0</v>
      </c>
      <c r="L21" s="292">
        <f t="shared" si="13"/>
        <v>0</v>
      </c>
      <c r="M21" s="292">
        <f t="shared" si="14"/>
        <v>350</v>
      </c>
      <c r="N21" s="292">
        <f t="shared" si="15"/>
        <v>165</v>
      </c>
      <c r="O21" s="292">
        <f t="shared" si="16"/>
        <v>87</v>
      </c>
      <c r="P21" s="292">
        <f t="shared" si="17"/>
        <v>0</v>
      </c>
      <c r="Q21" s="292">
        <f t="shared" si="18"/>
        <v>1489</v>
      </c>
      <c r="R21" s="292">
        <f t="shared" si="19"/>
        <v>0</v>
      </c>
      <c r="S21" s="292">
        <f t="shared" si="20"/>
        <v>0</v>
      </c>
      <c r="T21" s="292">
        <f t="shared" si="21"/>
        <v>0</v>
      </c>
      <c r="U21" s="292">
        <f t="shared" si="22"/>
        <v>0</v>
      </c>
      <c r="V21" s="292">
        <f t="shared" si="23"/>
        <v>0</v>
      </c>
      <c r="W21" s="292">
        <f t="shared" si="24"/>
        <v>0</v>
      </c>
      <c r="X21" s="292">
        <f t="shared" si="25"/>
        <v>341</v>
      </c>
      <c r="Y21" s="292">
        <f t="shared" si="1"/>
        <v>4141</v>
      </c>
      <c r="Z21" s="292">
        <v>2953</v>
      </c>
      <c r="AA21" s="292">
        <v>1</v>
      </c>
      <c r="AB21" s="292">
        <v>0</v>
      </c>
      <c r="AC21" s="292">
        <v>1030</v>
      </c>
      <c r="AD21" s="292">
        <v>32</v>
      </c>
      <c r="AE21" s="292">
        <v>4</v>
      </c>
      <c r="AF21" s="292">
        <v>0</v>
      </c>
      <c r="AG21" s="292">
        <v>0</v>
      </c>
      <c r="AH21" s="292">
        <v>0</v>
      </c>
      <c r="AI21" s="295">
        <v>121</v>
      </c>
      <c r="AJ21" s="295" t="s">
        <v>893</v>
      </c>
      <c r="AK21" s="295" t="s">
        <v>893</v>
      </c>
      <c r="AL21" s="295" t="s">
        <v>893</v>
      </c>
      <c r="AM21" s="295" t="s">
        <v>893</v>
      </c>
      <c r="AN21" s="295" t="s">
        <v>893</v>
      </c>
      <c r="AO21" s="295" t="s">
        <v>893</v>
      </c>
      <c r="AP21" s="295" t="s">
        <v>893</v>
      </c>
      <c r="AQ21" s="295" t="s">
        <v>893</v>
      </c>
      <c r="AR21" s="292">
        <v>0</v>
      </c>
      <c r="AS21" s="292">
        <v>0</v>
      </c>
      <c r="AT21" s="292">
        <f>施設資源化量内訳!D21</f>
        <v>3770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600</v>
      </c>
      <c r="AY21" s="292">
        <f>施設資源化量内訳!I21</f>
        <v>729</v>
      </c>
      <c r="AZ21" s="292">
        <f>施設資源化量内訳!J21</f>
        <v>174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350</v>
      </c>
      <c r="BD21" s="292">
        <f>施設資源化量内訳!N21</f>
        <v>0</v>
      </c>
      <c r="BE21" s="292">
        <f>施設資源化量内訳!O21</f>
        <v>87</v>
      </c>
      <c r="BF21" s="292">
        <f>施設資源化量内訳!P21</f>
        <v>0</v>
      </c>
      <c r="BG21" s="292">
        <f>施設資源化量内訳!Q21</f>
        <v>1489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341</v>
      </c>
      <c r="BO21" s="292">
        <f t="shared" si="3"/>
        <v>1592</v>
      </c>
      <c r="BP21" s="292">
        <v>1484</v>
      </c>
      <c r="BQ21" s="292">
        <v>15</v>
      </c>
      <c r="BR21" s="292">
        <v>0</v>
      </c>
      <c r="BS21" s="292">
        <v>48</v>
      </c>
      <c r="BT21" s="292">
        <v>1</v>
      </c>
      <c r="BU21" s="292">
        <v>0</v>
      </c>
      <c r="BV21" s="292">
        <v>0</v>
      </c>
      <c r="BW21" s="292">
        <v>0</v>
      </c>
      <c r="BX21" s="292">
        <v>0</v>
      </c>
      <c r="BY21" s="292">
        <v>44</v>
      </c>
      <c r="BZ21" s="295" t="s">
        <v>893</v>
      </c>
      <c r="CA21" s="295" t="s">
        <v>893</v>
      </c>
      <c r="CB21" s="295" t="s">
        <v>893</v>
      </c>
      <c r="CC21" s="295" t="s">
        <v>893</v>
      </c>
      <c r="CD21" s="295" t="s">
        <v>893</v>
      </c>
      <c r="CE21" s="295" t="s">
        <v>893</v>
      </c>
      <c r="CF21" s="295" t="s">
        <v>893</v>
      </c>
      <c r="CG21" s="295" t="s">
        <v>893</v>
      </c>
      <c r="CH21" s="292">
        <v>0</v>
      </c>
      <c r="CI21" s="292">
        <v>0</v>
      </c>
      <c r="CJ21" s="293" t="s">
        <v>775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5"/>
        <v>5439</v>
      </c>
      <c r="E22" s="292">
        <f t="shared" si="6"/>
        <v>2259</v>
      </c>
      <c r="F22" s="292">
        <f t="shared" si="7"/>
        <v>22</v>
      </c>
      <c r="G22" s="292">
        <f t="shared" si="8"/>
        <v>3</v>
      </c>
      <c r="H22" s="292">
        <f t="shared" si="9"/>
        <v>730</v>
      </c>
      <c r="I22" s="292">
        <f t="shared" si="10"/>
        <v>503</v>
      </c>
      <c r="J22" s="292">
        <f t="shared" si="11"/>
        <v>145</v>
      </c>
      <c r="K22" s="292">
        <f t="shared" si="12"/>
        <v>0</v>
      </c>
      <c r="L22" s="292">
        <f t="shared" si="13"/>
        <v>0</v>
      </c>
      <c r="M22" s="292">
        <f t="shared" si="14"/>
        <v>0</v>
      </c>
      <c r="N22" s="292">
        <f t="shared" si="15"/>
        <v>147</v>
      </c>
      <c r="O22" s="292">
        <f t="shared" si="16"/>
        <v>17</v>
      </c>
      <c r="P22" s="292">
        <f t="shared" si="17"/>
        <v>0</v>
      </c>
      <c r="Q22" s="292">
        <f t="shared" si="18"/>
        <v>1152</v>
      </c>
      <c r="R22" s="292">
        <f t="shared" si="19"/>
        <v>0</v>
      </c>
      <c r="S22" s="292">
        <f t="shared" si="20"/>
        <v>0</v>
      </c>
      <c r="T22" s="292">
        <f t="shared" si="21"/>
        <v>0</v>
      </c>
      <c r="U22" s="292">
        <f t="shared" si="22"/>
        <v>0</v>
      </c>
      <c r="V22" s="292">
        <f t="shared" si="23"/>
        <v>0</v>
      </c>
      <c r="W22" s="292">
        <f t="shared" si="24"/>
        <v>32</v>
      </c>
      <c r="X22" s="292">
        <f t="shared" si="25"/>
        <v>429</v>
      </c>
      <c r="Y22" s="292">
        <f t="shared" si="1"/>
        <v>2343</v>
      </c>
      <c r="Z22" s="292">
        <v>1941</v>
      </c>
      <c r="AA22" s="292">
        <v>22</v>
      </c>
      <c r="AB22" s="292">
        <v>3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146</v>
      </c>
      <c r="AJ22" s="295" t="s">
        <v>893</v>
      </c>
      <c r="AK22" s="295" t="s">
        <v>893</v>
      </c>
      <c r="AL22" s="295" t="s">
        <v>893</v>
      </c>
      <c r="AM22" s="295" t="s">
        <v>893</v>
      </c>
      <c r="AN22" s="295" t="s">
        <v>893</v>
      </c>
      <c r="AO22" s="295" t="s">
        <v>893</v>
      </c>
      <c r="AP22" s="295" t="s">
        <v>893</v>
      </c>
      <c r="AQ22" s="295" t="s">
        <v>893</v>
      </c>
      <c r="AR22" s="292">
        <v>0</v>
      </c>
      <c r="AS22" s="292">
        <v>231</v>
      </c>
      <c r="AT22" s="292">
        <f>施設資源化量内訳!D22</f>
        <v>2774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727</v>
      </c>
      <c r="AY22" s="292">
        <f>施設資源化量内訳!I22</f>
        <v>503</v>
      </c>
      <c r="AZ22" s="292">
        <f>施設資源化量内訳!J22</f>
        <v>145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17</v>
      </c>
      <c r="BF22" s="292">
        <f>施設資源化量内訳!P22</f>
        <v>0</v>
      </c>
      <c r="BG22" s="292">
        <f>施設資源化量内訳!Q22</f>
        <v>1152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32</v>
      </c>
      <c r="BN22" s="292">
        <f>施設資源化量内訳!X22</f>
        <v>198</v>
      </c>
      <c r="BO22" s="292">
        <f t="shared" si="3"/>
        <v>322</v>
      </c>
      <c r="BP22" s="292">
        <v>318</v>
      </c>
      <c r="BQ22" s="292">
        <v>0</v>
      </c>
      <c r="BR22" s="292">
        <v>0</v>
      </c>
      <c r="BS22" s="292">
        <v>3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1</v>
      </c>
      <c r="BZ22" s="295" t="s">
        <v>893</v>
      </c>
      <c r="CA22" s="295" t="s">
        <v>893</v>
      </c>
      <c r="CB22" s="295" t="s">
        <v>893</v>
      </c>
      <c r="CC22" s="295" t="s">
        <v>893</v>
      </c>
      <c r="CD22" s="295" t="s">
        <v>893</v>
      </c>
      <c r="CE22" s="295" t="s">
        <v>893</v>
      </c>
      <c r="CF22" s="295" t="s">
        <v>893</v>
      </c>
      <c r="CG22" s="295" t="s">
        <v>893</v>
      </c>
      <c r="CH22" s="292">
        <v>0</v>
      </c>
      <c r="CI22" s="292">
        <v>0</v>
      </c>
      <c r="CJ22" s="293" t="s">
        <v>775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5"/>
        <v>16332</v>
      </c>
      <c r="E23" s="292">
        <f t="shared" si="6"/>
        <v>12661</v>
      </c>
      <c r="F23" s="292">
        <f t="shared" si="7"/>
        <v>42</v>
      </c>
      <c r="G23" s="292">
        <f t="shared" si="8"/>
        <v>0</v>
      </c>
      <c r="H23" s="292">
        <f t="shared" si="9"/>
        <v>1561</v>
      </c>
      <c r="I23" s="292">
        <f t="shared" si="10"/>
        <v>976</v>
      </c>
      <c r="J23" s="292">
        <f t="shared" si="11"/>
        <v>609</v>
      </c>
      <c r="K23" s="292">
        <f t="shared" si="12"/>
        <v>0</v>
      </c>
      <c r="L23" s="292">
        <f t="shared" si="13"/>
        <v>0</v>
      </c>
      <c r="M23" s="292">
        <f t="shared" si="14"/>
        <v>0</v>
      </c>
      <c r="N23" s="292">
        <f t="shared" si="15"/>
        <v>186</v>
      </c>
      <c r="O23" s="292">
        <f t="shared" si="16"/>
        <v>0</v>
      </c>
      <c r="P23" s="292">
        <f t="shared" si="17"/>
        <v>0</v>
      </c>
      <c r="Q23" s="292">
        <f t="shared" si="18"/>
        <v>247</v>
      </c>
      <c r="R23" s="292">
        <f t="shared" si="19"/>
        <v>0</v>
      </c>
      <c r="S23" s="292">
        <f t="shared" si="20"/>
        <v>0</v>
      </c>
      <c r="T23" s="292">
        <f t="shared" si="21"/>
        <v>0</v>
      </c>
      <c r="U23" s="292">
        <f t="shared" si="22"/>
        <v>0</v>
      </c>
      <c r="V23" s="292">
        <f t="shared" si="23"/>
        <v>0</v>
      </c>
      <c r="W23" s="292">
        <f t="shared" si="24"/>
        <v>9</v>
      </c>
      <c r="X23" s="292">
        <f t="shared" si="25"/>
        <v>41</v>
      </c>
      <c r="Y23" s="292">
        <f t="shared" si="1"/>
        <v>10270</v>
      </c>
      <c r="Z23" s="292">
        <v>9655</v>
      </c>
      <c r="AA23" s="292">
        <v>42</v>
      </c>
      <c r="AB23" s="292">
        <v>0</v>
      </c>
      <c r="AC23" s="292">
        <v>383</v>
      </c>
      <c r="AD23" s="292">
        <v>39</v>
      </c>
      <c r="AE23" s="292">
        <v>142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893</v>
      </c>
      <c r="AK23" s="295" t="s">
        <v>893</v>
      </c>
      <c r="AL23" s="295" t="s">
        <v>893</v>
      </c>
      <c r="AM23" s="295" t="s">
        <v>893</v>
      </c>
      <c r="AN23" s="295" t="s">
        <v>893</v>
      </c>
      <c r="AO23" s="295" t="s">
        <v>893</v>
      </c>
      <c r="AP23" s="295" t="s">
        <v>893</v>
      </c>
      <c r="AQ23" s="295" t="s">
        <v>893</v>
      </c>
      <c r="AR23" s="292">
        <v>9</v>
      </c>
      <c r="AS23" s="292">
        <v>0</v>
      </c>
      <c r="AT23" s="292">
        <f>施設資源化量内訳!D23</f>
        <v>4688</v>
      </c>
      <c r="AU23" s="292">
        <f>施設資源化量内訳!E23</f>
        <v>1677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1166</v>
      </c>
      <c r="AY23" s="292">
        <f>施設資源化量内訳!I23</f>
        <v>929</v>
      </c>
      <c r="AZ23" s="292">
        <f>施設資源化量内訳!J23</f>
        <v>467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161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247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41</v>
      </c>
      <c r="BO23" s="292">
        <f t="shared" si="3"/>
        <v>1374</v>
      </c>
      <c r="BP23" s="292">
        <v>1329</v>
      </c>
      <c r="BQ23" s="292">
        <v>0</v>
      </c>
      <c r="BR23" s="292">
        <v>0</v>
      </c>
      <c r="BS23" s="292">
        <v>12</v>
      </c>
      <c r="BT23" s="292">
        <v>8</v>
      </c>
      <c r="BU23" s="292">
        <v>0</v>
      </c>
      <c r="BV23" s="292">
        <v>0</v>
      </c>
      <c r="BW23" s="292">
        <v>0</v>
      </c>
      <c r="BX23" s="292">
        <v>0</v>
      </c>
      <c r="BY23" s="292">
        <v>25</v>
      </c>
      <c r="BZ23" s="295" t="s">
        <v>893</v>
      </c>
      <c r="CA23" s="295" t="s">
        <v>893</v>
      </c>
      <c r="CB23" s="295" t="s">
        <v>893</v>
      </c>
      <c r="CC23" s="295" t="s">
        <v>893</v>
      </c>
      <c r="CD23" s="295" t="s">
        <v>893</v>
      </c>
      <c r="CE23" s="295" t="s">
        <v>893</v>
      </c>
      <c r="CF23" s="295" t="s">
        <v>893</v>
      </c>
      <c r="CG23" s="295" t="s">
        <v>893</v>
      </c>
      <c r="CH23" s="292">
        <v>0</v>
      </c>
      <c r="CI23" s="292">
        <v>0</v>
      </c>
      <c r="CJ23" s="293" t="s">
        <v>775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5"/>
        <v>9679</v>
      </c>
      <c r="E24" s="292">
        <f t="shared" si="6"/>
        <v>4148</v>
      </c>
      <c r="F24" s="292">
        <f t="shared" si="7"/>
        <v>41</v>
      </c>
      <c r="G24" s="292">
        <f t="shared" si="8"/>
        <v>0</v>
      </c>
      <c r="H24" s="292">
        <f t="shared" si="9"/>
        <v>1802</v>
      </c>
      <c r="I24" s="292">
        <f t="shared" si="10"/>
        <v>818</v>
      </c>
      <c r="J24" s="292">
        <f t="shared" si="11"/>
        <v>220</v>
      </c>
      <c r="K24" s="292">
        <f t="shared" si="12"/>
        <v>0</v>
      </c>
      <c r="L24" s="292">
        <f t="shared" si="13"/>
        <v>353</v>
      </c>
      <c r="M24" s="292">
        <f t="shared" si="14"/>
        <v>0</v>
      </c>
      <c r="N24" s="292">
        <f t="shared" si="15"/>
        <v>117</v>
      </c>
      <c r="O24" s="292">
        <f t="shared" si="16"/>
        <v>0</v>
      </c>
      <c r="P24" s="292">
        <f t="shared" si="17"/>
        <v>0</v>
      </c>
      <c r="Q24" s="292">
        <f t="shared" si="18"/>
        <v>2137</v>
      </c>
      <c r="R24" s="292">
        <f t="shared" si="19"/>
        <v>0</v>
      </c>
      <c r="S24" s="292">
        <f t="shared" si="20"/>
        <v>0</v>
      </c>
      <c r="T24" s="292">
        <f t="shared" si="21"/>
        <v>0</v>
      </c>
      <c r="U24" s="292">
        <f t="shared" si="22"/>
        <v>0</v>
      </c>
      <c r="V24" s="292">
        <f t="shared" si="23"/>
        <v>0</v>
      </c>
      <c r="W24" s="292">
        <f t="shared" si="24"/>
        <v>32</v>
      </c>
      <c r="X24" s="292">
        <f t="shared" si="25"/>
        <v>11</v>
      </c>
      <c r="Y24" s="292">
        <f t="shared" si="1"/>
        <v>340</v>
      </c>
      <c r="Z24" s="292">
        <v>244</v>
      </c>
      <c r="AA24" s="292">
        <v>41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23</v>
      </c>
      <c r="AJ24" s="295" t="s">
        <v>893</v>
      </c>
      <c r="AK24" s="295" t="s">
        <v>893</v>
      </c>
      <c r="AL24" s="295" t="s">
        <v>893</v>
      </c>
      <c r="AM24" s="295" t="s">
        <v>893</v>
      </c>
      <c r="AN24" s="295" t="s">
        <v>893</v>
      </c>
      <c r="AO24" s="295" t="s">
        <v>893</v>
      </c>
      <c r="AP24" s="295" t="s">
        <v>893</v>
      </c>
      <c r="AQ24" s="295" t="s">
        <v>893</v>
      </c>
      <c r="AR24" s="292">
        <v>32</v>
      </c>
      <c r="AS24" s="292">
        <v>0</v>
      </c>
      <c r="AT24" s="292">
        <f>施設資源化量内訳!D24</f>
        <v>3632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1321</v>
      </c>
      <c r="AY24" s="292">
        <f>施設資源化量内訳!I24</f>
        <v>173</v>
      </c>
      <c r="AZ24" s="292">
        <f>施設資源化量内訳!J24</f>
        <v>0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2137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1</v>
      </c>
      <c r="BO24" s="292">
        <f t="shared" si="3"/>
        <v>5707</v>
      </c>
      <c r="BP24" s="292">
        <v>3904</v>
      </c>
      <c r="BQ24" s="292">
        <v>0</v>
      </c>
      <c r="BR24" s="292">
        <v>0</v>
      </c>
      <c r="BS24" s="292">
        <v>481</v>
      </c>
      <c r="BT24" s="292">
        <v>645</v>
      </c>
      <c r="BU24" s="292">
        <v>220</v>
      </c>
      <c r="BV24" s="292">
        <v>0</v>
      </c>
      <c r="BW24" s="292">
        <v>353</v>
      </c>
      <c r="BX24" s="292">
        <v>0</v>
      </c>
      <c r="BY24" s="292">
        <v>94</v>
      </c>
      <c r="BZ24" s="295" t="s">
        <v>893</v>
      </c>
      <c r="CA24" s="295" t="s">
        <v>893</v>
      </c>
      <c r="CB24" s="295" t="s">
        <v>893</v>
      </c>
      <c r="CC24" s="295" t="s">
        <v>893</v>
      </c>
      <c r="CD24" s="295" t="s">
        <v>893</v>
      </c>
      <c r="CE24" s="295" t="s">
        <v>893</v>
      </c>
      <c r="CF24" s="295" t="s">
        <v>893</v>
      </c>
      <c r="CG24" s="295" t="s">
        <v>893</v>
      </c>
      <c r="CH24" s="292">
        <v>0</v>
      </c>
      <c r="CI24" s="292">
        <v>10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5"/>
        <v>13649</v>
      </c>
      <c r="E25" s="292">
        <f t="shared" si="6"/>
        <v>851</v>
      </c>
      <c r="F25" s="292">
        <f t="shared" si="7"/>
        <v>4</v>
      </c>
      <c r="G25" s="292">
        <f t="shared" si="8"/>
        <v>320</v>
      </c>
      <c r="H25" s="292">
        <f t="shared" si="9"/>
        <v>689</v>
      </c>
      <c r="I25" s="292">
        <f t="shared" si="10"/>
        <v>420</v>
      </c>
      <c r="J25" s="292">
        <f t="shared" si="11"/>
        <v>287</v>
      </c>
      <c r="K25" s="292">
        <f t="shared" si="12"/>
        <v>0</v>
      </c>
      <c r="L25" s="292">
        <f t="shared" si="13"/>
        <v>0</v>
      </c>
      <c r="M25" s="292">
        <f t="shared" si="14"/>
        <v>0</v>
      </c>
      <c r="N25" s="292">
        <f t="shared" si="15"/>
        <v>86</v>
      </c>
      <c r="O25" s="292">
        <f t="shared" si="16"/>
        <v>0</v>
      </c>
      <c r="P25" s="292">
        <f t="shared" si="17"/>
        <v>0</v>
      </c>
      <c r="Q25" s="292">
        <f t="shared" si="18"/>
        <v>0</v>
      </c>
      <c r="R25" s="292">
        <f t="shared" si="19"/>
        <v>10992</v>
      </c>
      <c r="S25" s="292">
        <f t="shared" si="20"/>
        <v>0</v>
      </c>
      <c r="T25" s="292">
        <f t="shared" si="21"/>
        <v>0</v>
      </c>
      <c r="U25" s="292">
        <f t="shared" si="22"/>
        <v>0</v>
      </c>
      <c r="V25" s="292">
        <f t="shared" si="23"/>
        <v>0</v>
      </c>
      <c r="W25" s="292">
        <f t="shared" si="24"/>
        <v>0</v>
      </c>
      <c r="X25" s="292">
        <f t="shared" si="25"/>
        <v>0</v>
      </c>
      <c r="Y25" s="292">
        <f t="shared" si="1"/>
        <v>413</v>
      </c>
      <c r="Z25" s="292">
        <v>225</v>
      </c>
      <c r="AA25" s="292">
        <v>0</v>
      </c>
      <c r="AB25" s="292">
        <v>109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79</v>
      </c>
      <c r="AJ25" s="295" t="s">
        <v>893</v>
      </c>
      <c r="AK25" s="295" t="s">
        <v>893</v>
      </c>
      <c r="AL25" s="295" t="s">
        <v>893</v>
      </c>
      <c r="AM25" s="295" t="s">
        <v>893</v>
      </c>
      <c r="AN25" s="295" t="s">
        <v>893</v>
      </c>
      <c r="AO25" s="295" t="s">
        <v>893</v>
      </c>
      <c r="AP25" s="295" t="s">
        <v>893</v>
      </c>
      <c r="AQ25" s="295" t="s">
        <v>893</v>
      </c>
      <c r="AR25" s="292">
        <v>0</v>
      </c>
      <c r="AS25" s="292">
        <v>0</v>
      </c>
      <c r="AT25" s="292">
        <f>施設資源化量内訳!D25</f>
        <v>12097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606</v>
      </c>
      <c r="AY25" s="292">
        <f>施設資源化量内訳!I25</f>
        <v>298</v>
      </c>
      <c r="AZ25" s="292">
        <f>施設資源化量内訳!J25</f>
        <v>201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10992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 t="shared" si="3"/>
        <v>1139</v>
      </c>
      <c r="BP25" s="292">
        <v>626</v>
      </c>
      <c r="BQ25" s="292">
        <v>4</v>
      </c>
      <c r="BR25" s="292">
        <v>211</v>
      </c>
      <c r="BS25" s="292">
        <v>83</v>
      </c>
      <c r="BT25" s="292">
        <v>122</v>
      </c>
      <c r="BU25" s="292">
        <v>86</v>
      </c>
      <c r="BV25" s="292">
        <v>0</v>
      </c>
      <c r="BW25" s="292">
        <v>0</v>
      </c>
      <c r="BX25" s="292">
        <v>0</v>
      </c>
      <c r="BY25" s="292">
        <v>7</v>
      </c>
      <c r="BZ25" s="295" t="s">
        <v>893</v>
      </c>
      <c r="CA25" s="295" t="s">
        <v>893</v>
      </c>
      <c r="CB25" s="295" t="s">
        <v>893</v>
      </c>
      <c r="CC25" s="295" t="s">
        <v>893</v>
      </c>
      <c r="CD25" s="295" t="s">
        <v>893</v>
      </c>
      <c r="CE25" s="295" t="s">
        <v>893</v>
      </c>
      <c r="CF25" s="295" t="s">
        <v>893</v>
      </c>
      <c r="CG25" s="295" t="s">
        <v>893</v>
      </c>
      <c r="CH25" s="292">
        <v>0</v>
      </c>
      <c r="CI25" s="292">
        <v>0</v>
      </c>
      <c r="CJ25" s="293" t="s">
        <v>775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5"/>
        <v>3531</v>
      </c>
      <c r="E26" s="292">
        <f t="shared" si="6"/>
        <v>1429</v>
      </c>
      <c r="F26" s="292">
        <f t="shared" si="7"/>
        <v>1</v>
      </c>
      <c r="G26" s="292">
        <f t="shared" si="8"/>
        <v>0</v>
      </c>
      <c r="H26" s="292">
        <f t="shared" si="9"/>
        <v>252</v>
      </c>
      <c r="I26" s="292">
        <f t="shared" si="10"/>
        <v>144</v>
      </c>
      <c r="J26" s="292">
        <f t="shared" si="11"/>
        <v>117</v>
      </c>
      <c r="K26" s="292">
        <f t="shared" si="12"/>
        <v>0</v>
      </c>
      <c r="L26" s="292">
        <f t="shared" si="13"/>
        <v>342</v>
      </c>
      <c r="M26" s="292">
        <f t="shared" si="14"/>
        <v>0</v>
      </c>
      <c r="N26" s="292">
        <f t="shared" si="15"/>
        <v>96</v>
      </c>
      <c r="O26" s="292">
        <f t="shared" si="16"/>
        <v>0</v>
      </c>
      <c r="P26" s="292">
        <f t="shared" si="17"/>
        <v>0</v>
      </c>
      <c r="Q26" s="292">
        <f t="shared" si="18"/>
        <v>1150</v>
      </c>
      <c r="R26" s="292">
        <f t="shared" si="19"/>
        <v>0</v>
      </c>
      <c r="S26" s="292">
        <f t="shared" si="20"/>
        <v>0</v>
      </c>
      <c r="T26" s="292">
        <f t="shared" si="21"/>
        <v>0</v>
      </c>
      <c r="U26" s="292">
        <f t="shared" si="22"/>
        <v>0</v>
      </c>
      <c r="V26" s="292">
        <f t="shared" si="23"/>
        <v>0</v>
      </c>
      <c r="W26" s="292">
        <f t="shared" si="24"/>
        <v>0</v>
      </c>
      <c r="X26" s="292">
        <f t="shared" si="25"/>
        <v>0</v>
      </c>
      <c r="Y26" s="292">
        <f t="shared" si="1"/>
        <v>948</v>
      </c>
      <c r="Z26" s="292">
        <v>907</v>
      </c>
      <c r="AA26" s="292">
        <v>0</v>
      </c>
      <c r="AB26" s="292">
        <v>0</v>
      </c>
      <c r="AC26" s="292">
        <v>10</v>
      </c>
      <c r="AD26" s="292">
        <v>20</v>
      </c>
      <c r="AE26" s="292">
        <v>10</v>
      </c>
      <c r="AF26" s="292">
        <v>0</v>
      </c>
      <c r="AG26" s="292">
        <v>0</v>
      </c>
      <c r="AH26" s="292">
        <v>0</v>
      </c>
      <c r="AI26" s="295">
        <v>1</v>
      </c>
      <c r="AJ26" s="295" t="s">
        <v>893</v>
      </c>
      <c r="AK26" s="295" t="s">
        <v>893</v>
      </c>
      <c r="AL26" s="295" t="s">
        <v>893</v>
      </c>
      <c r="AM26" s="295" t="s">
        <v>893</v>
      </c>
      <c r="AN26" s="295" t="s">
        <v>893</v>
      </c>
      <c r="AO26" s="295" t="s">
        <v>893</v>
      </c>
      <c r="AP26" s="295" t="s">
        <v>893</v>
      </c>
      <c r="AQ26" s="295" t="s">
        <v>893</v>
      </c>
      <c r="AR26" s="292">
        <v>0</v>
      </c>
      <c r="AS26" s="292">
        <v>0</v>
      </c>
      <c r="AT26" s="292">
        <f>施設資源化量内訳!D26</f>
        <v>2543</v>
      </c>
      <c r="AU26" s="292">
        <f>施設資源化量内訳!E26</f>
        <v>483</v>
      </c>
      <c r="AV26" s="292">
        <f>施設資源化量内訳!F26</f>
        <v>1</v>
      </c>
      <c r="AW26" s="292">
        <f>施設資源化量内訳!G26</f>
        <v>0</v>
      </c>
      <c r="AX26" s="292">
        <f>施設資源化量内訳!H26</f>
        <v>241</v>
      </c>
      <c r="AY26" s="292">
        <f>施設資源化量内訳!I26</f>
        <v>124</v>
      </c>
      <c r="AZ26" s="292">
        <f>施設資源化量内訳!J26</f>
        <v>107</v>
      </c>
      <c r="BA26" s="292">
        <f>施設資源化量内訳!K26</f>
        <v>0</v>
      </c>
      <c r="BB26" s="292">
        <f>施設資源化量内訳!L26</f>
        <v>342</v>
      </c>
      <c r="BC26" s="292">
        <f>施設資源化量内訳!M26</f>
        <v>0</v>
      </c>
      <c r="BD26" s="292">
        <f>施設資源化量内訳!N26</f>
        <v>95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1150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 t="shared" si="3"/>
        <v>40</v>
      </c>
      <c r="BP26" s="292">
        <v>39</v>
      </c>
      <c r="BQ26" s="292">
        <v>0</v>
      </c>
      <c r="BR26" s="292">
        <v>0</v>
      </c>
      <c r="BS26" s="292">
        <v>1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893</v>
      </c>
      <c r="CA26" s="295" t="s">
        <v>893</v>
      </c>
      <c r="CB26" s="295" t="s">
        <v>893</v>
      </c>
      <c r="CC26" s="295" t="s">
        <v>893</v>
      </c>
      <c r="CD26" s="295" t="s">
        <v>893</v>
      </c>
      <c r="CE26" s="295" t="s">
        <v>893</v>
      </c>
      <c r="CF26" s="295" t="s">
        <v>893</v>
      </c>
      <c r="CG26" s="295" t="s">
        <v>893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5"/>
        <v>4064</v>
      </c>
      <c r="E27" s="292">
        <f t="shared" si="6"/>
        <v>1814</v>
      </c>
      <c r="F27" s="292">
        <f t="shared" si="7"/>
        <v>0</v>
      </c>
      <c r="G27" s="292">
        <f t="shared" si="8"/>
        <v>0</v>
      </c>
      <c r="H27" s="292">
        <f t="shared" si="9"/>
        <v>359</v>
      </c>
      <c r="I27" s="292">
        <f t="shared" si="10"/>
        <v>419</v>
      </c>
      <c r="J27" s="292">
        <f t="shared" si="11"/>
        <v>89</v>
      </c>
      <c r="K27" s="292">
        <f t="shared" si="12"/>
        <v>0</v>
      </c>
      <c r="L27" s="292">
        <f t="shared" si="13"/>
        <v>0</v>
      </c>
      <c r="M27" s="292">
        <f t="shared" si="14"/>
        <v>140</v>
      </c>
      <c r="N27" s="292">
        <f t="shared" si="15"/>
        <v>161</v>
      </c>
      <c r="O27" s="292">
        <f t="shared" si="16"/>
        <v>7</v>
      </c>
      <c r="P27" s="292">
        <f t="shared" si="17"/>
        <v>0</v>
      </c>
      <c r="Q27" s="292">
        <f t="shared" si="18"/>
        <v>863</v>
      </c>
      <c r="R27" s="292">
        <f t="shared" si="19"/>
        <v>0</v>
      </c>
      <c r="S27" s="292">
        <f t="shared" si="20"/>
        <v>0</v>
      </c>
      <c r="T27" s="292">
        <f t="shared" si="21"/>
        <v>0</v>
      </c>
      <c r="U27" s="292">
        <f t="shared" si="22"/>
        <v>0</v>
      </c>
      <c r="V27" s="292">
        <f t="shared" si="23"/>
        <v>0</v>
      </c>
      <c r="W27" s="292">
        <f t="shared" si="24"/>
        <v>0</v>
      </c>
      <c r="X27" s="292">
        <f t="shared" si="25"/>
        <v>212</v>
      </c>
      <c r="Y27" s="292">
        <f t="shared" si="1"/>
        <v>1082</v>
      </c>
      <c r="Z27" s="292">
        <v>928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154</v>
      </c>
      <c r="AJ27" s="295" t="s">
        <v>893</v>
      </c>
      <c r="AK27" s="295" t="s">
        <v>893</v>
      </c>
      <c r="AL27" s="295" t="s">
        <v>893</v>
      </c>
      <c r="AM27" s="295" t="s">
        <v>893</v>
      </c>
      <c r="AN27" s="295" t="s">
        <v>893</v>
      </c>
      <c r="AO27" s="295" t="s">
        <v>893</v>
      </c>
      <c r="AP27" s="295" t="s">
        <v>893</v>
      </c>
      <c r="AQ27" s="295" t="s">
        <v>893</v>
      </c>
      <c r="AR27" s="292">
        <v>0</v>
      </c>
      <c r="AS27" s="292">
        <v>0</v>
      </c>
      <c r="AT27" s="292">
        <f>施設資源化量内訳!D27</f>
        <v>2071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345</v>
      </c>
      <c r="AY27" s="292">
        <f>施設資源化量内訳!I27</f>
        <v>419</v>
      </c>
      <c r="AZ27" s="292">
        <f>施設資源化量内訳!J27</f>
        <v>85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140</v>
      </c>
      <c r="BD27" s="292">
        <f>施設資源化量内訳!N27</f>
        <v>0</v>
      </c>
      <c r="BE27" s="292">
        <f>施設資源化量内訳!O27</f>
        <v>7</v>
      </c>
      <c r="BF27" s="292">
        <f>施設資源化量内訳!P27</f>
        <v>0</v>
      </c>
      <c r="BG27" s="292">
        <f>施設資源化量内訳!Q27</f>
        <v>863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212</v>
      </c>
      <c r="BO27" s="292">
        <f t="shared" si="3"/>
        <v>911</v>
      </c>
      <c r="BP27" s="292">
        <v>886</v>
      </c>
      <c r="BQ27" s="292">
        <v>0</v>
      </c>
      <c r="BR27" s="292">
        <v>0</v>
      </c>
      <c r="BS27" s="292">
        <v>14</v>
      </c>
      <c r="BT27" s="292">
        <v>0</v>
      </c>
      <c r="BU27" s="292">
        <v>4</v>
      </c>
      <c r="BV27" s="292">
        <v>0</v>
      </c>
      <c r="BW27" s="292">
        <v>0</v>
      </c>
      <c r="BX27" s="292">
        <v>0</v>
      </c>
      <c r="BY27" s="292">
        <v>7</v>
      </c>
      <c r="BZ27" s="295" t="s">
        <v>893</v>
      </c>
      <c r="CA27" s="295" t="s">
        <v>893</v>
      </c>
      <c r="CB27" s="295" t="s">
        <v>893</v>
      </c>
      <c r="CC27" s="295" t="s">
        <v>893</v>
      </c>
      <c r="CD27" s="295" t="s">
        <v>893</v>
      </c>
      <c r="CE27" s="295" t="s">
        <v>893</v>
      </c>
      <c r="CF27" s="295" t="s">
        <v>893</v>
      </c>
      <c r="CG27" s="295" t="s">
        <v>893</v>
      </c>
      <c r="CH27" s="292">
        <v>0</v>
      </c>
      <c r="CI27" s="292">
        <v>0</v>
      </c>
      <c r="CJ27" s="293" t="s">
        <v>775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5"/>
        <v>2074</v>
      </c>
      <c r="E28" s="292">
        <f t="shared" si="6"/>
        <v>868</v>
      </c>
      <c r="F28" s="292">
        <f t="shared" si="7"/>
        <v>2</v>
      </c>
      <c r="G28" s="292">
        <f t="shared" si="8"/>
        <v>0</v>
      </c>
      <c r="H28" s="292">
        <f t="shared" si="9"/>
        <v>531</v>
      </c>
      <c r="I28" s="292">
        <f t="shared" si="10"/>
        <v>534</v>
      </c>
      <c r="J28" s="292">
        <f t="shared" si="11"/>
        <v>63</v>
      </c>
      <c r="K28" s="292">
        <f t="shared" si="12"/>
        <v>0</v>
      </c>
      <c r="L28" s="292">
        <f t="shared" si="13"/>
        <v>0</v>
      </c>
      <c r="M28" s="292">
        <f t="shared" si="14"/>
        <v>1</v>
      </c>
      <c r="N28" s="292">
        <f t="shared" si="15"/>
        <v>2</v>
      </c>
      <c r="O28" s="292">
        <f t="shared" si="16"/>
        <v>0</v>
      </c>
      <c r="P28" s="292">
        <f t="shared" si="17"/>
        <v>0</v>
      </c>
      <c r="Q28" s="292">
        <f t="shared" si="18"/>
        <v>0</v>
      </c>
      <c r="R28" s="292">
        <f t="shared" si="19"/>
        <v>0</v>
      </c>
      <c r="S28" s="292">
        <f t="shared" si="20"/>
        <v>0</v>
      </c>
      <c r="T28" s="292">
        <f t="shared" si="21"/>
        <v>0</v>
      </c>
      <c r="U28" s="292">
        <f t="shared" si="22"/>
        <v>0</v>
      </c>
      <c r="V28" s="292">
        <f t="shared" si="23"/>
        <v>0</v>
      </c>
      <c r="W28" s="292">
        <f t="shared" si="24"/>
        <v>0</v>
      </c>
      <c r="X28" s="292">
        <f t="shared" si="25"/>
        <v>73</v>
      </c>
      <c r="Y28" s="292">
        <f t="shared" si="1"/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893</v>
      </c>
      <c r="AK28" s="295" t="s">
        <v>893</v>
      </c>
      <c r="AL28" s="295" t="s">
        <v>893</v>
      </c>
      <c r="AM28" s="295" t="s">
        <v>893</v>
      </c>
      <c r="AN28" s="295" t="s">
        <v>893</v>
      </c>
      <c r="AO28" s="295" t="s">
        <v>893</v>
      </c>
      <c r="AP28" s="295" t="s">
        <v>893</v>
      </c>
      <c r="AQ28" s="295" t="s">
        <v>893</v>
      </c>
      <c r="AR28" s="292">
        <v>0</v>
      </c>
      <c r="AS28" s="292">
        <v>0</v>
      </c>
      <c r="AT28" s="292">
        <f>施設資源化量内訳!D28</f>
        <v>1801</v>
      </c>
      <c r="AU28" s="292">
        <f>施設資源化量内訳!E28</f>
        <v>624</v>
      </c>
      <c r="AV28" s="292">
        <f>施設資源化量内訳!F28</f>
        <v>1</v>
      </c>
      <c r="AW28" s="292">
        <f>施設資源化量内訳!G28</f>
        <v>0</v>
      </c>
      <c r="AX28" s="292">
        <f>施設資源化量内訳!H28</f>
        <v>524</v>
      </c>
      <c r="AY28" s="292">
        <f>施設資源化量内訳!I28</f>
        <v>516</v>
      </c>
      <c r="AZ28" s="292">
        <f>施設資源化量内訳!J28</f>
        <v>63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73</v>
      </c>
      <c r="BO28" s="292">
        <f t="shared" si="3"/>
        <v>273</v>
      </c>
      <c r="BP28" s="292">
        <v>244</v>
      </c>
      <c r="BQ28" s="292">
        <v>1</v>
      </c>
      <c r="BR28" s="292">
        <v>0</v>
      </c>
      <c r="BS28" s="292">
        <v>7</v>
      </c>
      <c r="BT28" s="292">
        <v>18</v>
      </c>
      <c r="BU28" s="292">
        <v>0</v>
      </c>
      <c r="BV28" s="292">
        <v>0</v>
      </c>
      <c r="BW28" s="292">
        <v>0</v>
      </c>
      <c r="BX28" s="292">
        <v>1</v>
      </c>
      <c r="BY28" s="292">
        <v>2</v>
      </c>
      <c r="BZ28" s="295" t="s">
        <v>893</v>
      </c>
      <c r="CA28" s="295" t="s">
        <v>893</v>
      </c>
      <c r="CB28" s="295" t="s">
        <v>893</v>
      </c>
      <c r="CC28" s="295" t="s">
        <v>893</v>
      </c>
      <c r="CD28" s="295" t="s">
        <v>893</v>
      </c>
      <c r="CE28" s="295" t="s">
        <v>893</v>
      </c>
      <c r="CF28" s="295" t="s">
        <v>893</v>
      </c>
      <c r="CG28" s="295" t="s">
        <v>893</v>
      </c>
      <c r="CH28" s="292">
        <v>0</v>
      </c>
      <c r="CI28" s="292">
        <v>0</v>
      </c>
      <c r="CJ28" s="293" t="s">
        <v>775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5"/>
        <v>1964</v>
      </c>
      <c r="E29" s="292">
        <f t="shared" si="6"/>
        <v>810</v>
      </c>
      <c r="F29" s="292">
        <f t="shared" si="7"/>
        <v>1</v>
      </c>
      <c r="G29" s="292">
        <f t="shared" si="8"/>
        <v>0</v>
      </c>
      <c r="H29" s="292">
        <f t="shared" si="9"/>
        <v>470</v>
      </c>
      <c r="I29" s="292">
        <f t="shared" si="10"/>
        <v>529</v>
      </c>
      <c r="J29" s="292">
        <f t="shared" si="11"/>
        <v>75</v>
      </c>
      <c r="K29" s="292">
        <f t="shared" si="12"/>
        <v>0</v>
      </c>
      <c r="L29" s="292">
        <f t="shared" si="13"/>
        <v>0</v>
      </c>
      <c r="M29" s="292">
        <f t="shared" si="14"/>
        <v>0</v>
      </c>
      <c r="N29" s="292">
        <f t="shared" si="15"/>
        <v>1</v>
      </c>
      <c r="O29" s="292">
        <f t="shared" si="16"/>
        <v>0</v>
      </c>
      <c r="P29" s="292">
        <f t="shared" si="17"/>
        <v>0</v>
      </c>
      <c r="Q29" s="292">
        <f t="shared" si="18"/>
        <v>0</v>
      </c>
      <c r="R29" s="292">
        <f t="shared" si="19"/>
        <v>0</v>
      </c>
      <c r="S29" s="292">
        <f t="shared" si="20"/>
        <v>0</v>
      </c>
      <c r="T29" s="292">
        <f t="shared" si="21"/>
        <v>0</v>
      </c>
      <c r="U29" s="292">
        <f t="shared" si="22"/>
        <v>0</v>
      </c>
      <c r="V29" s="292">
        <f t="shared" si="23"/>
        <v>0</v>
      </c>
      <c r="W29" s="292">
        <f t="shared" si="24"/>
        <v>0</v>
      </c>
      <c r="X29" s="292">
        <f t="shared" si="25"/>
        <v>78</v>
      </c>
      <c r="Y29" s="292">
        <f t="shared" si="1"/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893</v>
      </c>
      <c r="AK29" s="295" t="s">
        <v>893</v>
      </c>
      <c r="AL29" s="295" t="s">
        <v>893</v>
      </c>
      <c r="AM29" s="295" t="s">
        <v>893</v>
      </c>
      <c r="AN29" s="295" t="s">
        <v>893</v>
      </c>
      <c r="AO29" s="295" t="s">
        <v>893</v>
      </c>
      <c r="AP29" s="295" t="s">
        <v>893</v>
      </c>
      <c r="AQ29" s="295" t="s">
        <v>893</v>
      </c>
      <c r="AR29" s="292">
        <v>0</v>
      </c>
      <c r="AS29" s="292">
        <v>0</v>
      </c>
      <c r="AT29" s="292">
        <f>施設資源化量内訳!D29</f>
        <v>1770</v>
      </c>
      <c r="AU29" s="292">
        <f>施設資源化量内訳!E29</f>
        <v>624</v>
      </c>
      <c r="AV29" s="292">
        <f>施設資源化量内訳!F29</f>
        <v>1</v>
      </c>
      <c r="AW29" s="292">
        <f>施設資源化量内訳!G29</f>
        <v>0</v>
      </c>
      <c r="AX29" s="292">
        <f>施設資源化量内訳!H29</f>
        <v>467</v>
      </c>
      <c r="AY29" s="292">
        <f>施設資源化量内訳!I29</f>
        <v>525</v>
      </c>
      <c r="AZ29" s="292">
        <f>施設資源化量内訳!J29</f>
        <v>75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78</v>
      </c>
      <c r="BO29" s="292">
        <f t="shared" si="3"/>
        <v>194</v>
      </c>
      <c r="BP29" s="292">
        <v>186</v>
      </c>
      <c r="BQ29" s="292">
        <v>0</v>
      </c>
      <c r="BR29" s="292">
        <v>0</v>
      </c>
      <c r="BS29" s="292">
        <v>3</v>
      </c>
      <c r="BT29" s="292">
        <v>4</v>
      </c>
      <c r="BU29" s="292">
        <v>0</v>
      </c>
      <c r="BV29" s="292">
        <v>0</v>
      </c>
      <c r="BW29" s="292">
        <v>0</v>
      </c>
      <c r="BX29" s="292">
        <v>0</v>
      </c>
      <c r="BY29" s="292">
        <v>1</v>
      </c>
      <c r="BZ29" s="295" t="s">
        <v>893</v>
      </c>
      <c r="CA29" s="295" t="s">
        <v>893</v>
      </c>
      <c r="CB29" s="295" t="s">
        <v>893</v>
      </c>
      <c r="CC29" s="295" t="s">
        <v>893</v>
      </c>
      <c r="CD29" s="295" t="s">
        <v>893</v>
      </c>
      <c r="CE29" s="295" t="s">
        <v>893</v>
      </c>
      <c r="CF29" s="295" t="s">
        <v>893</v>
      </c>
      <c r="CG29" s="295" t="s">
        <v>893</v>
      </c>
      <c r="CH29" s="292">
        <v>0</v>
      </c>
      <c r="CI29" s="292">
        <v>0</v>
      </c>
      <c r="CJ29" s="293" t="s">
        <v>775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5"/>
        <v>5407</v>
      </c>
      <c r="E30" s="292">
        <f t="shared" si="6"/>
        <v>1366</v>
      </c>
      <c r="F30" s="292">
        <f t="shared" si="7"/>
        <v>16</v>
      </c>
      <c r="G30" s="292">
        <f t="shared" si="8"/>
        <v>457</v>
      </c>
      <c r="H30" s="292">
        <f t="shared" si="9"/>
        <v>887</v>
      </c>
      <c r="I30" s="292">
        <f t="shared" si="10"/>
        <v>462</v>
      </c>
      <c r="J30" s="292">
        <f t="shared" si="11"/>
        <v>165</v>
      </c>
      <c r="K30" s="292">
        <f t="shared" si="12"/>
        <v>0</v>
      </c>
      <c r="L30" s="292">
        <f t="shared" si="13"/>
        <v>0</v>
      </c>
      <c r="M30" s="292">
        <f t="shared" si="14"/>
        <v>0</v>
      </c>
      <c r="N30" s="292">
        <f t="shared" si="15"/>
        <v>14</v>
      </c>
      <c r="O30" s="292">
        <f t="shared" si="16"/>
        <v>0</v>
      </c>
      <c r="P30" s="292">
        <f t="shared" si="17"/>
        <v>0</v>
      </c>
      <c r="Q30" s="292">
        <f t="shared" si="18"/>
        <v>2023</v>
      </c>
      <c r="R30" s="292">
        <f t="shared" si="19"/>
        <v>0</v>
      </c>
      <c r="S30" s="292">
        <f t="shared" si="20"/>
        <v>0</v>
      </c>
      <c r="T30" s="292">
        <f t="shared" si="21"/>
        <v>0</v>
      </c>
      <c r="U30" s="292">
        <f t="shared" si="22"/>
        <v>0</v>
      </c>
      <c r="V30" s="292">
        <f t="shared" si="23"/>
        <v>0</v>
      </c>
      <c r="W30" s="292">
        <f t="shared" si="24"/>
        <v>0</v>
      </c>
      <c r="X30" s="292">
        <f t="shared" si="25"/>
        <v>17</v>
      </c>
      <c r="Y30" s="292">
        <f t="shared" si="1"/>
        <v>2385</v>
      </c>
      <c r="Z30" s="292">
        <v>1289</v>
      </c>
      <c r="AA30" s="292">
        <v>16</v>
      </c>
      <c r="AB30" s="292">
        <v>425</v>
      </c>
      <c r="AC30" s="292">
        <v>171</v>
      </c>
      <c r="AD30" s="292">
        <v>456</v>
      </c>
      <c r="AE30" s="292">
        <v>0</v>
      </c>
      <c r="AF30" s="292">
        <v>0</v>
      </c>
      <c r="AG30" s="292">
        <v>0</v>
      </c>
      <c r="AH30" s="292">
        <v>0</v>
      </c>
      <c r="AI30" s="295">
        <v>11</v>
      </c>
      <c r="AJ30" s="295" t="s">
        <v>893</v>
      </c>
      <c r="AK30" s="295" t="s">
        <v>893</v>
      </c>
      <c r="AL30" s="295" t="s">
        <v>893</v>
      </c>
      <c r="AM30" s="295" t="s">
        <v>893</v>
      </c>
      <c r="AN30" s="295" t="s">
        <v>893</v>
      </c>
      <c r="AO30" s="295" t="s">
        <v>893</v>
      </c>
      <c r="AP30" s="295" t="s">
        <v>893</v>
      </c>
      <c r="AQ30" s="295" t="s">
        <v>893</v>
      </c>
      <c r="AR30" s="292">
        <v>0</v>
      </c>
      <c r="AS30" s="292">
        <v>17</v>
      </c>
      <c r="AT30" s="292">
        <f>施設資源化量内訳!D30</f>
        <v>2899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711</v>
      </c>
      <c r="AY30" s="292">
        <f>施設資源化量内訳!I30</f>
        <v>0</v>
      </c>
      <c r="AZ30" s="292">
        <f>施設資源化量内訳!J30</f>
        <v>165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2023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 t="shared" si="3"/>
        <v>123</v>
      </c>
      <c r="BP30" s="292">
        <v>77</v>
      </c>
      <c r="BQ30" s="292">
        <v>0</v>
      </c>
      <c r="BR30" s="292">
        <v>32</v>
      </c>
      <c r="BS30" s="292">
        <v>5</v>
      </c>
      <c r="BT30" s="292">
        <v>6</v>
      </c>
      <c r="BU30" s="292">
        <v>0</v>
      </c>
      <c r="BV30" s="292">
        <v>0</v>
      </c>
      <c r="BW30" s="292">
        <v>0</v>
      </c>
      <c r="BX30" s="292">
        <v>0</v>
      </c>
      <c r="BY30" s="292">
        <v>3</v>
      </c>
      <c r="BZ30" s="295" t="s">
        <v>893</v>
      </c>
      <c r="CA30" s="295" t="s">
        <v>893</v>
      </c>
      <c r="CB30" s="295" t="s">
        <v>893</v>
      </c>
      <c r="CC30" s="295" t="s">
        <v>893</v>
      </c>
      <c r="CD30" s="295" t="s">
        <v>893</v>
      </c>
      <c r="CE30" s="295" t="s">
        <v>893</v>
      </c>
      <c r="CF30" s="295" t="s">
        <v>893</v>
      </c>
      <c r="CG30" s="295" t="s">
        <v>893</v>
      </c>
      <c r="CH30" s="292">
        <v>0</v>
      </c>
      <c r="CI30" s="292">
        <v>0</v>
      </c>
      <c r="CJ30" s="293" t="s">
        <v>775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5"/>
        <v>4303</v>
      </c>
      <c r="E31" s="292">
        <f t="shared" si="6"/>
        <v>2550</v>
      </c>
      <c r="F31" s="292">
        <f t="shared" si="7"/>
        <v>0</v>
      </c>
      <c r="G31" s="292">
        <f t="shared" si="8"/>
        <v>1</v>
      </c>
      <c r="H31" s="292">
        <f t="shared" si="9"/>
        <v>454</v>
      </c>
      <c r="I31" s="292">
        <f t="shared" si="10"/>
        <v>395</v>
      </c>
      <c r="J31" s="292">
        <f t="shared" si="11"/>
        <v>134</v>
      </c>
      <c r="K31" s="292">
        <f t="shared" si="12"/>
        <v>0</v>
      </c>
      <c r="L31" s="292">
        <f t="shared" si="13"/>
        <v>0</v>
      </c>
      <c r="M31" s="292">
        <f t="shared" si="14"/>
        <v>0</v>
      </c>
      <c r="N31" s="292">
        <f t="shared" si="15"/>
        <v>128</v>
      </c>
      <c r="O31" s="292">
        <f t="shared" si="16"/>
        <v>0</v>
      </c>
      <c r="P31" s="292">
        <f t="shared" si="17"/>
        <v>0</v>
      </c>
      <c r="Q31" s="292">
        <f t="shared" si="18"/>
        <v>641</v>
      </c>
      <c r="R31" s="292">
        <f t="shared" si="19"/>
        <v>0</v>
      </c>
      <c r="S31" s="292">
        <f t="shared" si="20"/>
        <v>0</v>
      </c>
      <c r="T31" s="292">
        <f t="shared" si="21"/>
        <v>0</v>
      </c>
      <c r="U31" s="292">
        <f t="shared" si="22"/>
        <v>0</v>
      </c>
      <c r="V31" s="292">
        <f t="shared" si="23"/>
        <v>0</v>
      </c>
      <c r="W31" s="292">
        <f t="shared" si="24"/>
        <v>0</v>
      </c>
      <c r="X31" s="292">
        <f t="shared" si="25"/>
        <v>0</v>
      </c>
      <c r="Y31" s="292">
        <f t="shared" si="1"/>
        <v>1742</v>
      </c>
      <c r="Z31" s="292">
        <v>1631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111</v>
      </c>
      <c r="AJ31" s="295" t="s">
        <v>893</v>
      </c>
      <c r="AK31" s="295" t="s">
        <v>893</v>
      </c>
      <c r="AL31" s="295" t="s">
        <v>893</v>
      </c>
      <c r="AM31" s="295" t="s">
        <v>893</v>
      </c>
      <c r="AN31" s="295" t="s">
        <v>893</v>
      </c>
      <c r="AO31" s="295" t="s">
        <v>893</v>
      </c>
      <c r="AP31" s="295" t="s">
        <v>893</v>
      </c>
      <c r="AQ31" s="295" t="s">
        <v>893</v>
      </c>
      <c r="AR31" s="292">
        <v>0</v>
      </c>
      <c r="AS31" s="292">
        <v>0</v>
      </c>
      <c r="AT31" s="292">
        <f>施設資源化量内訳!D31</f>
        <v>1604</v>
      </c>
      <c r="AU31" s="292">
        <f>施設資源化量内訳!E31</f>
        <v>9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442</v>
      </c>
      <c r="AY31" s="292">
        <f>施設資源化量内訳!I31</f>
        <v>381</v>
      </c>
      <c r="AZ31" s="292">
        <f>施設資源化量内訳!J31</f>
        <v>131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641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 t="shared" si="3"/>
        <v>957</v>
      </c>
      <c r="BP31" s="292">
        <v>910</v>
      </c>
      <c r="BQ31" s="292">
        <v>0</v>
      </c>
      <c r="BR31" s="292">
        <v>1</v>
      </c>
      <c r="BS31" s="292">
        <v>12</v>
      </c>
      <c r="BT31" s="292">
        <v>14</v>
      </c>
      <c r="BU31" s="292">
        <v>3</v>
      </c>
      <c r="BV31" s="292">
        <v>0</v>
      </c>
      <c r="BW31" s="292">
        <v>0</v>
      </c>
      <c r="BX31" s="292">
        <v>0</v>
      </c>
      <c r="BY31" s="292">
        <v>17</v>
      </c>
      <c r="BZ31" s="295" t="s">
        <v>893</v>
      </c>
      <c r="CA31" s="295" t="s">
        <v>893</v>
      </c>
      <c r="CB31" s="295" t="s">
        <v>893</v>
      </c>
      <c r="CC31" s="295" t="s">
        <v>893</v>
      </c>
      <c r="CD31" s="295" t="s">
        <v>893</v>
      </c>
      <c r="CE31" s="295" t="s">
        <v>893</v>
      </c>
      <c r="CF31" s="295" t="s">
        <v>893</v>
      </c>
      <c r="CG31" s="295" t="s">
        <v>893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5"/>
        <v>2753</v>
      </c>
      <c r="E32" s="292">
        <f t="shared" si="6"/>
        <v>1448</v>
      </c>
      <c r="F32" s="292">
        <f t="shared" si="7"/>
        <v>0</v>
      </c>
      <c r="G32" s="292">
        <f t="shared" si="8"/>
        <v>83</v>
      </c>
      <c r="H32" s="292">
        <f t="shared" si="9"/>
        <v>407</v>
      </c>
      <c r="I32" s="292">
        <f t="shared" si="10"/>
        <v>499</v>
      </c>
      <c r="J32" s="292">
        <f t="shared" si="11"/>
        <v>50</v>
      </c>
      <c r="K32" s="292">
        <f t="shared" si="12"/>
        <v>0</v>
      </c>
      <c r="L32" s="292">
        <f t="shared" si="13"/>
        <v>124</v>
      </c>
      <c r="M32" s="292">
        <f t="shared" si="14"/>
        <v>0</v>
      </c>
      <c r="N32" s="292">
        <f t="shared" si="15"/>
        <v>1</v>
      </c>
      <c r="O32" s="292">
        <f t="shared" si="16"/>
        <v>0</v>
      </c>
      <c r="P32" s="292">
        <f t="shared" si="17"/>
        <v>0</v>
      </c>
      <c r="Q32" s="292">
        <f t="shared" si="18"/>
        <v>89</v>
      </c>
      <c r="R32" s="292">
        <f t="shared" si="19"/>
        <v>0</v>
      </c>
      <c r="S32" s="292">
        <f t="shared" si="20"/>
        <v>0</v>
      </c>
      <c r="T32" s="292">
        <f t="shared" si="21"/>
        <v>0</v>
      </c>
      <c r="U32" s="292">
        <f t="shared" si="22"/>
        <v>0</v>
      </c>
      <c r="V32" s="292">
        <f t="shared" si="23"/>
        <v>0</v>
      </c>
      <c r="W32" s="292">
        <f t="shared" si="24"/>
        <v>0</v>
      </c>
      <c r="X32" s="292">
        <f t="shared" si="25"/>
        <v>52</v>
      </c>
      <c r="Y32" s="292">
        <f t="shared" si="1"/>
        <v>1924</v>
      </c>
      <c r="Z32" s="292">
        <v>1134</v>
      </c>
      <c r="AA32" s="292">
        <v>0</v>
      </c>
      <c r="AB32" s="292">
        <v>83</v>
      </c>
      <c r="AC32" s="292">
        <v>264</v>
      </c>
      <c r="AD32" s="292">
        <v>231</v>
      </c>
      <c r="AE32" s="292">
        <v>50</v>
      </c>
      <c r="AF32" s="292">
        <v>0</v>
      </c>
      <c r="AG32" s="292">
        <v>124</v>
      </c>
      <c r="AH32" s="292">
        <v>0</v>
      </c>
      <c r="AI32" s="295">
        <v>0</v>
      </c>
      <c r="AJ32" s="295" t="s">
        <v>893</v>
      </c>
      <c r="AK32" s="295" t="s">
        <v>893</v>
      </c>
      <c r="AL32" s="295" t="s">
        <v>893</v>
      </c>
      <c r="AM32" s="295" t="s">
        <v>893</v>
      </c>
      <c r="AN32" s="295" t="s">
        <v>893</v>
      </c>
      <c r="AO32" s="295" t="s">
        <v>893</v>
      </c>
      <c r="AP32" s="295" t="s">
        <v>893</v>
      </c>
      <c r="AQ32" s="295" t="s">
        <v>893</v>
      </c>
      <c r="AR32" s="292">
        <v>0</v>
      </c>
      <c r="AS32" s="292">
        <v>38</v>
      </c>
      <c r="AT32" s="292">
        <f>施設資源化量内訳!D32</f>
        <v>508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139</v>
      </c>
      <c r="AY32" s="292">
        <f>施設資源化量内訳!I32</f>
        <v>266</v>
      </c>
      <c r="AZ32" s="292">
        <f>施設資源化量内訳!J32</f>
        <v>0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89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14</v>
      </c>
      <c r="BO32" s="292">
        <f t="shared" si="3"/>
        <v>321</v>
      </c>
      <c r="BP32" s="292">
        <v>314</v>
      </c>
      <c r="BQ32" s="292">
        <v>0</v>
      </c>
      <c r="BR32" s="292">
        <v>0</v>
      </c>
      <c r="BS32" s="292">
        <v>4</v>
      </c>
      <c r="BT32" s="292">
        <v>2</v>
      </c>
      <c r="BU32" s="292">
        <v>0</v>
      </c>
      <c r="BV32" s="292">
        <v>0</v>
      </c>
      <c r="BW32" s="292">
        <v>0</v>
      </c>
      <c r="BX32" s="292">
        <v>0</v>
      </c>
      <c r="BY32" s="292">
        <v>1</v>
      </c>
      <c r="BZ32" s="295" t="s">
        <v>893</v>
      </c>
      <c r="CA32" s="295" t="s">
        <v>893</v>
      </c>
      <c r="CB32" s="295" t="s">
        <v>893</v>
      </c>
      <c r="CC32" s="295" t="s">
        <v>893</v>
      </c>
      <c r="CD32" s="295" t="s">
        <v>893</v>
      </c>
      <c r="CE32" s="295" t="s">
        <v>893</v>
      </c>
      <c r="CF32" s="295" t="s">
        <v>893</v>
      </c>
      <c r="CG32" s="295" t="s">
        <v>893</v>
      </c>
      <c r="CH32" s="292">
        <v>0</v>
      </c>
      <c r="CI32" s="292">
        <v>0</v>
      </c>
      <c r="CJ32" s="293" t="s">
        <v>775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5"/>
        <v>3290</v>
      </c>
      <c r="E33" s="292">
        <f t="shared" si="6"/>
        <v>1619</v>
      </c>
      <c r="F33" s="292">
        <f t="shared" si="7"/>
        <v>3</v>
      </c>
      <c r="G33" s="292">
        <f t="shared" si="8"/>
        <v>0</v>
      </c>
      <c r="H33" s="292">
        <f t="shared" si="9"/>
        <v>586</v>
      </c>
      <c r="I33" s="292">
        <f t="shared" si="10"/>
        <v>291</v>
      </c>
      <c r="J33" s="292">
        <f t="shared" si="11"/>
        <v>83</v>
      </c>
      <c r="K33" s="292">
        <f t="shared" si="12"/>
        <v>0</v>
      </c>
      <c r="L33" s="292">
        <f t="shared" si="13"/>
        <v>25</v>
      </c>
      <c r="M33" s="292">
        <f t="shared" si="14"/>
        <v>0</v>
      </c>
      <c r="N33" s="292">
        <f t="shared" si="15"/>
        <v>52</v>
      </c>
      <c r="O33" s="292">
        <f t="shared" si="16"/>
        <v>0</v>
      </c>
      <c r="P33" s="292">
        <f t="shared" si="17"/>
        <v>0</v>
      </c>
      <c r="Q33" s="292">
        <f t="shared" si="18"/>
        <v>254</v>
      </c>
      <c r="R33" s="292">
        <f t="shared" si="19"/>
        <v>0</v>
      </c>
      <c r="S33" s="292">
        <f t="shared" si="20"/>
        <v>0</v>
      </c>
      <c r="T33" s="292">
        <f t="shared" si="21"/>
        <v>0</v>
      </c>
      <c r="U33" s="292">
        <f t="shared" si="22"/>
        <v>0</v>
      </c>
      <c r="V33" s="292">
        <f t="shared" si="23"/>
        <v>0</v>
      </c>
      <c r="W33" s="292">
        <f t="shared" si="24"/>
        <v>0</v>
      </c>
      <c r="X33" s="292">
        <f t="shared" si="25"/>
        <v>377</v>
      </c>
      <c r="Y33" s="292">
        <f t="shared" si="1"/>
        <v>1625</v>
      </c>
      <c r="Z33" s="292">
        <v>1435</v>
      </c>
      <c r="AA33" s="292">
        <v>2</v>
      </c>
      <c r="AB33" s="292">
        <v>0</v>
      </c>
      <c r="AC33" s="292">
        <v>119</v>
      </c>
      <c r="AD33" s="292">
        <v>21</v>
      </c>
      <c r="AE33" s="292">
        <v>1</v>
      </c>
      <c r="AF33" s="292">
        <v>0</v>
      </c>
      <c r="AG33" s="292">
        <v>6</v>
      </c>
      <c r="AH33" s="292">
        <v>0</v>
      </c>
      <c r="AI33" s="295">
        <v>41</v>
      </c>
      <c r="AJ33" s="295" t="s">
        <v>893</v>
      </c>
      <c r="AK33" s="295" t="s">
        <v>893</v>
      </c>
      <c r="AL33" s="295" t="s">
        <v>893</v>
      </c>
      <c r="AM33" s="295" t="s">
        <v>893</v>
      </c>
      <c r="AN33" s="295" t="s">
        <v>893</v>
      </c>
      <c r="AO33" s="295" t="s">
        <v>893</v>
      </c>
      <c r="AP33" s="295" t="s">
        <v>893</v>
      </c>
      <c r="AQ33" s="295" t="s">
        <v>893</v>
      </c>
      <c r="AR33" s="292">
        <v>0</v>
      </c>
      <c r="AS33" s="292">
        <v>0</v>
      </c>
      <c r="AT33" s="292">
        <f>施設資源化量内訳!D33</f>
        <v>1525</v>
      </c>
      <c r="AU33" s="292">
        <f>施設資源化量内訳!E33</f>
        <v>54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463</v>
      </c>
      <c r="AY33" s="292">
        <f>施設資源化量内訳!I33</f>
        <v>267</v>
      </c>
      <c r="AZ33" s="292">
        <f>施設資源化量内訳!J33</f>
        <v>81</v>
      </c>
      <c r="BA33" s="292">
        <f>施設資源化量内訳!K33</f>
        <v>0</v>
      </c>
      <c r="BB33" s="292">
        <f>施設資源化量内訳!L33</f>
        <v>19</v>
      </c>
      <c r="BC33" s="292">
        <f>施設資源化量内訳!M33</f>
        <v>0</v>
      </c>
      <c r="BD33" s="292">
        <f>施設資源化量内訳!N33</f>
        <v>10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254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377</v>
      </c>
      <c r="BO33" s="292">
        <f t="shared" si="3"/>
        <v>140</v>
      </c>
      <c r="BP33" s="292">
        <v>130</v>
      </c>
      <c r="BQ33" s="292">
        <v>1</v>
      </c>
      <c r="BR33" s="292">
        <v>0</v>
      </c>
      <c r="BS33" s="292">
        <v>4</v>
      </c>
      <c r="BT33" s="292">
        <v>3</v>
      </c>
      <c r="BU33" s="292">
        <v>1</v>
      </c>
      <c r="BV33" s="292">
        <v>0</v>
      </c>
      <c r="BW33" s="292">
        <v>0</v>
      </c>
      <c r="BX33" s="292">
        <v>0</v>
      </c>
      <c r="BY33" s="292">
        <v>1</v>
      </c>
      <c r="BZ33" s="295" t="s">
        <v>893</v>
      </c>
      <c r="CA33" s="295" t="s">
        <v>893</v>
      </c>
      <c r="CB33" s="295" t="s">
        <v>893</v>
      </c>
      <c r="CC33" s="295" t="s">
        <v>893</v>
      </c>
      <c r="CD33" s="295" t="s">
        <v>893</v>
      </c>
      <c r="CE33" s="295" t="s">
        <v>893</v>
      </c>
      <c r="CF33" s="295" t="s">
        <v>893</v>
      </c>
      <c r="CG33" s="295" t="s">
        <v>893</v>
      </c>
      <c r="CH33" s="292">
        <v>0</v>
      </c>
      <c r="CI33" s="292">
        <v>0</v>
      </c>
      <c r="CJ33" s="293" t="s">
        <v>775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5"/>
        <v>1697</v>
      </c>
      <c r="E34" s="292">
        <f t="shared" si="6"/>
        <v>0</v>
      </c>
      <c r="F34" s="292">
        <f t="shared" si="7"/>
        <v>0</v>
      </c>
      <c r="G34" s="292">
        <f t="shared" si="8"/>
        <v>0</v>
      </c>
      <c r="H34" s="292">
        <f t="shared" si="9"/>
        <v>58</v>
      </c>
      <c r="I34" s="292">
        <f t="shared" si="10"/>
        <v>0</v>
      </c>
      <c r="J34" s="292">
        <f t="shared" si="11"/>
        <v>0</v>
      </c>
      <c r="K34" s="292">
        <f t="shared" si="12"/>
        <v>0</v>
      </c>
      <c r="L34" s="292">
        <f t="shared" si="13"/>
        <v>0</v>
      </c>
      <c r="M34" s="292">
        <f t="shared" si="14"/>
        <v>0</v>
      </c>
      <c r="N34" s="292">
        <f t="shared" si="15"/>
        <v>0</v>
      </c>
      <c r="O34" s="292">
        <f t="shared" si="16"/>
        <v>0</v>
      </c>
      <c r="P34" s="292">
        <f t="shared" si="17"/>
        <v>0</v>
      </c>
      <c r="Q34" s="292">
        <f t="shared" si="18"/>
        <v>768</v>
      </c>
      <c r="R34" s="292">
        <f t="shared" si="19"/>
        <v>0</v>
      </c>
      <c r="S34" s="292">
        <f t="shared" si="20"/>
        <v>0</v>
      </c>
      <c r="T34" s="292">
        <f t="shared" si="21"/>
        <v>0</v>
      </c>
      <c r="U34" s="292">
        <f t="shared" si="22"/>
        <v>0</v>
      </c>
      <c r="V34" s="292">
        <f t="shared" si="23"/>
        <v>0</v>
      </c>
      <c r="W34" s="292">
        <f t="shared" si="24"/>
        <v>0</v>
      </c>
      <c r="X34" s="292">
        <f t="shared" si="25"/>
        <v>871</v>
      </c>
      <c r="Y34" s="292">
        <f t="shared" si="1"/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893</v>
      </c>
      <c r="AK34" s="295" t="s">
        <v>893</v>
      </c>
      <c r="AL34" s="295" t="s">
        <v>893</v>
      </c>
      <c r="AM34" s="295" t="s">
        <v>893</v>
      </c>
      <c r="AN34" s="295" t="s">
        <v>893</v>
      </c>
      <c r="AO34" s="295" t="s">
        <v>893</v>
      </c>
      <c r="AP34" s="295" t="s">
        <v>893</v>
      </c>
      <c r="AQ34" s="295" t="s">
        <v>893</v>
      </c>
      <c r="AR34" s="292">
        <v>0</v>
      </c>
      <c r="AS34" s="292">
        <v>0</v>
      </c>
      <c r="AT34" s="292">
        <f>施設資源化量内訳!D34</f>
        <v>1697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58</v>
      </c>
      <c r="AY34" s="292">
        <f>施設資源化量内訳!I34</f>
        <v>0</v>
      </c>
      <c r="AZ34" s="292">
        <f>施設資源化量内訳!J34</f>
        <v>0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768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871</v>
      </c>
      <c r="BO34" s="292">
        <f t="shared" si="3"/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893</v>
      </c>
      <c r="CA34" s="295" t="s">
        <v>893</v>
      </c>
      <c r="CB34" s="295" t="s">
        <v>893</v>
      </c>
      <c r="CC34" s="295" t="s">
        <v>893</v>
      </c>
      <c r="CD34" s="295" t="s">
        <v>893</v>
      </c>
      <c r="CE34" s="295" t="s">
        <v>893</v>
      </c>
      <c r="CF34" s="295" t="s">
        <v>893</v>
      </c>
      <c r="CG34" s="295" t="s">
        <v>893</v>
      </c>
      <c r="CH34" s="292">
        <v>0</v>
      </c>
      <c r="CI34" s="292">
        <v>0</v>
      </c>
      <c r="CJ34" s="293" t="s">
        <v>775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5"/>
        <v>26528</v>
      </c>
      <c r="E35" s="292">
        <f t="shared" si="6"/>
        <v>8982</v>
      </c>
      <c r="F35" s="292">
        <f t="shared" si="7"/>
        <v>8</v>
      </c>
      <c r="G35" s="292">
        <f t="shared" si="8"/>
        <v>0</v>
      </c>
      <c r="H35" s="292">
        <f t="shared" si="9"/>
        <v>1550</v>
      </c>
      <c r="I35" s="292">
        <f t="shared" si="10"/>
        <v>583</v>
      </c>
      <c r="J35" s="292">
        <f t="shared" si="11"/>
        <v>451</v>
      </c>
      <c r="K35" s="292">
        <f t="shared" si="12"/>
        <v>6</v>
      </c>
      <c r="L35" s="292">
        <f t="shared" si="13"/>
        <v>87</v>
      </c>
      <c r="M35" s="292">
        <f t="shared" si="14"/>
        <v>0</v>
      </c>
      <c r="N35" s="292">
        <f t="shared" si="15"/>
        <v>337</v>
      </c>
      <c r="O35" s="292">
        <f t="shared" si="16"/>
        <v>0</v>
      </c>
      <c r="P35" s="292">
        <f t="shared" si="17"/>
        <v>0</v>
      </c>
      <c r="Q35" s="292">
        <f t="shared" si="18"/>
        <v>0</v>
      </c>
      <c r="R35" s="292">
        <f t="shared" si="19"/>
        <v>14155</v>
      </c>
      <c r="S35" s="292">
        <f t="shared" si="20"/>
        <v>0</v>
      </c>
      <c r="T35" s="292">
        <f t="shared" si="21"/>
        <v>0</v>
      </c>
      <c r="U35" s="292">
        <f t="shared" si="22"/>
        <v>0</v>
      </c>
      <c r="V35" s="292">
        <f t="shared" si="23"/>
        <v>0</v>
      </c>
      <c r="W35" s="292">
        <f t="shared" si="24"/>
        <v>3</v>
      </c>
      <c r="X35" s="292">
        <f t="shared" si="25"/>
        <v>366</v>
      </c>
      <c r="Y35" s="292">
        <f t="shared" si="1"/>
        <v>9536</v>
      </c>
      <c r="Z35" s="292">
        <v>8075</v>
      </c>
      <c r="AA35" s="292">
        <v>8</v>
      </c>
      <c r="AB35" s="292">
        <v>0</v>
      </c>
      <c r="AC35" s="292">
        <v>469</v>
      </c>
      <c r="AD35" s="292">
        <v>54</v>
      </c>
      <c r="AE35" s="292">
        <v>218</v>
      </c>
      <c r="AF35" s="292">
        <v>6</v>
      </c>
      <c r="AG35" s="292">
        <v>0</v>
      </c>
      <c r="AH35" s="292">
        <v>0</v>
      </c>
      <c r="AI35" s="295">
        <v>337</v>
      </c>
      <c r="AJ35" s="295" t="s">
        <v>893</v>
      </c>
      <c r="AK35" s="295" t="s">
        <v>893</v>
      </c>
      <c r="AL35" s="295" t="s">
        <v>893</v>
      </c>
      <c r="AM35" s="295" t="s">
        <v>893</v>
      </c>
      <c r="AN35" s="295" t="s">
        <v>893</v>
      </c>
      <c r="AO35" s="295" t="s">
        <v>893</v>
      </c>
      <c r="AP35" s="295" t="s">
        <v>893</v>
      </c>
      <c r="AQ35" s="295" t="s">
        <v>893</v>
      </c>
      <c r="AR35" s="292">
        <v>3</v>
      </c>
      <c r="AS35" s="292">
        <v>366</v>
      </c>
      <c r="AT35" s="292">
        <f>施設資源化量内訳!D35</f>
        <v>15913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1081</v>
      </c>
      <c r="AY35" s="292">
        <f>施設資源化量内訳!I35</f>
        <v>435</v>
      </c>
      <c r="AZ35" s="292">
        <f>施設資源化量内訳!J35</f>
        <v>155</v>
      </c>
      <c r="BA35" s="292">
        <f>施設資源化量内訳!K35</f>
        <v>0</v>
      </c>
      <c r="BB35" s="292">
        <f>施設資源化量内訳!L35</f>
        <v>87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14155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0</v>
      </c>
      <c r="BO35" s="292">
        <f t="shared" si="3"/>
        <v>1079</v>
      </c>
      <c r="BP35" s="292">
        <v>907</v>
      </c>
      <c r="BQ35" s="292">
        <v>0</v>
      </c>
      <c r="BR35" s="292">
        <v>0</v>
      </c>
      <c r="BS35" s="292">
        <v>0</v>
      </c>
      <c r="BT35" s="292">
        <v>94</v>
      </c>
      <c r="BU35" s="292">
        <v>78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893</v>
      </c>
      <c r="CA35" s="295" t="s">
        <v>893</v>
      </c>
      <c r="CB35" s="295" t="s">
        <v>893</v>
      </c>
      <c r="CC35" s="295" t="s">
        <v>893</v>
      </c>
      <c r="CD35" s="295" t="s">
        <v>893</v>
      </c>
      <c r="CE35" s="295" t="s">
        <v>893</v>
      </c>
      <c r="CF35" s="295" t="s">
        <v>893</v>
      </c>
      <c r="CG35" s="295" t="s">
        <v>893</v>
      </c>
      <c r="CH35" s="292">
        <v>0</v>
      </c>
      <c r="CI35" s="292">
        <v>0</v>
      </c>
      <c r="CJ35" s="293" t="s">
        <v>775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5"/>
        <v>1152</v>
      </c>
      <c r="E36" s="292">
        <f t="shared" si="6"/>
        <v>456</v>
      </c>
      <c r="F36" s="292">
        <f t="shared" si="7"/>
        <v>0</v>
      </c>
      <c r="G36" s="292">
        <f t="shared" si="8"/>
        <v>0</v>
      </c>
      <c r="H36" s="292">
        <f t="shared" si="9"/>
        <v>418</v>
      </c>
      <c r="I36" s="292">
        <f t="shared" si="10"/>
        <v>193</v>
      </c>
      <c r="J36" s="292">
        <f t="shared" si="11"/>
        <v>75</v>
      </c>
      <c r="K36" s="292">
        <f t="shared" si="12"/>
        <v>0</v>
      </c>
      <c r="L36" s="292">
        <f t="shared" si="13"/>
        <v>0</v>
      </c>
      <c r="M36" s="292">
        <f t="shared" si="14"/>
        <v>0</v>
      </c>
      <c r="N36" s="292">
        <f t="shared" si="15"/>
        <v>0</v>
      </c>
      <c r="O36" s="292">
        <f t="shared" si="16"/>
        <v>0</v>
      </c>
      <c r="P36" s="292">
        <f t="shared" si="17"/>
        <v>0</v>
      </c>
      <c r="Q36" s="292">
        <f t="shared" si="18"/>
        <v>0</v>
      </c>
      <c r="R36" s="292">
        <f t="shared" si="19"/>
        <v>0</v>
      </c>
      <c r="S36" s="292">
        <f t="shared" si="20"/>
        <v>0</v>
      </c>
      <c r="T36" s="292">
        <f t="shared" si="21"/>
        <v>0</v>
      </c>
      <c r="U36" s="292">
        <f t="shared" si="22"/>
        <v>0</v>
      </c>
      <c r="V36" s="292">
        <f t="shared" si="23"/>
        <v>0</v>
      </c>
      <c r="W36" s="292">
        <f t="shared" si="24"/>
        <v>0</v>
      </c>
      <c r="X36" s="292">
        <f t="shared" si="25"/>
        <v>10</v>
      </c>
      <c r="Y36" s="292">
        <f t="shared" si="1"/>
        <v>313</v>
      </c>
      <c r="Z36" s="292">
        <v>313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893</v>
      </c>
      <c r="AK36" s="295" t="s">
        <v>893</v>
      </c>
      <c r="AL36" s="295" t="s">
        <v>893</v>
      </c>
      <c r="AM36" s="295" t="s">
        <v>893</v>
      </c>
      <c r="AN36" s="295" t="s">
        <v>893</v>
      </c>
      <c r="AO36" s="295" t="s">
        <v>893</v>
      </c>
      <c r="AP36" s="295" t="s">
        <v>893</v>
      </c>
      <c r="AQ36" s="295" t="s">
        <v>893</v>
      </c>
      <c r="AR36" s="292">
        <v>0</v>
      </c>
      <c r="AS36" s="292">
        <v>0</v>
      </c>
      <c r="AT36" s="292">
        <f>施設資源化量内訳!D36</f>
        <v>725</v>
      </c>
      <c r="AU36" s="292">
        <f>施設資源化量内訳!E36</f>
        <v>40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418</v>
      </c>
      <c r="AY36" s="292">
        <f>施設資源化量内訳!I36</f>
        <v>182</v>
      </c>
      <c r="AZ36" s="292">
        <f>施設資源化量内訳!J36</f>
        <v>75</v>
      </c>
      <c r="BA36" s="292">
        <f>施設資源化量内訳!K36</f>
        <v>0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10</v>
      </c>
      <c r="BO36" s="292">
        <f t="shared" si="3"/>
        <v>114</v>
      </c>
      <c r="BP36" s="292">
        <v>103</v>
      </c>
      <c r="BQ36" s="292">
        <v>0</v>
      </c>
      <c r="BR36" s="292">
        <v>0</v>
      </c>
      <c r="BS36" s="292">
        <v>0</v>
      </c>
      <c r="BT36" s="292">
        <v>11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893</v>
      </c>
      <c r="CA36" s="295" t="s">
        <v>893</v>
      </c>
      <c r="CB36" s="295" t="s">
        <v>893</v>
      </c>
      <c r="CC36" s="295" t="s">
        <v>893</v>
      </c>
      <c r="CD36" s="295" t="s">
        <v>893</v>
      </c>
      <c r="CE36" s="295" t="s">
        <v>893</v>
      </c>
      <c r="CF36" s="295" t="s">
        <v>893</v>
      </c>
      <c r="CG36" s="295" t="s">
        <v>893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5"/>
        <v>2284</v>
      </c>
      <c r="E37" s="292">
        <f t="shared" si="6"/>
        <v>285</v>
      </c>
      <c r="F37" s="292">
        <f t="shared" si="7"/>
        <v>0</v>
      </c>
      <c r="G37" s="292">
        <f t="shared" si="8"/>
        <v>0</v>
      </c>
      <c r="H37" s="292">
        <f t="shared" si="9"/>
        <v>409</v>
      </c>
      <c r="I37" s="292">
        <f t="shared" si="10"/>
        <v>524</v>
      </c>
      <c r="J37" s="292">
        <f t="shared" si="11"/>
        <v>58</v>
      </c>
      <c r="K37" s="292">
        <f t="shared" si="12"/>
        <v>0</v>
      </c>
      <c r="L37" s="292">
        <f t="shared" si="13"/>
        <v>0</v>
      </c>
      <c r="M37" s="292">
        <f t="shared" si="14"/>
        <v>0</v>
      </c>
      <c r="N37" s="292">
        <f t="shared" si="15"/>
        <v>0</v>
      </c>
      <c r="O37" s="292">
        <f t="shared" si="16"/>
        <v>0</v>
      </c>
      <c r="P37" s="292">
        <f t="shared" si="17"/>
        <v>0</v>
      </c>
      <c r="Q37" s="292">
        <f t="shared" si="18"/>
        <v>1000</v>
      </c>
      <c r="R37" s="292">
        <f t="shared" si="19"/>
        <v>0</v>
      </c>
      <c r="S37" s="292">
        <f t="shared" si="20"/>
        <v>0</v>
      </c>
      <c r="T37" s="292">
        <f t="shared" si="21"/>
        <v>0</v>
      </c>
      <c r="U37" s="292">
        <f t="shared" si="22"/>
        <v>0</v>
      </c>
      <c r="V37" s="292">
        <f t="shared" si="23"/>
        <v>0</v>
      </c>
      <c r="W37" s="292">
        <f t="shared" si="24"/>
        <v>0</v>
      </c>
      <c r="X37" s="292">
        <f t="shared" si="25"/>
        <v>8</v>
      </c>
      <c r="Y37" s="292">
        <f t="shared" si="1"/>
        <v>305</v>
      </c>
      <c r="Z37" s="292">
        <v>277</v>
      </c>
      <c r="AA37" s="292">
        <v>0</v>
      </c>
      <c r="AB37" s="292">
        <v>0</v>
      </c>
      <c r="AC37" s="292">
        <v>0</v>
      </c>
      <c r="AD37" s="292">
        <v>28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893</v>
      </c>
      <c r="AK37" s="295" t="s">
        <v>893</v>
      </c>
      <c r="AL37" s="295" t="s">
        <v>893</v>
      </c>
      <c r="AM37" s="295" t="s">
        <v>893</v>
      </c>
      <c r="AN37" s="295" t="s">
        <v>893</v>
      </c>
      <c r="AO37" s="295" t="s">
        <v>893</v>
      </c>
      <c r="AP37" s="295" t="s">
        <v>893</v>
      </c>
      <c r="AQ37" s="295" t="s">
        <v>893</v>
      </c>
      <c r="AR37" s="292">
        <v>0</v>
      </c>
      <c r="AS37" s="292">
        <v>0</v>
      </c>
      <c r="AT37" s="292">
        <f>施設資源化量内訳!D37</f>
        <v>1979</v>
      </c>
      <c r="AU37" s="292">
        <f>施設資源化量内訳!E37</f>
        <v>8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409</v>
      </c>
      <c r="AY37" s="292">
        <f>施設資源化量内訳!I37</f>
        <v>496</v>
      </c>
      <c r="AZ37" s="292">
        <f>施設資源化量内訳!J37</f>
        <v>58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1000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8</v>
      </c>
      <c r="BO37" s="292">
        <f t="shared" si="3"/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893</v>
      </c>
      <c r="CA37" s="295" t="s">
        <v>893</v>
      </c>
      <c r="CB37" s="295" t="s">
        <v>893</v>
      </c>
      <c r="CC37" s="295" t="s">
        <v>893</v>
      </c>
      <c r="CD37" s="295" t="s">
        <v>893</v>
      </c>
      <c r="CE37" s="295" t="s">
        <v>893</v>
      </c>
      <c r="CF37" s="295" t="s">
        <v>893</v>
      </c>
      <c r="CG37" s="295" t="s">
        <v>893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5"/>
        <v>2466</v>
      </c>
      <c r="E38" s="292">
        <f t="shared" si="6"/>
        <v>898</v>
      </c>
      <c r="F38" s="292">
        <f t="shared" si="7"/>
        <v>0</v>
      </c>
      <c r="G38" s="292">
        <f t="shared" si="8"/>
        <v>0</v>
      </c>
      <c r="H38" s="292">
        <f t="shared" si="9"/>
        <v>256</v>
      </c>
      <c r="I38" s="292">
        <f t="shared" si="10"/>
        <v>312</v>
      </c>
      <c r="J38" s="292">
        <f t="shared" si="11"/>
        <v>71</v>
      </c>
      <c r="K38" s="292">
        <f t="shared" si="12"/>
        <v>0</v>
      </c>
      <c r="L38" s="292">
        <f t="shared" si="13"/>
        <v>0</v>
      </c>
      <c r="M38" s="292">
        <f t="shared" si="14"/>
        <v>121</v>
      </c>
      <c r="N38" s="292">
        <f t="shared" si="15"/>
        <v>79</v>
      </c>
      <c r="O38" s="292">
        <f t="shared" si="16"/>
        <v>3</v>
      </c>
      <c r="P38" s="292">
        <f t="shared" si="17"/>
        <v>0</v>
      </c>
      <c r="Q38" s="292">
        <f t="shared" si="18"/>
        <v>599</v>
      </c>
      <c r="R38" s="292">
        <f t="shared" si="19"/>
        <v>0</v>
      </c>
      <c r="S38" s="292">
        <f t="shared" si="20"/>
        <v>0</v>
      </c>
      <c r="T38" s="292">
        <f t="shared" si="21"/>
        <v>0</v>
      </c>
      <c r="U38" s="292">
        <f t="shared" si="22"/>
        <v>0</v>
      </c>
      <c r="V38" s="292">
        <f t="shared" si="23"/>
        <v>0</v>
      </c>
      <c r="W38" s="292">
        <f t="shared" si="24"/>
        <v>0</v>
      </c>
      <c r="X38" s="292">
        <f t="shared" si="25"/>
        <v>127</v>
      </c>
      <c r="Y38" s="292">
        <f t="shared" si="1"/>
        <v>603</v>
      </c>
      <c r="Z38" s="292">
        <v>531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72</v>
      </c>
      <c r="AJ38" s="295" t="s">
        <v>893</v>
      </c>
      <c r="AK38" s="295" t="s">
        <v>893</v>
      </c>
      <c r="AL38" s="295" t="s">
        <v>893</v>
      </c>
      <c r="AM38" s="295" t="s">
        <v>893</v>
      </c>
      <c r="AN38" s="295" t="s">
        <v>893</v>
      </c>
      <c r="AO38" s="295" t="s">
        <v>893</v>
      </c>
      <c r="AP38" s="295" t="s">
        <v>893</v>
      </c>
      <c r="AQ38" s="295" t="s">
        <v>893</v>
      </c>
      <c r="AR38" s="292">
        <v>0</v>
      </c>
      <c r="AS38" s="292">
        <v>0</v>
      </c>
      <c r="AT38" s="292">
        <f>施設資源化量内訳!D38</f>
        <v>1477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246</v>
      </c>
      <c r="AY38" s="292">
        <f>施設資源化量内訳!I38</f>
        <v>310</v>
      </c>
      <c r="AZ38" s="292">
        <f>施設資源化量内訳!J38</f>
        <v>71</v>
      </c>
      <c r="BA38" s="292">
        <f>施設資源化量内訳!K38</f>
        <v>0</v>
      </c>
      <c r="BB38" s="292">
        <f>施設資源化量内訳!L38</f>
        <v>0</v>
      </c>
      <c r="BC38" s="292">
        <f>施設資源化量内訳!M38</f>
        <v>121</v>
      </c>
      <c r="BD38" s="292">
        <f>施設資源化量内訳!N38</f>
        <v>0</v>
      </c>
      <c r="BE38" s="292">
        <f>施設資源化量内訳!O38</f>
        <v>3</v>
      </c>
      <c r="BF38" s="292">
        <f>施設資源化量内訳!P38</f>
        <v>0</v>
      </c>
      <c r="BG38" s="292">
        <f>施設資源化量内訳!Q38</f>
        <v>599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127</v>
      </c>
      <c r="BO38" s="292">
        <f t="shared" si="3"/>
        <v>386</v>
      </c>
      <c r="BP38" s="292">
        <v>367</v>
      </c>
      <c r="BQ38" s="292">
        <v>0</v>
      </c>
      <c r="BR38" s="292">
        <v>0</v>
      </c>
      <c r="BS38" s="292">
        <v>10</v>
      </c>
      <c r="BT38" s="292">
        <v>2</v>
      </c>
      <c r="BU38" s="292">
        <v>0</v>
      </c>
      <c r="BV38" s="292">
        <v>0</v>
      </c>
      <c r="BW38" s="292">
        <v>0</v>
      </c>
      <c r="BX38" s="292">
        <v>0</v>
      </c>
      <c r="BY38" s="292">
        <v>7</v>
      </c>
      <c r="BZ38" s="295" t="s">
        <v>893</v>
      </c>
      <c r="CA38" s="295" t="s">
        <v>893</v>
      </c>
      <c r="CB38" s="295" t="s">
        <v>893</v>
      </c>
      <c r="CC38" s="295" t="s">
        <v>893</v>
      </c>
      <c r="CD38" s="295" t="s">
        <v>893</v>
      </c>
      <c r="CE38" s="295" t="s">
        <v>893</v>
      </c>
      <c r="CF38" s="295" t="s">
        <v>893</v>
      </c>
      <c r="CG38" s="295" t="s">
        <v>893</v>
      </c>
      <c r="CH38" s="292">
        <v>0</v>
      </c>
      <c r="CI38" s="292">
        <v>0</v>
      </c>
      <c r="CJ38" s="293" t="s">
        <v>775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5"/>
        <v>3511</v>
      </c>
      <c r="E39" s="292">
        <f t="shared" si="6"/>
        <v>1600</v>
      </c>
      <c r="F39" s="292">
        <f t="shared" si="7"/>
        <v>0</v>
      </c>
      <c r="G39" s="292">
        <f t="shared" si="8"/>
        <v>0</v>
      </c>
      <c r="H39" s="292">
        <f t="shared" si="9"/>
        <v>363</v>
      </c>
      <c r="I39" s="292">
        <f t="shared" si="10"/>
        <v>431</v>
      </c>
      <c r="J39" s="292">
        <f t="shared" si="11"/>
        <v>46</v>
      </c>
      <c r="K39" s="292">
        <f t="shared" si="12"/>
        <v>0</v>
      </c>
      <c r="L39" s="292">
        <f t="shared" si="13"/>
        <v>0</v>
      </c>
      <c r="M39" s="292">
        <f t="shared" si="14"/>
        <v>0</v>
      </c>
      <c r="N39" s="292">
        <f t="shared" si="15"/>
        <v>0</v>
      </c>
      <c r="O39" s="292">
        <f t="shared" si="16"/>
        <v>0</v>
      </c>
      <c r="P39" s="292">
        <f t="shared" si="17"/>
        <v>0</v>
      </c>
      <c r="Q39" s="292">
        <f t="shared" si="18"/>
        <v>993</v>
      </c>
      <c r="R39" s="292">
        <f t="shared" si="19"/>
        <v>0</v>
      </c>
      <c r="S39" s="292">
        <f t="shared" si="20"/>
        <v>0</v>
      </c>
      <c r="T39" s="292">
        <f t="shared" si="21"/>
        <v>0</v>
      </c>
      <c r="U39" s="292">
        <f t="shared" si="22"/>
        <v>0</v>
      </c>
      <c r="V39" s="292">
        <f t="shared" si="23"/>
        <v>0</v>
      </c>
      <c r="W39" s="292">
        <f t="shared" si="24"/>
        <v>0</v>
      </c>
      <c r="X39" s="292">
        <f t="shared" si="25"/>
        <v>78</v>
      </c>
      <c r="Y39" s="292">
        <f t="shared" si="1"/>
        <v>1349</v>
      </c>
      <c r="Z39" s="292">
        <v>1349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893</v>
      </c>
      <c r="AK39" s="295" t="s">
        <v>893</v>
      </c>
      <c r="AL39" s="295" t="s">
        <v>893</v>
      </c>
      <c r="AM39" s="295" t="s">
        <v>893</v>
      </c>
      <c r="AN39" s="295" t="s">
        <v>893</v>
      </c>
      <c r="AO39" s="295" t="s">
        <v>893</v>
      </c>
      <c r="AP39" s="295" t="s">
        <v>893</v>
      </c>
      <c r="AQ39" s="295" t="s">
        <v>893</v>
      </c>
      <c r="AR39" s="292">
        <v>0</v>
      </c>
      <c r="AS39" s="292">
        <v>0</v>
      </c>
      <c r="AT39" s="292">
        <f>施設資源化量内訳!D39</f>
        <v>1937</v>
      </c>
      <c r="AU39" s="292">
        <f>施設資源化量内訳!E39</f>
        <v>41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356</v>
      </c>
      <c r="AY39" s="292">
        <f>施設資源化量内訳!I39</f>
        <v>423</v>
      </c>
      <c r="AZ39" s="292">
        <f>施設資源化量内訳!J39</f>
        <v>46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993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78</v>
      </c>
      <c r="BO39" s="292">
        <f t="shared" si="3"/>
        <v>225</v>
      </c>
      <c r="BP39" s="292">
        <v>210</v>
      </c>
      <c r="BQ39" s="292">
        <v>0</v>
      </c>
      <c r="BR39" s="292">
        <v>0</v>
      </c>
      <c r="BS39" s="292">
        <v>7</v>
      </c>
      <c r="BT39" s="292">
        <v>8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893</v>
      </c>
      <c r="CA39" s="295" t="s">
        <v>893</v>
      </c>
      <c r="CB39" s="295" t="s">
        <v>893</v>
      </c>
      <c r="CC39" s="295" t="s">
        <v>893</v>
      </c>
      <c r="CD39" s="295" t="s">
        <v>893</v>
      </c>
      <c r="CE39" s="295" t="s">
        <v>893</v>
      </c>
      <c r="CF39" s="295" t="s">
        <v>893</v>
      </c>
      <c r="CG39" s="295" t="s">
        <v>893</v>
      </c>
      <c r="CH39" s="292">
        <v>0</v>
      </c>
      <c r="CI39" s="292">
        <v>0</v>
      </c>
      <c r="CJ39" s="293" t="s">
        <v>775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5"/>
        <v>1719</v>
      </c>
      <c r="E40" s="292">
        <f t="shared" si="6"/>
        <v>1100</v>
      </c>
      <c r="F40" s="292">
        <f t="shared" si="7"/>
        <v>3</v>
      </c>
      <c r="G40" s="292">
        <f t="shared" si="8"/>
        <v>0</v>
      </c>
      <c r="H40" s="292">
        <f t="shared" si="9"/>
        <v>221</v>
      </c>
      <c r="I40" s="292">
        <f t="shared" si="10"/>
        <v>330</v>
      </c>
      <c r="J40" s="292">
        <f t="shared" si="11"/>
        <v>55</v>
      </c>
      <c r="K40" s="292">
        <f t="shared" si="12"/>
        <v>3</v>
      </c>
      <c r="L40" s="292">
        <f t="shared" si="13"/>
        <v>0</v>
      </c>
      <c r="M40" s="292">
        <f t="shared" si="14"/>
        <v>0</v>
      </c>
      <c r="N40" s="292">
        <f t="shared" si="15"/>
        <v>0</v>
      </c>
      <c r="O40" s="292">
        <f t="shared" si="16"/>
        <v>0</v>
      </c>
      <c r="P40" s="292">
        <f t="shared" si="17"/>
        <v>0</v>
      </c>
      <c r="Q40" s="292">
        <f t="shared" si="18"/>
        <v>0</v>
      </c>
      <c r="R40" s="292">
        <f t="shared" si="19"/>
        <v>0</v>
      </c>
      <c r="S40" s="292">
        <f t="shared" si="20"/>
        <v>0</v>
      </c>
      <c r="T40" s="292">
        <f t="shared" si="21"/>
        <v>0</v>
      </c>
      <c r="U40" s="292">
        <f t="shared" si="22"/>
        <v>0</v>
      </c>
      <c r="V40" s="292">
        <f t="shared" si="23"/>
        <v>0</v>
      </c>
      <c r="W40" s="292">
        <f t="shared" si="24"/>
        <v>0</v>
      </c>
      <c r="X40" s="292">
        <f t="shared" si="25"/>
        <v>7</v>
      </c>
      <c r="Y40" s="292">
        <f t="shared" si="1"/>
        <v>1123</v>
      </c>
      <c r="Z40" s="292">
        <v>1057</v>
      </c>
      <c r="AA40" s="292">
        <v>0</v>
      </c>
      <c r="AB40" s="292">
        <v>0</v>
      </c>
      <c r="AC40" s="292">
        <v>19</v>
      </c>
      <c r="AD40" s="292">
        <v>21</v>
      </c>
      <c r="AE40" s="292">
        <v>19</v>
      </c>
      <c r="AF40" s="292">
        <v>0</v>
      </c>
      <c r="AG40" s="292">
        <v>0</v>
      </c>
      <c r="AH40" s="292">
        <v>0</v>
      </c>
      <c r="AI40" s="295">
        <v>0</v>
      </c>
      <c r="AJ40" s="295" t="s">
        <v>893</v>
      </c>
      <c r="AK40" s="295" t="s">
        <v>893</v>
      </c>
      <c r="AL40" s="295" t="s">
        <v>893</v>
      </c>
      <c r="AM40" s="295" t="s">
        <v>893</v>
      </c>
      <c r="AN40" s="295" t="s">
        <v>893</v>
      </c>
      <c r="AO40" s="295" t="s">
        <v>893</v>
      </c>
      <c r="AP40" s="295" t="s">
        <v>893</v>
      </c>
      <c r="AQ40" s="295" t="s">
        <v>893</v>
      </c>
      <c r="AR40" s="292">
        <v>0</v>
      </c>
      <c r="AS40" s="292">
        <v>7</v>
      </c>
      <c r="AT40" s="292">
        <f>施設資源化量内訳!D40</f>
        <v>539</v>
      </c>
      <c r="AU40" s="292">
        <f>施設資源化量内訳!E40</f>
        <v>20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190</v>
      </c>
      <c r="AY40" s="292">
        <f>施設資源化量内訳!I40</f>
        <v>308</v>
      </c>
      <c r="AZ40" s="292">
        <f>施設資源化量内訳!J40</f>
        <v>21</v>
      </c>
      <c r="BA40" s="292">
        <f>施設資源化量内訳!K40</f>
        <v>0</v>
      </c>
      <c r="BB40" s="292">
        <f>施設資源化量内訳!L40</f>
        <v>0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0</v>
      </c>
      <c r="BO40" s="292">
        <f t="shared" si="3"/>
        <v>57</v>
      </c>
      <c r="BP40" s="292">
        <v>23</v>
      </c>
      <c r="BQ40" s="292">
        <v>3</v>
      </c>
      <c r="BR40" s="292">
        <v>0</v>
      </c>
      <c r="BS40" s="292">
        <v>12</v>
      </c>
      <c r="BT40" s="292">
        <v>1</v>
      </c>
      <c r="BU40" s="292">
        <v>15</v>
      </c>
      <c r="BV40" s="292">
        <v>3</v>
      </c>
      <c r="BW40" s="292">
        <v>0</v>
      </c>
      <c r="BX40" s="292">
        <v>0</v>
      </c>
      <c r="BY40" s="292">
        <v>0</v>
      </c>
      <c r="BZ40" s="295" t="s">
        <v>893</v>
      </c>
      <c r="CA40" s="295" t="s">
        <v>893</v>
      </c>
      <c r="CB40" s="295" t="s">
        <v>893</v>
      </c>
      <c r="CC40" s="295" t="s">
        <v>893</v>
      </c>
      <c r="CD40" s="295" t="s">
        <v>893</v>
      </c>
      <c r="CE40" s="295" t="s">
        <v>893</v>
      </c>
      <c r="CF40" s="295" t="s">
        <v>893</v>
      </c>
      <c r="CG40" s="295" t="s">
        <v>893</v>
      </c>
      <c r="CH40" s="292">
        <v>0</v>
      </c>
      <c r="CI40" s="292">
        <v>0</v>
      </c>
      <c r="CJ40" s="293" t="s">
        <v>775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5"/>
        <v>1080</v>
      </c>
      <c r="E41" s="292">
        <f t="shared" si="6"/>
        <v>615</v>
      </c>
      <c r="F41" s="292">
        <f t="shared" si="7"/>
        <v>0</v>
      </c>
      <c r="G41" s="292">
        <f t="shared" si="8"/>
        <v>0</v>
      </c>
      <c r="H41" s="292">
        <f t="shared" si="9"/>
        <v>202</v>
      </c>
      <c r="I41" s="292">
        <f t="shared" si="10"/>
        <v>194</v>
      </c>
      <c r="J41" s="292">
        <f t="shared" si="11"/>
        <v>52</v>
      </c>
      <c r="K41" s="292">
        <f t="shared" si="12"/>
        <v>0</v>
      </c>
      <c r="L41" s="292">
        <f t="shared" si="13"/>
        <v>0</v>
      </c>
      <c r="M41" s="292">
        <f t="shared" si="14"/>
        <v>0</v>
      </c>
      <c r="N41" s="292">
        <f t="shared" si="15"/>
        <v>7</v>
      </c>
      <c r="O41" s="292">
        <f t="shared" si="16"/>
        <v>0</v>
      </c>
      <c r="P41" s="292">
        <f t="shared" si="17"/>
        <v>0</v>
      </c>
      <c r="Q41" s="292">
        <f t="shared" si="18"/>
        <v>0</v>
      </c>
      <c r="R41" s="292">
        <f t="shared" si="19"/>
        <v>0</v>
      </c>
      <c r="S41" s="292">
        <f t="shared" si="20"/>
        <v>0</v>
      </c>
      <c r="T41" s="292">
        <f t="shared" si="21"/>
        <v>0</v>
      </c>
      <c r="U41" s="292">
        <f t="shared" si="22"/>
        <v>0</v>
      </c>
      <c r="V41" s="292">
        <f t="shared" si="23"/>
        <v>0</v>
      </c>
      <c r="W41" s="292">
        <f t="shared" si="24"/>
        <v>0</v>
      </c>
      <c r="X41" s="292">
        <f t="shared" si="25"/>
        <v>10</v>
      </c>
      <c r="Y41" s="292">
        <f t="shared" si="1"/>
        <v>846</v>
      </c>
      <c r="Z41" s="292">
        <v>592</v>
      </c>
      <c r="AA41" s="292">
        <v>0</v>
      </c>
      <c r="AB41" s="292">
        <v>0</v>
      </c>
      <c r="AC41" s="292">
        <v>55</v>
      </c>
      <c r="AD41" s="292">
        <v>146</v>
      </c>
      <c r="AE41" s="292">
        <v>46</v>
      </c>
      <c r="AF41" s="292">
        <v>0</v>
      </c>
      <c r="AG41" s="292">
        <v>0</v>
      </c>
      <c r="AH41" s="292">
        <v>0</v>
      </c>
      <c r="AI41" s="295">
        <v>7</v>
      </c>
      <c r="AJ41" s="295" t="s">
        <v>893</v>
      </c>
      <c r="AK41" s="295" t="s">
        <v>893</v>
      </c>
      <c r="AL41" s="295" t="s">
        <v>893</v>
      </c>
      <c r="AM41" s="295" t="s">
        <v>893</v>
      </c>
      <c r="AN41" s="295" t="s">
        <v>893</v>
      </c>
      <c r="AO41" s="295" t="s">
        <v>893</v>
      </c>
      <c r="AP41" s="295" t="s">
        <v>893</v>
      </c>
      <c r="AQ41" s="295" t="s">
        <v>893</v>
      </c>
      <c r="AR41" s="292">
        <v>0</v>
      </c>
      <c r="AS41" s="292">
        <v>0</v>
      </c>
      <c r="AT41" s="292">
        <f>施設資源化量内訳!D41</f>
        <v>234</v>
      </c>
      <c r="AU41" s="292">
        <f>施設資源化量内訳!E41</f>
        <v>23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147</v>
      </c>
      <c r="AY41" s="292">
        <f>施設資源化量内訳!I41</f>
        <v>48</v>
      </c>
      <c r="AZ41" s="292">
        <f>施設資源化量内訳!J41</f>
        <v>6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10</v>
      </c>
      <c r="BO41" s="292">
        <f t="shared" si="3"/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893</v>
      </c>
      <c r="CA41" s="295" t="s">
        <v>893</v>
      </c>
      <c r="CB41" s="295" t="s">
        <v>893</v>
      </c>
      <c r="CC41" s="295" t="s">
        <v>893</v>
      </c>
      <c r="CD41" s="295" t="s">
        <v>893</v>
      </c>
      <c r="CE41" s="295" t="s">
        <v>893</v>
      </c>
      <c r="CF41" s="295" t="s">
        <v>893</v>
      </c>
      <c r="CG41" s="295" t="s">
        <v>893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5"/>
        <v>725</v>
      </c>
      <c r="E42" s="292">
        <f t="shared" si="6"/>
        <v>242</v>
      </c>
      <c r="F42" s="292">
        <f t="shared" si="7"/>
        <v>0</v>
      </c>
      <c r="G42" s="292">
        <f t="shared" si="8"/>
        <v>0</v>
      </c>
      <c r="H42" s="292">
        <f t="shared" si="9"/>
        <v>237</v>
      </c>
      <c r="I42" s="292">
        <f t="shared" si="10"/>
        <v>135</v>
      </c>
      <c r="J42" s="292">
        <f t="shared" si="11"/>
        <v>17</v>
      </c>
      <c r="K42" s="292">
        <f t="shared" si="12"/>
        <v>0</v>
      </c>
      <c r="L42" s="292">
        <f t="shared" si="13"/>
        <v>0</v>
      </c>
      <c r="M42" s="292">
        <f t="shared" si="14"/>
        <v>0</v>
      </c>
      <c r="N42" s="292">
        <f t="shared" si="15"/>
        <v>0</v>
      </c>
      <c r="O42" s="292">
        <f t="shared" si="16"/>
        <v>0</v>
      </c>
      <c r="P42" s="292">
        <f t="shared" si="17"/>
        <v>0</v>
      </c>
      <c r="Q42" s="292">
        <f t="shared" si="18"/>
        <v>91</v>
      </c>
      <c r="R42" s="292">
        <f t="shared" si="19"/>
        <v>0</v>
      </c>
      <c r="S42" s="292">
        <f t="shared" si="20"/>
        <v>0</v>
      </c>
      <c r="T42" s="292">
        <f t="shared" si="21"/>
        <v>0</v>
      </c>
      <c r="U42" s="292">
        <f t="shared" si="22"/>
        <v>0</v>
      </c>
      <c r="V42" s="292">
        <f t="shared" si="23"/>
        <v>0</v>
      </c>
      <c r="W42" s="292">
        <f t="shared" si="24"/>
        <v>3</v>
      </c>
      <c r="X42" s="292">
        <f t="shared" si="25"/>
        <v>0</v>
      </c>
      <c r="Y42" s="292">
        <f t="shared" si="1"/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893</v>
      </c>
      <c r="AK42" s="295" t="s">
        <v>893</v>
      </c>
      <c r="AL42" s="295" t="s">
        <v>893</v>
      </c>
      <c r="AM42" s="295" t="s">
        <v>893</v>
      </c>
      <c r="AN42" s="295" t="s">
        <v>893</v>
      </c>
      <c r="AO42" s="295" t="s">
        <v>893</v>
      </c>
      <c r="AP42" s="295" t="s">
        <v>893</v>
      </c>
      <c r="AQ42" s="295" t="s">
        <v>893</v>
      </c>
      <c r="AR42" s="292">
        <v>0</v>
      </c>
      <c r="AS42" s="292">
        <v>0</v>
      </c>
      <c r="AT42" s="292">
        <f>施設資源化量内訳!D42</f>
        <v>483</v>
      </c>
      <c r="AU42" s="292">
        <f>施設資源化量内訳!E42</f>
        <v>0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237</v>
      </c>
      <c r="AY42" s="292">
        <f>施設資源化量内訳!I42</f>
        <v>135</v>
      </c>
      <c r="AZ42" s="292">
        <f>施設資源化量内訳!J42</f>
        <v>17</v>
      </c>
      <c r="BA42" s="292">
        <f>施設資源化量内訳!K42</f>
        <v>0</v>
      </c>
      <c r="BB42" s="292">
        <f>施設資源化量内訳!L42</f>
        <v>0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91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3</v>
      </c>
      <c r="BN42" s="292">
        <f>施設資源化量内訳!X42</f>
        <v>0</v>
      </c>
      <c r="BO42" s="292">
        <f t="shared" si="3"/>
        <v>242</v>
      </c>
      <c r="BP42" s="292">
        <v>242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893</v>
      </c>
      <c r="CA42" s="295" t="s">
        <v>893</v>
      </c>
      <c r="CB42" s="295" t="s">
        <v>893</v>
      </c>
      <c r="CC42" s="295" t="s">
        <v>893</v>
      </c>
      <c r="CD42" s="295" t="s">
        <v>893</v>
      </c>
      <c r="CE42" s="295" t="s">
        <v>893</v>
      </c>
      <c r="CF42" s="295" t="s">
        <v>893</v>
      </c>
      <c r="CG42" s="295" t="s">
        <v>893</v>
      </c>
      <c r="CH42" s="292">
        <v>0</v>
      </c>
      <c r="CI42" s="292">
        <v>0</v>
      </c>
      <c r="CJ42" s="293" t="s">
        <v>775</v>
      </c>
    </row>
    <row r="43" spans="1:88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5"/>
        <v>3396</v>
      </c>
      <c r="E43" s="292">
        <f t="shared" si="6"/>
        <v>1056</v>
      </c>
      <c r="F43" s="292">
        <f t="shared" si="7"/>
        <v>10</v>
      </c>
      <c r="G43" s="292">
        <f t="shared" si="8"/>
        <v>89</v>
      </c>
      <c r="H43" s="292">
        <f t="shared" si="9"/>
        <v>255</v>
      </c>
      <c r="I43" s="292">
        <f t="shared" si="10"/>
        <v>179</v>
      </c>
      <c r="J43" s="292">
        <f t="shared" si="11"/>
        <v>46</v>
      </c>
      <c r="K43" s="292">
        <f t="shared" si="12"/>
        <v>0</v>
      </c>
      <c r="L43" s="292">
        <f t="shared" si="13"/>
        <v>194</v>
      </c>
      <c r="M43" s="292">
        <f t="shared" si="14"/>
        <v>0</v>
      </c>
      <c r="N43" s="292">
        <f t="shared" si="15"/>
        <v>121</v>
      </c>
      <c r="O43" s="292">
        <f t="shared" si="16"/>
        <v>382</v>
      </c>
      <c r="P43" s="292">
        <f t="shared" si="17"/>
        <v>0</v>
      </c>
      <c r="Q43" s="292">
        <f t="shared" si="18"/>
        <v>0</v>
      </c>
      <c r="R43" s="292">
        <f t="shared" si="19"/>
        <v>0</v>
      </c>
      <c r="S43" s="292">
        <f t="shared" si="20"/>
        <v>0</v>
      </c>
      <c r="T43" s="292">
        <f t="shared" si="21"/>
        <v>0</v>
      </c>
      <c r="U43" s="292">
        <f t="shared" si="22"/>
        <v>0</v>
      </c>
      <c r="V43" s="292">
        <f t="shared" si="23"/>
        <v>0</v>
      </c>
      <c r="W43" s="292">
        <f t="shared" si="24"/>
        <v>0</v>
      </c>
      <c r="X43" s="292">
        <f t="shared" si="25"/>
        <v>1064</v>
      </c>
      <c r="Y43" s="292">
        <f t="shared" si="1"/>
        <v>2295</v>
      </c>
      <c r="Z43" s="292">
        <v>1017</v>
      </c>
      <c r="AA43" s="292">
        <v>9</v>
      </c>
      <c r="AB43" s="292">
        <v>89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5">
        <v>120</v>
      </c>
      <c r="AJ43" s="295" t="s">
        <v>893</v>
      </c>
      <c r="AK43" s="295" t="s">
        <v>893</v>
      </c>
      <c r="AL43" s="295" t="s">
        <v>893</v>
      </c>
      <c r="AM43" s="295" t="s">
        <v>893</v>
      </c>
      <c r="AN43" s="295" t="s">
        <v>893</v>
      </c>
      <c r="AO43" s="295" t="s">
        <v>893</v>
      </c>
      <c r="AP43" s="295" t="s">
        <v>893</v>
      </c>
      <c r="AQ43" s="295" t="s">
        <v>893</v>
      </c>
      <c r="AR43" s="292">
        <v>0</v>
      </c>
      <c r="AS43" s="292">
        <v>1060</v>
      </c>
      <c r="AT43" s="292">
        <f>施設資源化量内訳!D43</f>
        <v>1053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248</v>
      </c>
      <c r="AY43" s="292">
        <f>施設資源化量内訳!I43</f>
        <v>179</v>
      </c>
      <c r="AZ43" s="292">
        <f>施設資源化量内訳!J43</f>
        <v>46</v>
      </c>
      <c r="BA43" s="292">
        <f>施設資源化量内訳!K43</f>
        <v>0</v>
      </c>
      <c r="BB43" s="292">
        <f>施設資源化量内訳!L43</f>
        <v>194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382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4</v>
      </c>
      <c r="BO43" s="292">
        <f t="shared" si="3"/>
        <v>48</v>
      </c>
      <c r="BP43" s="292">
        <v>39</v>
      </c>
      <c r="BQ43" s="292">
        <v>1</v>
      </c>
      <c r="BR43" s="292">
        <v>0</v>
      </c>
      <c r="BS43" s="292">
        <v>7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1</v>
      </c>
      <c r="BZ43" s="295" t="s">
        <v>893</v>
      </c>
      <c r="CA43" s="295" t="s">
        <v>893</v>
      </c>
      <c r="CB43" s="295" t="s">
        <v>893</v>
      </c>
      <c r="CC43" s="295" t="s">
        <v>893</v>
      </c>
      <c r="CD43" s="295" t="s">
        <v>893</v>
      </c>
      <c r="CE43" s="295" t="s">
        <v>893</v>
      </c>
      <c r="CF43" s="295" t="s">
        <v>893</v>
      </c>
      <c r="CG43" s="295" t="s">
        <v>893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5"/>
        <v>1356</v>
      </c>
      <c r="E44" s="292">
        <f t="shared" si="6"/>
        <v>785</v>
      </c>
      <c r="F44" s="292">
        <f t="shared" si="7"/>
        <v>0</v>
      </c>
      <c r="G44" s="292">
        <f t="shared" si="8"/>
        <v>0</v>
      </c>
      <c r="H44" s="292">
        <f t="shared" si="9"/>
        <v>219</v>
      </c>
      <c r="I44" s="292">
        <f t="shared" si="10"/>
        <v>292</v>
      </c>
      <c r="J44" s="292">
        <f t="shared" si="11"/>
        <v>41</v>
      </c>
      <c r="K44" s="292">
        <f t="shared" si="12"/>
        <v>0</v>
      </c>
      <c r="L44" s="292">
        <f t="shared" si="13"/>
        <v>4</v>
      </c>
      <c r="M44" s="292">
        <f t="shared" si="14"/>
        <v>0</v>
      </c>
      <c r="N44" s="292">
        <f t="shared" si="15"/>
        <v>0</v>
      </c>
      <c r="O44" s="292">
        <f t="shared" si="16"/>
        <v>0</v>
      </c>
      <c r="P44" s="292">
        <f t="shared" si="17"/>
        <v>0</v>
      </c>
      <c r="Q44" s="292">
        <f t="shared" si="18"/>
        <v>0</v>
      </c>
      <c r="R44" s="292">
        <f t="shared" si="19"/>
        <v>0</v>
      </c>
      <c r="S44" s="292">
        <f t="shared" si="20"/>
        <v>0</v>
      </c>
      <c r="T44" s="292">
        <f t="shared" si="21"/>
        <v>0</v>
      </c>
      <c r="U44" s="292">
        <f t="shared" si="22"/>
        <v>0</v>
      </c>
      <c r="V44" s="292">
        <f t="shared" si="23"/>
        <v>0</v>
      </c>
      <c r="W44" s="292">
        <f t="shared" si="24"/>
        <v>0</v>
      </c>
      <c r="X44" s="292">
        <f t="shared" si="25"/>
        <v>15</v>
      </c>
      <c r="Y44" s="292">
        <f t="shared" si="1"/>
        <v>1092</v>
      </c>
      <c r="Z44" s="292">
        <v>785</v>
      </c>
      <c r="AA44" s="292">
        <v>0</v>
      </c>
      <c r="AB44" s="292">
        <v>0</v>
      </c>
      <c r="AC44" s="292">
        <v>0</v>
      </c>
      <c r="AD44" s="292">
        <v>292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893</v>
      </c>
      <c r="AK44" s="295" t="s">
        <v>893</v>
      </c>
      <c r="AL44" s="295" t="s">
        <v>893</v>
      </c>
      <c r="AM44" s="295" t="s">
        <v>893</v>
      </c>
      <c r="AN44" s="295" t="s">
        <v>893</v>
      </c>
      <c r="AO44" s="295" t="s">
        <v>893</v>
      </c>
      <c r="AP44" s="295" t="s">
        <v>893</v>
      </c>
      <c r="AQ44" s="295" t="s">
        <v>893</v>
      </c>
      <c r="AR44" s="292">
        <v>0</v>
      </c>
      <c r="AS44" s="292">
        <v>15</v>
      </c>
      <c r="AT44" s="292">
        <f>施設資源化量内訳!D44</f>
        <v>264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219</v>
      </c>
      <c r="AY44" s="292">
        <f>施設資源化量内訳!I44</f>
        <v>0</v>
      </c>
      <c r="AZ44" s="292">
        <f>施設資源化量内訳!J44</f>
        <v>41</v>
      </c>
      <c r="BA44" s="292">
        <f>施設資源化量内訳!K44</f>
        <v>0</v>
      </c>
      <c r="BB44" s="292">
        <f>施設資源化量内訳!L44</f>
        <v>4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0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0</v>
      </c>
      <c r="BO44" s="292">
        <f t="shared" si="3"/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5" t="s">
        <v>893</v>
      </c>
      <c r="CA44" s="295" t="s">
        <v>893</v>
      </c>
      <c r="CB44" s="295" t="s">
        <v>893</v>
      </c>
      <c r="CC44" s="295" t="s">
        <v>893</v>
      </c>
      <c r="CD44" s="295" t="s">
        <v>893</v>
      </c>
      <c r="CE44" s="295" t="s">
        <v>893</v>
      </c>
      <c r="CF44" s="295" t="s">
        <v>893</v>
      </c>
      <c r="CG44" s="295" t="s">
        <v>893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5"/>
        <v>1484</v>
      </c>
      <c r="E45" s="292">
        <f t="shared" si="6"/>
        <v>881</v>
      </c>
      <c r="F45" s="292">
        <f t="shared" si="7"/>
        <v>0</v>
      </c>
      <c r="G45" s="292">
        <f t="shared" si="8"/>
        <v>47</v>
      </c>
      <c r="H45" s="292">
        <f t="shared" si="9"/>
        <v>197</v>
      </c>
      <c r="I45" s="292">
        <f t="shared" si="10"/>
        <v>217</v>
      </c>
      <c r="J45" s="292">
        <f t="shared" si="11"/>
        <v>17</v>
      </c>
      <c r="K45" s="292">
        <f t="shared" si="12"/>
        <v>0</v>
      </c>
      <c r="L45" s="292">
        <f t="shared" si="13"/>
        <v>68</v>
      </c>
      <c r="M45" s="292">
        <f t="shared" si="14"/>
        <v>0</v>
      </c>
      <c r="N45" s="292">
        <f t="shared" si="15"/>
        <v>2</v>
      </c>
      <c r="O45" s="292">
        <f t="shared" si="16"/>
        <v>0</v>
      </c>
      <c r="P45" s="292">
        <f t="shared" si="17"/>
        <v>0</v>
      </c>
      <c r="Q45" s="292">
        <f t="shared" si="18"/>
        <v>34</v>
      </c>
      <c r="R45" s="292">
        <f t="shared" si="19"/>
        <v>0</v>
      </c>
      <c r="S45" s="292">
        <f t="shared" si="20"/>
        <v>0</v>
      </c>
      <c r="T45" s="292">
        <f t="shared" si="21"/>
        <v>0</v>
      </c>
      <c r="U45" s="292">
        <f t="shared" si="22"/>
        <v>0</v>
      </c>
      <c r="V45" s="292">
        <f t="shared" si="23"/>
        <v>0</v>
      </c>
      <c r="W45" s="292">
        <f t="shared" si="24"/>
        <v>0</v>
      </c>
      <c r="X45" s="292">
        <f t="shared" si="25"/>
        <v>21</v>
      </c>
      <c r="Y45" s="292">
        <f t="shared" si="1"/>
        <v>1001</v>
      </c>
      <c r="Z45" s="292">
        <v>638</v>
      </c>
      <c r="AA45" s="292">
        <v>0</v>
      </c>
      <c r="AB45" s="292">
        <v>47</v>
      </c>
      <c r="AC45" s="292">
        <v>115</v>
      </c>
      <c r="AD45" s="292">
        <v>100</v>
      </c>
      <c r="AE45" s="292">
        <v>17</v>
      </c>
      <c r="AF45" s="292">
        <v>0</v>
      </c>
      <c r="AG45" s="292">
        <v>68</v>
      </c>
      <c r="AH45" s="292">
        <v>0</v>
      </c>
      <c r="AI45" s="295">
        <v>0</v>
      </c>
      <c r="AJ45" s="295" t="s">
        <v>893</v>
      </c>
      <c r="AK45" s="295" t="s">
        <v>893</v>
      </c>
      <c r="AL45" s="295" t="s">
        <v>893</v>
      </c>
      <c r="AM45" s="295" t="s">
        <v>893</v>
      </c>
      <c r="AN45" s="295" t="s">
        <v>893</v>
      </c>
      <c r="AO45" s="295" t="s">
        <v>893</v>
      </c>
      <c r="AP45" s="295" t="s">
        <v>893</v>
      </c>
      <c r="AQ45" s="295" t="s">
        <v>893</v>
      </c>
      <c r="AR45" s="292">
        <v>0</v>
      </c>
      <c r="AS45" s="292">
        <v>16</v>
      </c>
      <c r="AT45" s="292">
        <f>施設資源化量内訳!D45</f>
        <v>232</v>
      </c>
      <c r="AU45" s="292">
        <f>施設資源化量内訳!E45</f>
        <v>0</v>
      </c>
      <c r="AV45" s="292">
        <f>施設資源化量内訳!F45</f>
        <v>0</v>
      </c>
      <c r="AW45" s="292">
        <f>施設資源化量内訳!G45</f>
        <v>0</v>
      </c>
      <c r="AX45" s="292">
        <f>施設資源化量内訳!H45</f>
        <v>77</v>
      </c>
      <c r="AY45" s="292">
        <f>施設資源化量内訳!I45</f>
        <v>116</v>
      </c>
      <c r="AZ45" s="292">
        <f>施設資源化量内訳!J45</f>
        <v>0</v>
      </c>
      <c r="BA45" s="292">
        <f>施設資源化量内訳!K45</f>
        <v>0</v>
      </c>
      <c r="BB45" s="292">
        <f>施設資源化量内訳!L45</f>
        <v>0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34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5</v>
      </c>
      <c r="BO45" s="292">
        <f t="shared" si="3"/>
        <v>251</v>
      </c>
      <c r="BP45" s="292">
        <v>243</v>
      </c>
      <c r="BQ45" s="292">
        <v>0</v>
      </c>
      <c r="BR45" s="292">
        <v>0</v>
      </c>
      <c r="BS45" s="292">
        <v>5</v>
      </c>
      <c r="BT45" s="292">
        <v>1</v>
      </c>
      <c r="BU45" s="292">
        <v>0</v>
      </c>
      <c r="BV45" s="292">
        <v>0</v>
      </c>
      <c r="BW45" s="292">
        <v>0</v>
      </c>
      <c r="BX45" s="292">
        <v>0</v>
      </c>
      <c r="BY45" s="292">
        <v>2</v>
      </c>
      <c r="BZ45" s="295" t="s">
        <v>893</v>
      </c>
      <c r="CA45" s="295" t="s">
        <v>893</v>
      </c>
      <c r="CB45" s="295" t="s">
        <v>893</v>
      </c>
      <c r="CC45" s="295" t="s">
        <v>893</v>
      </c>
      <c r="CD45" s="295" t="s">
        <v>893</v>
      </c>
      <c r="CE45" s="295" t="s">
        <v>893</v>
      </c>
      <c r="CF45" s="295" t="s">
        <v>893</v>
      </c>
      <c r="CG45" s="295" t="s">
        <v>893</v>
      </c>
      <c r="CH45" s="292">
        <v>0</v>
      </c>
      <c r="CI45" s="292">
        <v>0</v>
      </c>
      <c r="CJ45" s="293" t="s">
        <v>775</v>
      </c>
    </row>
    <row r="46" spans="1:88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5"/>
        <v>4363</v>
      </c>
      <c r="E46" s="292">
        <f t="shared" si="6"/>
        <v>3198</v>
      </c>
      <c r="F46" s="292">
        <f t="shared" si="7"/>
        <v>15</v>
      </c>
      <c r="G46" s="292">
        <f t="shared" si="8"/>
        <v>0</v>
      </c>
      <c r="H46" s="292">
        <f t="shared" si="9"/>
        <v>573</v>
      </c>
      <c r="I46" s="292">
        <f t="shared" si="10"/>
        <v>256</v>
      </c>
      <c r="J46" s="292">
        <f t="shared" si="11"/>
        <v>226</v>
      </c>
      <c r="K46" s="292">
        <f t="shared" si="12"/>
        <v>13</v>
      </c>
      <c r="L46" s="292">
        <f t="shared" si="13"/>
        <v>0</v>
      </c>
      <c r="M46" s="292">
        <f t="shared" si="14"/>
        <v>0</v>
      </c>
      <c r="N46" s="292">
        <f t="shared" si="15"/>
        <v>76</v>
      </c>
      <c r="O46" s="292">
        <f t="shared" si="16"/>
        <v>0</v>
      </c>
      <c r="P46" s="292">
        <f t="shared" si="17"/>
        <v>0</v>
      </c>
      <c r="Q46" s="292">
        <f t="shared" si="18"/>
        <v>0</v>
      </c>
      <c r="R46" s="292">
        <f t="shared" si="19"/>
        <v>0</v>
      </c>
      <c r="S46" s="292">
        <f t="shared" si="20"/>
        <v>0</v>
      </c>
      <c r="T46" s="292">
        <f t="shared" si="21"/>
        <v>0</v>
      </c>
      <c r="U46" s="292">
        <f t="shared" si="22"/>
        <v>0</v>
      </c>
      <c r="V46" s="292">
        <f t="shared" si="23"/>
        <v>0</v>
      </c>
      <c r="W46" s="292">
        <f t="shared" si="24"/>
        <v>6</v>
      </c>
      <c r="X46" s="292">
        <f t="shared" si="25"/>
        <v>0</v>
      </c>
      <c r="Y46" s="292">
        <f t="shared" si="1"/>
        <v>713</v>
      </c>
      <c r="Z46" s="292">
        <v>635</v>
      </c>
      <c r="AA46" s="292">
        <v>2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70</v>
      </c>
      <c r="AJ46" s="295" t="s">
        <v>893</v>
      </c>
      <c r="AK46" s="295" t="s">
        <v>893</v>
      </c>
      <c r="AL46" s="295" t="s">
        <v>893</v>
      </c>
      <c r="AM46" s="295" t="s">
        <v>893</v>
      </c>
      <c r="AN46" s="295" t="s">
        <v>893</v>
      </c>
      <c r="AO46" s="295" t="s">
        <v>893</v>
      </c>
      <c r="AP46" s="295" t="s">
        <v>893</v>
      </c>
      <c r="AQ46" s="295" t="s">
        <v>893</v>
      </c>
      <c r="AR46" s="292">
        <v>6</v>
      </c>
      <c r="AS46" s="292">
        <v>0</v>
      </c>
      <c r="AT46" s="292">
        <f>施設資源化量内訳!D46</f>
        <v>764</v>
      </c>
      <c r="AU46" s="292">
        <f>施設資源化量内訳!E46</f>
        <v>0</v>
      </c>
      <c r="AV46" s="292">
        <f>施設資源化量内訳!F46</f>
        <v>0</v>
      </c>
      <c r="AW46" s="292">
        <f>施設資源化量内訳!G46</f>
        <v>0</v>
      </c>
      <c r="AX46" s="292">
        <f>施設資源化量内訳!H46</f>
        <v>412</v>
      </c>
      <c r="AY46" s="292">
        <f>施設資源化量内訳!I46</f>
        <v>247</v>
      </c>
      <c r="AZ46" s="292">
        <f>施設資源化量内訳!J46</f>
        <v>105</v>
      </c>
      <c r="BA46" s="292">
        <f>施設資源化量内訳!K46</f>
        <v>0</v>
      </c>
      <c r="BB46" s="292">
        <f>施設資源化量内訳!L46</f>
        <v>0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0</v>
      </c>
      <c r="BO46" s="292">
        <f t="shared" si="3"/>
        <v>2886</v>
      </c>
      <c r="BP46" s="292">
        <v>2563</v>
      </c>
      <c r="BQ46" s="292">
        <v>13</v>
      </c>
      <c r="BR46" s="292">
        <v>0</v>
      </c>
      <c r="BS46" s="292">
        <v>161</v>
      </c>
      <c r="BT46" s="292">
        <v>9</v>
      </c>
      <c r="BU46" s="292">
        <v>121</v>
      </c>
      <c r="BV46" s="292">
        <v>13</v>
      </c>
      <c r="BW46" s="292">
        <v>0</v>
      </c>
      <c r="BX46" s="292">
        <v>0</v>
      </c>
      <c r="BY46" s="292">
        <v>6</v>
      </c>
      <c r="BZ46" s="295" t="s">
        <v>893</v>
      </c>
      <c r="CA46" s="295" t="s">
        <v>893</v>
      </c>
      <c r="CB46" s="295" t="s">
        <v>893</v>
      </c>
      <c r="CC46" s="295" t="s">
        <v>893</v>
      </c>
      <c r="CD46" s="295" t="s">
        <v>893</v>
      </c>
      <c r="CE46" s="295" t="s">
        <v>893</v>
      </c>
      <c r="CF46" s="295" t="s">
        <v>893</v>
      </c>
      <c r="CG46" s="295" t="s">
        <v>893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5"/>
        <v>840</v>
      </c>
      <c r="E47" s="292">
        <f t="shared" si="6"/>
        <v>204</v>
      </c>
      <c r="F47" s="292">
        <f t="shared" si="7"/>
        <v>0</v>
      </c>
      <c r="G47" s="292">
        <f t="shared" si="8"/>
        <v>0</v>
      </c>
      <c r="H47" s="292">
        <f t="shared" si="9"/>
        <v>89</v>
      </c>
      <c r="I47" s="292">
        <f t="shared" si="10"/>
        <v>56</v>
      </c>
      <c r="J47" s="292">
        <f t="shared" si="11"/>
        <v>17</v>
      </c>
      <c r="K47" s="292">
        <f t="shared" si="12"/>
        <v>0</v>
      </c>
      <c r="L47" s="292">
        <f t="shared" si="13"/>
        <v>0</v>
      </c>
      <c r="M47" s="292">
        <f t="shared" si="14"/>
        <v>0</v>
      </c>
      <c r="N47" s="292">
        <f t="shared" si="15"/>
        <v>5</v>
      </c>
      <c r="O47" s="292">
        <f t="shared" si="16"/>
        <v>0</v>
      </c>
      <c r="P47" s="292">
        <f t="shared" si="17"/>
        <v>0</v>
      </c>
      <c r="Q47" s="292">
        <f t="shared" si="18"/>
        <v>200</v>
      </c>
      <c r="R47" s="292">
        <f t="shared" si="19"/>
        <v>0</v>
      </c>
      <c r="S47" s="292">
        <f t="shared" si="20"/>
        <v>0</v>
      </c>
      <c r="T47" s="292">
        <f t="shared" si="21"/>
        <v>0</v>
      </c>
      <c r="U47" s="292">
        <f t="shared" si="22"/>
        <v>0</v>
      </c>
      <c r="V47" s="292">
        <f t="shared" si="23"/>
        <v>0</v>
      </c>
      <c r="W47" s="292">
        <f t="shared" si="24"/>
        <v>0</v>
      </c>
      <c r="X47" s="292">
        <f t="shared" si="25"/>
        <v>269</v>
      </c>
      <c r="Y47" s="292">
        <f t="shared" si="1"/>
        <v>526</v>
      </c>
      <c r="Z47" s="292">
        <v>197</v>
      </c>
      <c r="AA47" s="292">
        <v>0</v>
      </c>
      <c r="AB47" s="292">
        <v>0</v>
      </c>
      <c r="AC47" s="292">
        <v>0</v>
      </c>
      <c r="AD47" s="292">
        <v>55</v>
      </c>
      <c r="AE47" s="292">
        <v>0</v>
      </c>
      <c r="AF47" s="292">
        <v>0</v>
      </c>
      <c r="AG47" s="292">
        <v>0</v>
      </c>
      <c r="AH47" s="292">
        <v>0</v>
      </c>
      <c r="AI47" s="295">
        <v>5</v>
      </c>
      <c r="AJ47" s="295" t="s">
        <v>893</v>
      </c>
      <c r="AK47" s="295" t="s">
        <v>893</v>
      </c>
      <c r="AL47" s="295" t="s">
        <v>893</v>
      </c>
      <c r="AM47" s="295" t="s">
        <v>893</v>
      </c>
      <c r="AN47" s="295" t="s">
        <v>893</v>
      </c>
      <c r="AO47" s="295" t="s">
        <v>893</v>
      </c>
      <c r="AP47" s="295" t="s">
        <v>893</v>
      </c>
      <c r="AQ47" s="295" t="s">
        <v>893</v>
      </c>
      <c r="AR47" s="292">
        <v>0</v>
      </c>
      <c r="AS47" s="292">
        <v>269</v>
      </c>
      <c r="AT47" s="292">
        <f>施設資源化量内訳!D47</f>
        <v>306</v>
      </c>
      <c r="AU47" s="292">
        <f>施設資源化量内訳!E47</f>
        <v>0</v>
      </c>
      <c r="AV47" s="292">
        <f>施設資源化量内訳!F47</f>
        <v>0</v>
      </c>
      <c r="AW47" s="292">
        <f>施設資源化量内訳!G47</f>
        <v>0</v>
      </c>
      <c r="AX47" s="292">
        <f>施設資源化量内訳!H47</f>
        <v>89</v>
      </c>
      <c r="AY47" s="292">
        <f>施設資源化量内訳!I47</f>
        <v>0</v>
      </c>
      <c r="AZ47" s="292">
        <f>施設資源化量内訳!J47</f>
        <v>17</v>
      </c>
      <c r="BA47" s="292">
        <f>施設資源化量内訳!K47</f>
        <v>0</v>
      </c>
      <c r="BB47" s="292">
        <f>施設資源化量内訳!L47</f>
        <v>0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200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 t="shared" si="3"/>
        <v>8</v>
      </c>
      <c r="BP47" s="292">
        <v>7</v>
      </c>
      <c r="BQ47" s="292">
        <v>0</v>
      </c>
      <c r="BR47" s="292">
        <v>0</v>
      </c>
      <c r="BS47" s="292">
        <v>0</v>
      </c>
      <c r="BT47" s="292">
        <v>1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893</v>
      </c>
      <c r="CA47" s="295" t="s">
        <v>893</v>
      </c>
      <c r="CB47" s="295" t="s">
        <v>893</v>
      </c>
      <c r="CC47" s="295" t="s">
        <v>893</v>
      </c>
      <c r="CD47" s="295" t="s">
        <v>893</v>
      </c>
      <c r="CE47" s="295" t="s">
        <v>893</v>
      </c>
      <c r="CF47" s="295" t="s">
        <v>893</v>
      </c>
      <c r="CG47" s="295" t="s">
        <v>893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5"/>
        <v>782</v>
      </c>
      <c r="E48" s="292">
        <f t="shared" si="6"/>
        <v>378</v>
      </c>
      <c r="F48" s="292">
        <f t="shared" si="7"/>
        <v>0</v>
      </c>
      <c r="G48" s="292">
        <f t="shared" si="8"/>
        <v>0</v>
      </c>
      <c r="H48" s="292">
        <f t="shared" si="9"/>
        <v>187</v>
      </c>
      <c r="I48" s="292">
        <f t="shared" si="10"/>
        <v>159</v>
      </c>
      <c r="J48" s="292">
        <f t="shared" si="11"/>
        <v>58</v>
      </c>
      <c r="K48" s="292">
        <f t="shared" si="12"/>
        <v>0</v>
      </c>
      <c r="L48" s="292">
        <f t="shared" si="13"/>
        <v>0</v>
      </c>
      <c r="M48" s="292">
        <f t="shared" si="14"/>
        <v>0</v>
      </c>
      <c r="N48" s="292">
        <f t="shared" si="15"/>
        <v>0</v>
      </c>
      <c r="O48" s="292">
        <f t="shared" si="16"/>
        <v>0</v>
      </c>
      <c r="P48" s="292">
        <f t="shared" si="17"/>
        <v>0</v>
      </c>
      <c r="Q48" s="292">
        <f t="shared" si="18"/>
        <v>0</v>
      </c>
      <c r="R48" s="292">
        <f t="shared" si="19"/>
        <v>0</v>
      </c>
      <c r="S48" s="292">
        <f t="shared" si="20"/>
        <v>0</v>
      </c>
      <c r="T48" s="292">
        <f t="shared" si="21"/>
        <v>0</v>
      </c>
      <c r="U48" s="292">
        <f t="shared" si="22"/>
        <v>0</v>
      </c>
      <c r="V48" s="292">
        <f t="shared" si="23"/>
        <v>0</v>
      </c>
      <c r="W48" s="292">
        <f t="shared" si="24"/>
        <v>0</v>
      </c>
      <c r="X48" s="292">
        <f t="shared" si="25"/>
        <v>0</v>
      </c>
      <c r="Y48" s="292">
        <f t="shared" si="1"/>
        <v>638</v>
      </c>
      <c r="Z48" s="292">
        <v>347</v>
      </c>
      <c r="AA48" s="292">
        <v>0</v>
      </c>
      <c r="AB48" s="292">
        <v>0</v>
      </c>
      <c r="AC48" s="292">
        <v>77</v>
      </c>
      <c r="AD48" s="292">
        <v>157</v>
      </c>
      <c r="AE48" s="292">
        <v>57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893</v>
      </c>
      <c r="AK48" s="295" t="s">
        <v>893</v>
      </c>
      <c r="AL48" s="295" t="s">
        <v>893</v>
      </c>
      <c r="AM48" s="295" t="s">
        <v>893</v>
      </c>
      <c r="AN48" s="295" t="s">
        <v>893</v>
      </c>
      <c r="AO48" s="295" t="s">
        <v>893</v>
      </c>
      <c r="AP48" s="295" t="s">
        <v>893</v>
      </c>
      <c r="AQ48" s="295" t="s">
        <v>893</v>
      </c>
      <c r="AR48" s="292">
        <v>0</v>
      </c>
      <c r="AS48" s="292">
        <v>0</v>
      </c>
      <c r="AT48" s="292">
        <f>施設資源化量内訳!D48</f>
        <v>107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0</v>
      </c>
      <c r="AX48" s="292">
        <f>施設資源化量内訳!H48</f>
        <v>105</v>
      </c>
      <c r="AY48" s="292">
        <f>施設資源化量内訳!I48</f>
        <v>2</v>
      </c>
      <c r="AZ48" s="292">
        <f>施設資源化量内訳!J48</f>
        <v>0</v>
      </c>
      <c r="BA48" s="292">
        <f>施設資源化量内訳!K48</f>
        <v>0</v>
      </c>
      <c r="BB48" s="292">
        <f>施設資源化量内訳!L48</f>
        <v>0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0</v>
      </c>
      <c r="BO48" s="292">
        <f t="shared" si="3"/>
        <v>37</v>
      </c>
      <c r="BP48" s="292">
        <v>31</v>
      </c>
      <c r="BQ48" s="292">
        <v>0</v>
      </c>
      <c r="BR48" s="292">
        <v>0</v>
      </c>
      <c r="BS48" s="292">
        <v>5</v>
      </c>
      <c r="BT48" s="292">
        <v>0</v>
      </c>
      <c r="BU48" s="292">
        <v>1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893</v>
      </c>
      <c r="CA48" s="295" t="s">
        <v>893</v>
      </c>
      <c r="CB48" s="295" t="s">
        <v>893</v>
      </c>
      <c r="CC48" s="295" t="s">
        <v>893</v>
      </c>
      <c r="CD48" s="295" t="s">
        <v>893</v>
      </c>
      <c r="CE48" s="295" t="s">
        <v>893</v>
      </c>
      <c r="CF48" s="295" t="s">
        <v>893</v>
      </c>
      <c r="CG48" s="295" t="s">
        <v>893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5"/>
        <v>512</v>
      </c>
      <c r="E49" s="292">
        <f t="shared" si="6"/>
        <v>193</v>
      </c>
      <c r="F49" s="292">
        <f t="shared" si="7"/>
        <v>0</v>
      </c>
      <c r="G49" s="292">
        <f t="shared" si="8"/>
        <v>0</v>
      </c>
      <c r="H49" s="292">
        <f t="shared" si="9"/>
        <v>93</v>
      </c>
      <c r="I49" s="292">
        <f t="shared" si="10"/>
        <v>52</v>
      </c>
      <c r="J49" s="292">
        <f t="shared" si="11"/>
        <v>31</v>
      </c>
      <c r="K49" s="292">
        <f t="shared" si="12"/>
        <v>0</v>
      </c>
      <c r="L49" s="292">
        <f t="shared" si="13"/>
        <v>0</v>
      </c>
      <c r="M49" s="292">
        <f t="shared" si="14"/>
        <v>0</v>
      </c>
      <c r="N49" s="292">
        <f t="shared" si="15"/>
        <v>0</v>
      </c>
      <c r="O49" s="292">
        <f t="shared" si="16"/>
        <v>0</v>
      </c>
      <c r="P49" s="292">
        <f t="shared" si="17"/>
        <v>0</v>
      </c>
      <c r="Q49" s="292">
        <f t="shared" si="18"/>
        <v>143</v>
      </c>
      <c r="R49" s="292">
        <f t="shared" si="19"/>
        <v>0</v>
      </c>
      <c r="S49" s="292">
        <f t="shared" si="20"/>
        <v>0</v>
      </c>
      <c r="T49" s="292">
        <f t="shared" si="21"/>
        <v>0</v>
      </c>
      <c r="U49" s="292">
        <f t="shared" si="22"/>
        <v>0</v>
      </c>
      <c r="V49" s="292">
        <f t="shared" si="23"/>
        <v>0</v>
      </c>
      <c r="W49" s="292">
        <f t="shared" si="24"/>
        <v>0</v>
      </c>
      <c r="X49" s="292">
        <f t="shared" si="25"/>
        <v>0</v>
      </c>
      <c r="Y49" s="292">
        <f t="shared" si="1"/>
        <v>81</v>
      </c>
      <c r="Z49" s="292">
        <v>81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5">
        <v>0</v>
      </c>
      <c r="AJ49" s="295" t="s">
        <v>893</v>
      </c>
      <c r="AK49" s="295" t="s">
        <v>893</v>
      </c>
      <c r="AL49" s="295" t="s">
        <v>893</v>
      </c>
      <c r="AM49" s="295" t="s">
        <v>893</v>
      </c>
      <c r="AN49" s="295" t="s">
        <v>893</v>
      </c>
      <c r="AO49" s="295" t="s">
        <v>893</v>
      </c>
      <c r="AP49" s="295" t="s">
        <v>893</v>
      </c>
      <c r="AQ49" s="295" t="s">
        <v>893</v>
      </c>
      <c r="AR49" s="292">
        <v>0</v>
      </c>
      <c r="AS49" s="292">
        <v>0</v>
      </c>
      <c r="AT49" s="292">
        <f>施設資源化量内訳!D49</f>
        <v>317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91</v>
      </c>
      <c r="AY49" s="292">
        <f>施設資源化量内訳!I49</f>
        <v>52</v>
      </c>
      <c r="AZ49" s="292">
        <f>施設資源化量内訳!J49</f>
        <v>31</v>
      </c>
      <c r="BA49" s="292">
        <f>施設資源化量内訳!K49</f>
        <v>0</v>
      </c>
      <c r="BB49" s="292">
        <f>施設資源化量内訳!L49</f>
        <v>0</v>
      </c>
      <c r="BC49" s="292">
        <f>施設資源化量内訳!M49</f>
        <v>0</v>
      </c>
      <c r="BD49" s="292">
        <f>施設資源化量内訳!N49</f>
        <v>0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143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0</v>
      </c>
      <c r="BO49" s="292">
        <f t="shared" si="3"/>
        <v>114</v>
      </c>
      <c r="BP49" s="292">
        <v>112</v>
      </c>
      <c r="BQ49" s="292">
        <v>0</v>
      </c>
      <c r="BR49" s="292">
        <v>0</v>
      </c>
      <c r="BS49" s="292">
        <v>2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893</v>
      </c>
      <c r="CA49" s="295" t="s">
        <v>893</v>
      </c>
      <c r="CB49" s="295" t="s">
        <v>893</v>
      </c>
      <c r="CC49" s="295" t="s">
        <v>893</v>
      </c>
      <c r="CD49" s="295" t="s">
        <v>893</v>
      </c>
      <c r="CE49" s="295" t="s">
        <v>893</v>
      </c>
      <c r="CF49" s="295" t="s">
        <v>893</v>
      </c>
      <c r="CG49" s="295" t="s">
        <v>893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5"/>
        <v>1528</v>
      </c>
      <c r="E50" s="292">
        <f t="shared" si="6"/>
        <v>596</v>
      </c>
      <c r="F50" s="292">
        <f t="shared" si="7"/>
        <v>4</v>
      </c>
      <c r="G50" s="292">
        <f t="shared" si="8"/>
        <v>0</v>
      </c>
      <c r="H50" s="292">
        <f t="shared" si="9"/>
        <v>177</v>
      </c>
      <c r="I50" s="292">
        <f t="shared" si="10"/>
        <v>183</v>
      </c>
      <c r="J50" s="292">
        <f t="shared" si="11"/>
        <v>67</v>
      </c>
      <c r="K50" s="292">
        <f t="shared" si="12"/>
        <v>0</v>
      </c>
      <c r="L50" s="292">
        <f t="shared" si="13"/>
        <v>0</v>
      </c>
      <c r="M50" s="292">
        <f t="shared" si="14"/>
        <v>0</v>
      </c>
      <c r="N50" s="292">
        <f t="shared" si="15"/>
        <v>74</v>
      </c>
      <c r="O50" s="292">
        <f t="shared" si="16"/>
        <v>0</v>
      </c>
      <c r="P50" s="292">
        <f t="shared" si="17"/>
        <v>0</v>
      </c>
      <c r="Q50" s="292">
        <f t="shared" si="18"/>
        <v>328</v>
      </c>
      <c r="R50" s="292">
        <f t="shared" si="19"/>
        <v>0</v>
      </c>
      <c r="S50" s="292">
        <f t="shared" si="20"/>
        <v>0</v>
      </c>
      <c r="T50" s="292">
        <f t="shared" si="21"/>
        <v>0</v>
      </c>
      <c r="U50" s="292">
        <f t="shared" si="22"/>
        <v>0</v>
      </c>
      <c r="V50" s="292">
        <f t="shared" si="23"/>
        <v>0</v>
      </c>
      <c r="W50" s="292">
        <f t="shared" si="24"/>
        <v>0</v>
      </c>
      <c r="X50" s="292">
        <f t="shared" si="25"/>
        <v>99</v>
      </c>
      <c r="Y50" s="292">
        <f t="shared" si="1"/>
        <v>619</v>
      </c>
      <c r="Z50" s="292">
        <v>386</v>
      </c>
      <c r="AA50" s="292">
        <v>0</v>
      </c>
      <c r="AB50" s="292">
        <v>0</v>
      </c>
      <c r="AC50" s="292">
        <v>23</v>
      </c>
      <c r="AD50" s="292">
        <v>3</v>
      </c>
      <c r="AE50" s="292">
        <v>34</v>
      </c>
      <c r="AF50" s="292">
        <v>0</v>
      </c>
      <c r="AG50" s="292">
        <v>0</v>
      </c>
      <c r="AH50" s="292">
        <v>0</v>
      </c>
      <c r="AI50" s="295">
        <v>74</v>
      </c>
      <c r="AJ50" s="295" t="s">
        <v>893</v>
      </c>
      <c r="AK50" s="295" t="s">
        <v>893</v>
      </c>
      <c r="AL50" s="295" t="s">
        <v>893</v>
      </c>
      <c r="AM50" s="295" t="s">
        <v>893</v>
      </c>
      <c r="AN50" s="295" t="s">
        <v>893</v>
      </c>
      <c r="AO50" s="295" t="s">
        <v>893</v>
      </c>
      <c r="AP50" s="295" t="s">
        <v>893</v>
      </c>
      <c r="AQ50" s="295" t="s">
        <v>893</v>
      </c>
      <c r="AR50" s="292">
        <v>0</v>
      </c>
      <c r="AS50" s="292">
        <v>99</v>
      </c>
      <c r="AT50" s="292">
        <f>施設資源化量内訳!D50</f>
        <v>697</v>
      </c>
      <c r="AU50" s="292">
        <f>施設資源化量内訳!E50</f>
        <v>14</v>
      </c>
      <c r="AV50" s="292">
        <f>施設資源化量内訳!F50</f>
        <v>0</v>
      </c>
      <c r="AW50" s="292">
        <f>施設資源化量内訳!G50</f>
        <v>0</v>
      </c>
      <c r="AX50" s="292">
        <f>施設資源化量内訳!H50</f>
        <v>150</v>
      </c>
      <c r="AY50" s="292">
        <f>施設資源化量内訳!I50</f>
        <v>173</v>
      </c>
      <c r="AZ50" s="292">
        <f>施設資源化量内訳!J50</f>
        <v>32</v>
      </c>
      <c r="BA50" s="292">
        <f>施設資源化量内訳!K50</f>
        <v>0</v>
      </c>
      <c r="BB50" s="292">
        <f>施設資源化量内訳!L50</f>
        <v>0</v>
      </c>
      <c r="BC50" s="292">
        <f>施設資源化量内訳!M50</f>
        <v>0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328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0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0</v>
      </c>
      <c r="BO50" s="292">
        <f t="shared" si="3"/>
        <v>212</v>
      </c>
      <c r="BP50" s="292">
        <v>196</v>
      </c>
      <c r="BQ50" s="292">
        <v>4</v>
      </c>
      <c r="BR50" s="292">
        <v>0</v>
      </c>
      <c r="BS50" s="292">
        <v>4</v>
      </c>
      <c r="BT50" s="292">
        <v>7</v>
      </c>
      <c r="BU50" s="292">
        <v>1</v>
      </c>
      <c r="BV50" s="292">
        <v>0</v>
      </c>
      <c r="BW50" s="292">
        <v>0</v>
      </c>
      <c r="BX50" s="292">
        <v>0</v>
      </c>
      <c r="BY50" s="292">
        <v>0</v>
      </c>
      <c r="BZ50" s="295" t="s">
        <v>893</v>
      </c>
      <c r="CA50" s="295" t="s">
        <v>893</v>
      </c>
      <c r="CB50" s="295" t="s">
        <v>893</v>
      </c>
      <c r="CC50" s="295" t="s">
        <v>893</v>
      </c>
      <c r="CD50" s="295" t="s">
        <v>893</v>
      </c>
      <c r="CE50" s="295" t="s">
        <v>893</v>
      </c>
      <c r="CF50" s="295" t="s">
        <v>893</v>
      </c>
      <c r="CG50" s="295" t="s">
        <v>893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5"/>
        <v>894</v>
      </c>
      <c r="E51" s="292">
        <f t="shared" si="6"/>
        <v>258</v>
      </c>
      <c r="F51" s="292">
        <f t="shared" si="7"/>
        <v>2</v>
      </c>
      <c r="G51" s="292">
        <f t="shared" si="8"/>
        <v>0</v>
      </c>
      <c r="H51" s="292">
        <f t="shared" si="9"/>
        <v>147</v>
      </c>
      <c r="I51" s="292">
        <f t="shared" si="10"/>
        <v>86</v>
      </c>
      <c r="J51" s="292">
        <f t="shared" si="11"/>
        <v>23</v>
      </c>
      <c r="K51" s="292">
        <f t="shared" si="12"/>
        <v>1</v>
      </c>
      <c r="L51" s="292">
        <f t="shared" si="13"/>
        <v>0</v>
      </c>
      <c r="M51" s="292">
        <f t="shared" si="14"/>
        <v>0</v>
      </c>
      <c r="N51" s="292">
        <f t="shared" si="15"/>
        <v>10</v>
      </c>
      <c r="O51" s="292">
        <f t="shared" si="16"/>
        <v>0</v>
      </c>
      <c r="P51" s="292">
        <f t="shared" si="17"/>
        <v>0</v>
      </c>
      <c r="Q51" s="292">
        <f t="shared" si="18"/>
        <v>362</v>
      </c>
      <c r="R51" s="292">
        <f t="shared" si="19"/>
        <v>0</v>
      </c>
      <c r="S51" s="292">
        <f t="shared" si="20"/>
        <v>0</v>
      </c>
      <c r="T51" s="292">
        <f t="shared" si="21"/>
        <v>0</v>
      </c>
      <c r="U51" s="292">
        <f t="shared" si="22"/>
        <v>0</v>
      </c>
      <c r="V51" s="292">
        <f t="shared" si="23"/>
        <v>0</v>
      </c>
      <c r="W51" s="292">
        <f t="shared" si="24"/>
        <v>0</v>
      </c>
      <c r="X51" s="292">
        <f t="shared" si="25"/>
        <v>5</v>
      </c>
      <c r="Y51" s="292">
        <f t="shared" si="1"/>
        <v>362</v>
      </c>
      <c r="Z51" s="292">
        <v>258</v>
      </c>
      <c r="AA51" s="292">
        <v>2</v>
      </c>
      <c r="AB51" s="292">
        <v>0</v>
      </c>
      <c r="AC51" s="292">
        <v>0</v>
      </c>
      <c r="AD51" s="292">
        <v>86</v>
      </c>
      <c r="AE51" s="292">
        <v>0</v>
      </c>
      <c r="AF51" s="292">
        <v>1</v>
      </c>
      <c r="AG51" s="292">
        <v>0</v>
      </c>
      <c r="AH51" s="292">
        <v>0</v>
      </c>
      <c r="AI51" s="295">
        <v>10</v>
      </c>
      <c r="AJ51" s="295" t="s">
        <v>893</v>
      </c>
      <c r="AK51" s="295" t="s">
        <v>893</v>
      </c>
      <c r="AL51" s="295" t="s">
        <v>893</v>
      </c>
      <c r="AM51" s="295" t="s">
        <v>893</v>
      </c>
      <c r="AN51" s="295" t="s">
        <v>893</v>
      </c>
      <c r="AO51" s="295" t="s">
        <v>893</v>
      </c>
      <c r="AP51" s="295" t="s">
        <v>893</v>
      </c>
      <c r="AQ51" s="295" t="s">
        <v>893</v>
      </c>
      <c r="AR51" s="292">
        <v>0</v>
      </c>
      <c r="AS51" s="292">
        <v>5</v>
      </c>
      <c r="AT51" s="292">
        <f>施設資源化量内訳!D51</f>
        <v>532</v>
      </c>
      <c r="AU51" s="292">
        <f>施設資源化量内訳!E51</f>
        <v>0</v>
      </c>
      <c r="AV51" s="292">
        <f>施設資源化量内訳!F51</f>
        <v>0</v>
      </c>
      <c r="AW51" s="292">
        <f>施設資源化量内訳!G51</f>
        <v>0</v>
      </c>
      <c r="AX51" s="292">
        <f>施設資源化量内訳!H51</f>
        <v>147</v>
      </c>
      <c r="AY51" s="292">
        <f>施設資源化量内訳!I51</f>
        <v>0</v>
      </c>
      <c r="AZ51" s="292">
        <f>施設資源化量内訳!J51</f>
        <v>23</v>
      </c>
      <c r="BA51" s="292">
        <f>施設資源化量内訳!K51</f>
        <v>0</v>
      </c>
      <c r="BB51" s="292">
        <f>施設資源化量内訳!L51</f>
        <v>0</v>
      </c>
      <c r="BC51" s="292">
        <f>施設資源化量内訳!M51</f>
        <v>0</v>
      </c>
      <c r="BD51" s="292">
        <f>施設資源化量内訳!N51</f>
        <v>0</v>
      </c>
      <c r="BE51" s="292">
        <f>施設資源化量内訳!O51</f>
        <v>0</v>
      </c>
      <c r="BF51" s="292">
        <f>施設資源化量内訳!P51</f>
        <v>0</v>
      </c>
      <c r="BG51" s="292">
        <f>施設資源化量内訳!Q51</f>
        <v>362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0</v>
      </c>
      <c r="BK51" s="292">
        <f>施設資源化量内訳!U51</f>
        <v>0</v>
      </c>
      <c r="BL51" s="292">
        <f>施設資源化量内訳!V51</f>
        <v>0</v>
      </c>
      <c r="BM51" s="292">
        <f>施設資源化量内訳!W51</f>
        <v>0</v>
      </c>
      <c r="BN51" s="292">
        <f>施設資源化量内訳!X51</f>
        <v>0</v>
      </c>
      <c r="BO51" s="292">
        <f t="shared" si="3"/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5" t="s">
        <v>893</v>
      </c>
      <c r="CA51" s="295" t="s">
        <v>893</v>
      </c>
      <c r="CB51" s="295" t="s">
        <v>893</v>
      </c>
      <c r="CC51" s="295" t="s">
        <v>893</v>
      </c>
      <c r="CD51" s="295" t="s">
        <v>893</v>
      </c>
      <c r="CE51" s="295" t="s">
        <v>893</v>
      </c>
      <c r="CF51" s="295" t="s">
        <v>893</v>
      </c>
      <c r="CG51" s="295" t="s">
        <v>893</v>
      </c>
      <c r="CH51" s="292">
        <v>0</v>
      </c>
      <c r="CI51" s="292">
        <v>0</v>
      </c>
      <c r="CJ51" s="293" t="s">
        <v>762</v>
      </c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51">
    <sortCondition ref="A8:A51"/>
    <sortCondition ref="B8:B51"/>
    <sortCondition ref="C8:C51"/>
  </sortState>
  <mergeCells count="88">
    <mergeCell ref="X3:X5"/>
    <mergeCell ref="Z3:Z5"/>
    <mergeCell ref="Y3:Y5"/>
    <mergeCell ref="W3:W5"/>
    <mergeCell ref="AP3:AP5"/>
    <mergeCell ref="AA3:AA5"/>
    <mergeCell ref="AB3:AB5"/>
    <mergeCell ref="AQ3:AQ5"/>
    <mergeCell ref="AF3:AF5"/>
    <mergeCell ref="AG3:AG5"/>
    <mergeCell ref="AI3:AI5"/>
    <mergeCell ref="AO3:AO5"/>
    <mergeCell ref="AM3:AM5"/>
    <mergeCell ref="AH3:AH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AW3:AW5"/>
    <mergeCell ref="AX3:AX5"/>
    <mergeCell ref="AY3:AY5"/>
    <mergeCell ref="AZ3:AZ5"/>
    <mergeCell ref="BI3:BI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A2:A6"/>
    <mergeCell ref="B2:B6"/>
    <mergeCell ref="C2:C6"/>
    <mergeCell ref="D3:D5"/>
    <mergeCell ref="S3:S5"/>
    <mergeCell ref="P3:P5"/>
    <mergeCell ref="R3:R5"/>
    <mergeCell ref="Q3: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50" man="1"/>
    <brk id="45" min="1" max="50" man="1"/>
    <brk id="66" min="1" max="5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8" sqref="A8:FO51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45" t="s">
        <v>11</v>
      </c>
      <c r="B2" s="345" t="s">
        <v>12</v>
      </c>
      <c r="C2" s="347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46"/>
      <c r="B3" s="346"/>
      <c r="C3" s="348"/>
      <c r="D3" s="364" t="s">
        <v>3</v>
      </c>
      <c r="E3" s="360" t="s">
        <v>73</v>
      </c>
      <c r="F3" s="360" t="s">
        <v>74</v>
      </c>
      <c r="G3" s="360" t="s">
        <v>75</v>
      </c>
      <c r="H3" s="360" t="s">
        <v>76</v>
      </c>
      <c r="I3" s="360" t="s">
        <v>77</v>
      </c>
      <c r="J3" s="362" t="s">
        <v>6</v>
      </c>
      <c r="K3" s="360" t="s">
        <v>78</v>
      </c>
      <c r="L3" s="362" t="s">
        <v>89</v>
      </c>
      <c r="M3" s="362" t="s">
        <v>90</v>
      </c>
      <c r="N3" s="360" t="s">
        <v>80</v>
      </c>
      <c r="O3" s="360" t="s">
        <v>81</v>
      </c>
      <c r="P3" s="360" t="s">
        <v>82</v>
      </c>
      <c r="Q3" s="360" t="s">
        <v>83</v>
      </c>
      <c r="R3" s="327" t="s">
        <v>84</v>
      </c>
      <c r="S3" s="333" t="s">
        <v>91</v>
      </c>
      <c r="T3" s="360" t="s">
        <v>85</v>
      </c>
      <c r="U3" s="362" t="s">
        <v>86</v>
      </c>
      <c r="V3" s="362" t="s">
        <v>87</v>
      </c>
      <c r="W3" s="362" t="s">
        <v>88</v>
      </c>
      <c r="X3" s="362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46"/>
      <c r="B4" s="346"/>
      <c r="C4" s="348"/>
      <c r="D4" s="364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34"/>
      <c r="S4" s="334"/>
      <c r="T4" s="361"/>
      <c r="U4" s="363"/>
      <c r="V4" s="363"/>
      <c r="W4" s="363"/>
      <c r="X4" s="363"/>
      <c r="Y4" s="364" t="s">
        <v>3</v>
      </c>
      <c r="Z4" s="360" t="s">
        <v>73</v>
      </c>
      <c r="AA4" s="360" t="s">
        <v>74</v>
      </c>
      <c r="AB4" s="360" t="s">
        <v>75</v>
      </c>
      <c r="AC4" s="360" t="s">
        <v>76</v>
      </c>
      <c r="AD4" s="360" t="s">
        <v>77</v>
      </c>
      <c r="AE4" s="362" t="s">
        <v>6</v>
      </c>
      <c r="AF4" s="360" t="s">
        <v>78</v>
      </c>
      <c r="AG4" s="362" t="s">
        <v>89</v>
      </c>
      <c r="AH4" s="360" t="s">
        <v>79</v>
      </c>
      <c r="AI4" s="360" t="s">
        <v>80</v>
      </c>
      <c r="AJ4" s="360" t="s">
        <v>81</v>
      </c>
      <c r="AK4" s="360" t="s">
        <v>82</v>
      </c>
      <c r="AL4" s="360" t="s">
        <v>83</v>
      </c>
      <c r="AM4" s="362" t="s">
        <v>84</v>
      </c>
      <c r="AN4" s="360" t="s">
        <v>91</v>
      </c>
      <c r="AO4" s="360" t="s">
        <v>85</v>
      </c>
      <c r="AP4" s="362" t="s">
        <v>86</v>
      </c>
      <c r="AQ4" s="362" t="s">
        <v>87</v>
      </c>
      <c r="AR4" s="362" t="s">
        <v>88</v>
      </c>
      <c r="AS4" s="362" t="s">
        <v>67</v>
      </c>
      <c r="AT4" s="364" t="s">
        <v>3</v>
      </c>
      <c r="AU4" s="360" t="s">
        <v>73</v>
      </c>
      <c r="AV4" s="360" t="s">
        <v>74</v>
      </c>
      <c r="AW4" s="360" t="s">
        <v>75</v>
      </c>
      <c r="AX4" s="360" t="s">
        <v>76</v>
      </c>
      <c r="AY4" s="360" t="s">
        <v>77</v>
      </c>
      <c r="AZ4" s="362" t="s">
        <v>6</v>
      </c>
      <c r="BA4" s="360" t="s">
        <v>78</v>
      </c>
      <c r="BB4" s="362" t="s">
        <v>89</v>
      </c>
      <c r="BC4" s="360" t="s">
        <v>79</v>
      </c>
      <c r="BD4" s="360" t="s">
        <v>80</v>
      </c>
      <c r="BE4" s="360" t="s">
        <v>81</v>
      </c>
      <c r="BF4" s="360" t="s">
        <v>82</v>
      </c>
      <c r="BG4" s="360" t="s">
        <v>83</v>
      </c>
      <c r="BH4" s="362" t="s">
        <v>84</v>
      </c>
      <c r="BI4" s="360" t="s">
        <v>91</v>
      </c>
      <c r="BJ4" s="360" t="s">
        <v>85</v>
      </c>
      <c r="BK4" s="362" t="s">
        <v>86</v>
      </c>
      <c r="BL4" s="362" t="s">
        <v>87</v>
      </c>
      <c r="BM4" s="362" t="s">
        <v>88</v>
      </c>
      <c r="BN4" s="362" t="s">
        <v>67</v>
      </c>
      <c r="BO4" s="364" t="s">
        <v>3</v>
      </c>
      <c r="BP4" s="360" t="s">
        <v>73</v>
      </c>
      <c r="BQ4" s="360" t="s">
        <v>74</v>
      </c>
      <c r="BR4" s="360" t="s">
        <v>75</v>
      </c>
      <c r="BS4" s="360" t="s">
        <v>76</v>
      </c>
      <c r="BT4" s="360" t="s">
        <v>77</v>
      </c>
      <c r="BU4" s="362" t="s">
        <v>6</v>
      </c>
      <c r="BV4" s="360" t="s">
        <v>78</v>
      </c>
      <c r="BW4" s="362" t="s">
        <v>89</v>
      </c>
      <c r="BX4" s="360" t="s">
        <v>79</v>
      </c>
      <c r="BY4" s="360" t="s">
        <v>80</v>
      </c>
      <c r="BZ4" s="360" t="s">
        <v>81</v>
      </c>
      <c r="CA4" s="360" t="s">
        <v>82</v>
      </c>
      <c r="CB4" s="360" t="s">
        <v>83</v>
      </c>
      <c r="CC4" s="362" t="s">
        <v>84</v>
      </c>
      <c r="CD4" s="360" t="s">
        <v>91</v>
      </c>
      <c r="CE4" s="360" t="s">
        <v>85</v>
      </c>
      <c r="CF4" s="362" t="s">
        <v>86</v>
      </c>
      <c r="CG4" s="362" t="s">
        <v>87</v>
      </c>
      <c r="CH4" s="362" t="s">
        <v>88</v>
      </c>
      <c r="CI4" s="362" t="s">
        <v>67</v>
      </c>
      <c r="CJ4" s="364" t="s">
        <v>3</v>
      </c>
      <c r="CK4" s="360" t="s">
        <v>73</v>
      </c>
      <c r="CL4" s="360" t="s">
        <v>74</v>
      </c>
      <c r="CM4" s="360" t="s">
        <v>75</v>
      </c>
      <c r="CN4" s="360" t="s">
        <v>76</v>
      </c>
      <c r="CO4" s="360" t="s">
        <v>77</v>
      </c>
      <c r="CP4" s="362" t="s">
        <v>6</v>
      </c>
      <c r="CQ4" s="360" t="s">
        <v>78</v>
      </c>
      <c r="CR4" s="362" t="s">
        <v>89</v>
      </c>
      <c r="CS4" s="360" t="s">
        <v>79</v>
      </c>
      <c r="CT4" s="360" t="s">
        <v>80</v>
      </c>
      <c r="CU4" s="360" t="s">
        <v>81</v>
      </c>
      <c r="CV4" s="360" t="s">
        <v>82</v>
      </c>
      <c r="CW4" s="360" t="s">
        <v>83</v>
      </c>
      <c r="CX4" s="362" t="s">
        <v>84</v>
      </c>
      <c r="CY4" s="360" t="s">
        <v>91</v>
      </c>
      <c r="CZ4" s="360" t="s">
        <v>85</v>
      </c>
      <c r="DA4" s="362" t="s">
        <v>86</v>
      </c>
      <c r="DB4" s="362" t="s">
        <v>87</v>
      </c>
      <c r="DC4" s="362" t="s">
        <v>88</v>
      </c>
      <c r="DD4" s="362" t="s">
        <v>67</v>
      </c>
      <c r="DE4" s="364" t="s">
        <v>3</v>
      </c>
      <c r="DF4" s="360" t="s">
        <v>73</v>
      </c>
      <c r="DG4" s="360" t="s">
        <v>74</v>
      </c>
      <c r="DH4" s="360" t="s">
        <v>75</v>
      </c>
      <c r="DI4" s="360" t="s">
        <v>76</v>
      </c>
      <c r="DJ4" s="360" t="s">
        <v>77</v>
      </c>
      <c r="DK4" s="362" t="s">
        <v>6</v>
      </c>
      <c r="DL4" s="360" t="s">
        <v>78</v>
      </c>
      <c r="DM4" s="362" t="s">
        <v>89</v>
      </c>
      <c r="DN4" s="360" t="s">
        <v>79</v>
      </c>
      <c r="DO4" s="360" t="s">
        <v>80</v>
      </c>
      <c r="DP4" s="360" t="s">
        <v>81</v>
      </c>
      <c r="DQ4" s="360" t="s">
        <v>82</v>
      </c>
      <c r="DR4" s="360" t="s">
        <v>83</v>
      </c>
      <c r="DS4" s="362" t="s">
        <v>84</v>
      </c>
      <c r="DT4" s="360" t="s">
        <v>91</v>
      </c>
      <c r="DU4" s="360" t="s">
        <v>85</v>
      </c>
      <c r="DV4" s="362" t="s">
        <v>86</v>
      </c>
      <c r="DW4" s="362" t="s">
        <v>87</v>
      </c>
      <c r="DX4" s="362" t="s">
        <v>88</v>
      </c>
      <c r="DY4" s="362" t="s">
        <v>67</v>
      </c>
      <c r="DZ4" s="364" t="s">
        <v>3</v>
      </c>
      <c r="EA4" s="360" t="s">
        <v>73</v>
      </c>
      <c r="EB4" s="360" t="s">
        <v>74</v>
      </c>
      <c r="EC4" s="360" t="s">
        <v>75</v>
      </c>
      <c r="ED4" s="360" t="s">
        <v>76</v>
      </c>
      <c r="EE4" s="360" t="s">
        <v>77</v>
      </c>
      <c r="EF4" s="362" t="s">
        <v>6</v>
      </c>
      <c r="EG4" s="360" t="s">
        <v>78</v>
      </c>
      <c r="EH4" s="362" t="s">
        <v>89</v>
      </c>
      <c r="EI4" s="360" t="s">
        <v>79</v>
      </c>
      <c r="EJ4" s="360" t="s">
        <v>80</v>
      </c>
      <c r="EK4" s="360" t="s">
        <v>81</v>
      </c>
      <c r="EL4" s="360" t="s">
        <v>82</v>
      </c>
      <c r="EM4" s="360" t="s">
        <v>83</v>
      </c>
      <c r="EN4" s="362" t="s">
        <v>84</v>
      </c>
      <c r="EO4" s="360" t="s">
        <v>91</v>
      </c>
      <c r="EP4" s="360" t="s">
        <v>85</v>
      </c>
      <c r="EQ4" s="362" t="s">
        <v>86</v>
      </c>
      <c r="ER4" s="362" t="s">
        <v>87</v>
      </c>
      <c r="ES4" s="362" t="s">
        <v>88</v>
      </c>
      <c r="ET4" s="362" t="s">
        <v>67</v>
      </c>
      <c r="EU4" s="364" t="s">
        <v>3</v>
      </c>
      <c r="EV4" s="360" t="s">
        <v>73</v>
      </c>
      <c r="EW4" s="360" t="s">
        <v>74</v>
      </c>
      <c r="EX4" s="360" t="s">
        <v>75</v>
      </c>
      <c r="EY4" s="360" t="s">
        <v>76</v>
      </c>
      <c r="EZ4" s="360" t="s">
        <v>77</v>
      </c>
      <c r="FA4" s="362" t="s">
        <v>6</v>
      </c>
      <c r="FB4" s="360" t="s">
        <v>78</v>
      </c>
      <c r="FC4" s="362" t="s">
        <v>89</v>
      </c>
      <c r="FD4" s="360" t="s">
        <v>79</v>
      </c>
      <c r="FE4" s="360" t="s">
        <v>80</v>
      </c>
      <c r="FF4" s="360" t="s">
        <v>81</v>
      </c>
      <c r="FG4" s="360" t="s">
        <v>82</v>
      </c>
      <c r="FH4" s="360" t="s">
        <v>83</v>
      </c>
      <c r="FI4" s="362" t="s">
        <v>84</v>
      </c>
      <c r="FJ4" s="360" t="s">
        <v>91</v>
      </c>
      <c r="FK4" s="360" t="s">
        <v>85</v>
      </c>
      <c r="FL4" s="362" t="s">
        <v>86</v>
      </c>
      <c r="FM4" s="362" t="s">
        <v>87</v>
      </c>
      <c r="FN4" s="362" t="s">
        <v>88</v>
      </c>
      <c r="FO4" s="362" t="s">
        <v>67</v>
      </c>
    </row>
    <row r="5" spans="1:171" s="274" customFormat="1" ht="22.5" customHeight="1">
      <c r="A5" s="346"/>
      <c r="B5" s="346"/>
      <c r="C5" s="348"/>
      <c r="D5" s="364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34"/>
      <c r="S5" s="334"/>
      <c r="T5" s="361"/>
      <c r="U5" s="363"/>
      <c r="V5" s="363"/>
      <c r="W5" s="363"/>
      <c r="X5" s="363"/>
      <c r="Y5" s="364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3"/>
      <c r="AR5" s="363"/>
      <c r="AS5" s="363"/>
      <c r="AT5" s="364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1"/>
      <c r="BG5" s="361"/>
      <c r="BH5" s="361"/>
      <c r="BI5" s="361"/>
      <c r="BJ5" s="361"/>
      <c r="BK5" s="361"/>
      <c r="BL5" s="363"/>
      <c r="BM5" s="363"/>
      <c r="BN5" s="363"/>
      <c r="BO5" s="364"/>
      <c r="BP5" s="361"/>
      <c r="BQ5" s="361"/>
      <c r="BR5" s="361"/>
      <c r="BS5" s="361"/>
      <c r="BT5" s="361"/>
      <c r="BU5" s="361"/>
      <c r="BV5" s="361"/>
      <c r="BW5" s="361"/>
      <c r="BX5" s="361"/>
      <c r="BY5" s="361"/>
      <c r="BZ5" s="361"/>
      <c r="CA5" s="361"/>
      <c r="CB5" s="361"/>
      <c r="CC5" s="361"/>
      <c r="CD5" s="361"/>
      <c r="CE5" s="361"/>
      <c r="CF5" s="361"/>
      <c r="CG5" s="363"/>
      <c r="CH5" s="363"/>
      <c r="CI5" s="363"/>
      <c r="CJ5" s="364"/>
      <c r="CK5" s="361"/>
      <c r="CL5" s="361"/>
      <c r="CM5" s="361"/>
      <c r="CN5" s="361"/>
      <c r="CO5" s="361"/>
      <c r="CP5" s="361"/>
      <c r="CQ5" s="361"/>
      <c r="CR5" s="361"/>
      <c r="CS5" s="361"/>
      <c r="CT5" s="361"/>
      <c r="CU5" s="361"/>
      <c r="CV5" s="361"/>
      <c r="CW5" s="361"/>
      <c r="CX5" s="361"/>
      <c r="CY5" s="361"/>
      <c r="CZ5" s="361"/>
      <c r="DA5" s="361"/>
      <c r="DB5" s="363"/>
      <c r="DC5" s="363"/>
      <c r="DD5" s="363"/>
      <c r="DE5" s="364"/>
      <c r="DF5" s="361"/>
      <c r="DG5" s="361"/>
      <c r="DH5" s="361"/>
      <c r="DI5" s="361"/>
      <c r="DJ5" s="361"/>
      <c r="DK5" s="361"/>
      <c r="DL5" s="361"/>
      <c r="DM5" s="361"/>
      <c r="DN5" s="361"/>
      <c r="DO5" s="361"/>
      <c r="DP5" s="361"/>
      <c r="DQ5" s="361"/>
      <c r="DR5" s="361"/>
      <c r="DS5" s="361"/>
      <c r="DT5" s="361"/>
      <c r="DU5" s="361"/>
      <c r="DV5" s="361"/>
      <c r="DW5" s="363"/>
      <c r="DX5" s="363"/>
      <c r="DY5" s="363"/>
      <c r="DZ5" s="364"/>
      <c r="EA5" s="361"/>
      <c r="EB5" s="361"/>
      <c r="EC5" s="361"/>
      <c r="ED5" s="361"/>
      <c r="EE5" s="361"/>
      <c r="EF5" s="361"/>
      <c r="EG5" s="361"/>
      <c r="EH5" s="361"/>
      <c r="EI5" s="361"/>
      <c r="EJ5" s="361"/>
      <c r="EK5" s="361"/>
      <c r="EL5" s="361"/>
      <c r="EM5" s="361"/>
      <c r="EN5" s="361"/>
      <c r="EO5" s="361"/>
      <c r="EP5" s="361"/>
      <c r="EQ5" s="361"/>
      <c r="ER5" s="363"/>
      <c r="ES5" s="363"/>
      <c r="ET5" s="363"/>
      <c r="EU5" s="364"/>
      <c r="EV5" s="361"/>
      <c r="EW5" s="361"/>
      <c r="EX5" s="361"/>
      <c r="EY5" s="361"/>
      <c r="EZ5" s="361"/>
      <c r="FA5" s="361"/>
      <c r="FB5" s="361"/>
      <c r="FC5" s="361"/>
      <c r="FD5" s="361"/>
      <c r="FE5" s="361"/>
      <c r="FF5" s="361"/>
      <c r="FG5" s="361"/>
      <c r="FH5" s="361"/>
      <c r="FI5" s="361"/>
      <c r="FJ5" s="361"/>
      <c r="FK5" s="361"/>
      <c r="FL5" s="361"/>
      <c r="FM5" s="363"/>
      <c r="FN5" s="363"/>
      <c r="FO5" s="363"/>
    </row>
    <row r="6" spans="1:171" s="280" customFormat="1" ht="13.5" customHeight="1">
      <c r="A6" s="346"/>
      <c r="B6" s="346"/>
      <c r="C6" s="348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茨城県</v>
      </c>
      <c r="B7" s="303" t="str">
        <f>ごみ処理概要!B7</f>
        <v>08000</v>
      </c>
      <c r="C7" s="304" t="s">
        <v>3</v>
      </c>
      <c r="D7" s="306">
        <f t="shared" ref="D7:X7" si="0">SUM(Y7,AT7,BO7,CJ7,DE7,DZ7,EU7)</f>
        <v>115040</v>
      </c>
      <c r="E7" s="306">
        <f t="shared" si="0"/>
        <v>9710</v>
      </c>
      <c r="F7" s="306">
        <f t="shared" si="0"/>
        <v>315</v>
      </c>
      <c r="G7" s="306">
        <f t="shared" si="0"/>
        <v>53</v>
      </c>
      <c r="H7" s="306">
        <f t="shared" si="0"/>
        <v>19810</v>
      </c>
      <c r="I7" s="306">
        <f t="shared" si="0"/>
        <v>13918</v>
      </c>
      <c r="J7" s="306">
        <f t="shared" si="0"/>
        <v>4293</v>
      </c>
      <c r="K7" s="306">
        <f t="shared" si="0"/>
        <v>70</v>
      </c>
      <c r="L7" s="306">
        <f t="shared" si="0"/>
        <v>2210</v>
      </c>
      <c r="M7" s="306">
        <f t="shared" si="0"/>
        <v>611</v>
      </c>
      <c r="N7" s="306">
        <f t="shared" si="0"/>
        <v>672</v>
      </c>
      <c r="O7" s="306">
        <f t="shared" si="0"/>
        <v>874</v>
      </c>
      <c r="P7" s="306">
        <f t="shared" si="0"/>
        <v>16</v>
      </c>
      <c r="Q7" s="306">
        <f t="shared" si="0"/>
        <v>26784</v>
      </c>
      <c r="R7" s="306">
        <f t="shared" si="0"/>
        <v>25147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78</v>
      </c>
      <c r="X7" s="306">
        <f t="shared" si="0"/>
        <v>10479</v>
      </c>
      <c r="Y7" s="306">
        <f t="shared" ref="Y7:Y51" si="1">SUM(Z7:AS7)</f>
        <v>30127</v>
      </c>
      <c r="Z7" s="306">
        <f t="shared" ref="Z7:AS7" si="2">SUM(Z$8:Z$1000)</f>
        <v>501</v>
      </c>
      <c r="AA7" s="306">
        <f t="shared" si="2"/>
        <v>0</v>
      </c>
      <c r="AB7" s="306">
        <f t="shared" si="2"/>
        <v>0</v>
      </c>
      <c r="AC7" s="306">
        <f t="shared" si="2"/>
        <v>1338</v>
      </c>
      <c r="AD7" s="306">
        <f t="shared" si="2"/>
        <v>0</v>
      </c>
      <c r="AE7" s="306">
        <f t="shared" si="2"/>
        <v>8</v>
      </c>
      <c r="AF7" s="306">
        <f t="shared" si="2"/>
        <v>0</v>
      </c>
      <c r="AG7" s="306">
        <f t="shared" si="2"/>
        <v>0</v>
      </c>
      <c r="AH7" s="306">
        <f t="shared" si="2"/>
        <v>0</v>
      </c>
      <c r="AI7" s="306">
        <f t="shared" si="2"/>
        <v>17</v>
      </c>
      <c r="AJ7" s="310" t="s">
        <v>739</v>
      </c>
      <c r="AK7" s="310" t="s">
        <v>739</v>
      </c>
      <c r="AL7" s="306">
        <f t="shared" si="2"/>
        <v>26784</v>
      </c>
      <c r="AM7" s="310" t="s">
        <v>739</v>
      </c>
      <c r="AN7" s="310" t="s">
        <v>739</v>
      </c>
      <c r="AO7" s="306">
        <f t="shared" si="2"/>
        <v>0</v>
      </c>
      <c r="AP7" s="310" t="s">
        <v>739</v>
      </c>
      <c r="AQ7" s="306">
        <f t="shared" si="2"/>
        <v>0</v>
      </c>
      <c r="AR7" s="310" t="s">
        <v>739</v>
      </c>
      <c r="AS7" s="306">
        <f t="shared" si="2"/>
        <v>1479</v>
      </c>
      <c r="AT7" s="306">
        <f t="shared" ref="AT7:AT51" si="3">SUM(AU7:BN7)</f>
        <v>14868</v>
      </c>
      <c r="AU7" s="306">
        <f t="shared" ref="AU7:BN7" si="4">SUM(AU$8:AU$1000)</f>
        <v>637</v>
      </c>
      <c r="AV7" s="306">
        <f t="shared" si="4"/>
        <v>22</v>
      </c>
      <c r="AW7" s="306">
        <f t="shared" si="4"/>
        <v>0</v>
      </c>
      <c r="AX7" s="306">
        <f t="shared" si="4"/>
        <v>10808</v>
      </c>
      <c r="AY7" s="306">
        <f t="shared" si="4"/>
        <v>2007</v>
      </c>
      <c r="AZ7" s="306">
        <f t="shared" si="4"/>
        <v>337</v>
      </c>
      <c r="BA7" s="306">
        <f t="shared" si="4"/>
        <v>0</v>
      </c>
      <c r="BB7" s="306">
        <f t="shared" si="4"/>
        <v>0</v>
      </c>
      <c r="BC7" s="306">
        <f t="shared" si="4"/>
        <v>0</v>
      </c>
      <c r="BD7" s="306">
        <f t="shared" si="4"/>
        <v>67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4"/>
        <v>990</v>
      </c>
      <c r="BO7" s="306">
        <f t="shared" ref="BO7:BO51" si="5">SUM(BP7:CI7)</f>
        <v>1267</v>
      </c>
      <c r="BP7" s="306">
        <f t="shared" ref="BP7:CI7" si="6">SUM(BP$8:BP$1000)</f>
        <v>0</v>
      </c>
      <c r="BQ7" s="306">
        <f t="shared" si="6"/>
        <v>0</v>
      </c>
      <c r="BR7" s="306">
        <f t="shared" si="6"/>
        <v>0</v>
      </c>
      <c r="BS7" s="306">
        <f t="shared" si="6"/>
        <v>0</v>
      </c>
      <c r="BT7" s="306">
        <f t="shared" si="6"/>
        <v>0</v>
      </c>
      <c r="BU7" s="306">
        <f t="shared" si="6"/>
        <v>0</v>
      </c>
      <c r="BV7" s="306">
        <f t="shared" si="6"/>
        <v>0</v>
      </c>
      <c r="BW7" s="306">
        <f t="shared" si="6"/>
        <v>0</v>
      </c>
      <c r="BX7" s="306">
        <f t="shared" si="6"/>
        <v>0</v>
      </c>
      <c r="BY7" s="306">
        <f t="shared" si="6"/>
        <v>0</v>
      </c>
      <c r="BZ7" s="306">
        <f t="shared" si="6"/>
        <v>874</v>
      </c>
      <c r="CA7" s="306">
        <f t="shared" si="6"/>
        <v>16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6"/>
        <v>377</v>
      </c>
      <c r="CJ7" s="306">
        <f t="shared" ref="CJ7:CJ51" si="7">SUM(CK7:DD7)</f>
        <v>0</v>
      </c>
      <c r="CK7" s="306">
        <f t="shared" ref="CK7:DD7" si="8">SUM(CK$8:CK$1000)</f>
        <v>0</v>
      </c>
      <c r="CL7" s="306">
        <f t="shared" si="8"/>
        <v>0</v>
      </c>
      <c r="CM7" s="306">
        <f t="shared" si="8"/>
        <v>0</v>
      </c>
      <c r="CN7" s="306">
        <f t="shared" si="8"/>
        <v>0</v>
      </c>
      <c r="CO7" s="306">
        <f t="shared" si="8"/>
        <v>0</v>
      </c>
      <c r="CP7" s="306">
        <f t="shared" si="8"/>
        <v>0</v>
      </c>
      <c r="CQ7" s="306">
        <f t="shared" si="8"/>
        <v>0</v>
      </c>
      <c r="CR7" s="306">
        <f t="shared" si="8"/>
        <v>0</v>
      </c>
      <c r="CS7" s="306">
        <f t="shared" si="8"/>
        <v>0</v>
      </c>
      <c r="CT7" s="306">
        <f t="shared" si="8"/>
        <v>0</v>
      </c>
      <c r="CU7" s="306">
        <f t="shared" si="8"/>
        <v>0</v>
      </c>
      <c r="CV7" s="306">
        <f t="shared" si="8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8"/>
        <v>0</v>
      </c>
      <c r="DE7" s="306">
        <f t="shared" ref="DE7:DE51" si="9">SUM(DF7:DY7)</f>
        <v>0</v>
      </c>
      <c r="DF7" s="306">
        <f t="shared" ref="DF7:DY7" si="10">SUM(DF$8:DF$1000)</f>
        <v>0</v>
      </c>
      <c r="DG7" s="306">
        <f t="shared" si="10"/>
        <v>0</v>
      </c>
      <c r="DH7" s="306">
        <f t="shared" si="10"/>
        <v>0</v>
      </c>
      <c r="DI7" s="306">
        <f t="shared" si="10"/>
        <v>0</v>
      </c>
      <c r="DJ7" s="306">
        <f t="shared" si="10"/>
        <v>0</v>
      </c>
      <c r="DK7" s="306">
        <f t="shared" si="10"/>
        <v>0</v>
      </c>
      <c r="DL7" s="306">
        <f t="shared" si="10"/>
        <v>0</v>
      </c>
      <c r="DM7" s="306">
        <f t="shared" si="10"/>
        <v>0</v>
      </c>
      <c r="DN7" s="306">
        <f t="shared" si="10"/>
        <v>0</v>
      </c>
      <c r="DO7" s="306">
        <f t="shared" si="10"/>
        <v>0</v>
      </c>
      <c r="DP7" s="306">
        <f t="shared" si="10"/>
        <v>0</v>
      </c>
      <c r="DQ7" s="306">
        <f t="shared" si="10"/>
        <v>0</v>
      </c>
      <c r="DR7" s="310" t="s">
        <v>739</v>
      </c>
      <c r="DS7" s="310" t="s">
        <v>739</v>
      </c>
      <c r="DT7" s="306">
        <f t="shared" si="10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10"/>
        <v>0</v>
      </c>
      <c r="DZ7" s="306">
        <f t="shared" ref="DZ7:DZ51" si="11">SUM(EA7:ET7)</f>
        <v>25236</v>
      </c>
      <c r="EA7" s="306">
        <f t="shared" ref="EA7:ET7" si="12">SUM(EA$8:EA$1000)</f>
        <v>0</v>
      </c>
      <c r="EB7" s="306">
        <f t="shared" si="12"/>
        <v>0</v>
      </c>
      <c r="EC7" s="306">
        <f t="shared" si="12"/>
        <v>0</v>
      </c>
      <c r="ED7" s="306">
        <f t="shared" si="12"/>
        <v>36</v>
      </c>
      <c r="EE7" s="306">
        <f t="shared" si="12"/>
        <v>0</v>
      </c>
      <c r="EF7" s="306">
        <f t="shared" si="12"/>
        <v>0</v>
      </c>
      <c r="EG7" s="306">
        <f t="shared" si="12"/>
        <v>0</v>
      </c>
      <c r="EH7" s="306">
        <f t="shared" si="12"/>
        <v>0</v>
      </c>
      <c r="EI7" s="306">
        <f t="shared" si="12"/>
        <v>0</v>
      </c>
      <c r="EJ7" s="306">
        <f t="shared" si="12"/>
        <v>0</v>
      </c>
      <c r="EK7" s="310" t="s">
        <v>739</v>
      </c>
      <c r="EL7" s="310" t="s">
        <v>739</v>
      </c>
      <c r="EM7" s="310" t="s">
        <v>739</v>
      </c>
      <c r="EN7" s="306">
        <f t="shared" si="12"/>
        <v>25147</v>
      </c>
      <c r="EO7" s="306">
        <f t="shared" si="12"/>
        <v>0</v>
      </c>
      <c r="EP7" s="310" t="s">
        <v>739</v>
      </c>
      <c r="EQ7" s="310" t="s">
        <v>739</v>
      </c>
      <c r="ER7" s="310" t="s">
        <v>739</v>
      </c>
      <c r="ES7" s="306">
        <f t="shared" si="12"/>
        <v>53</v>
      </c>
      <c r="ET7" s="306">
        <f t="shared" si="12"/>
        <v>0</v>
      </c>
      <c r="EU7" s="306">
        <f t="shared" ref="EU7:EU51" si="13">SUM(EV7:FO7)</f>
        <v>43542</v>
      </c>
      <c r="EV7" s="306">
        <f t="shared" ref="EV7:FO7" si="14">SUM(EV$8:EV$1000)</f>
        <v>8572</v>
      </c>
      <c r="EW7" s="306">
        <f t="shared" si="14"/>
        <v>293</v>
      </c>
      <c r="EX7" s="306">
        <f t="shared" si="14"/>
        <v>53</v>
      </c>
      <c r="EY7" s="306">
        <f t="shared" si="14"/>
        <v>7628</v>
      </c>
      <c r="EZ7" s="306">
        <f t="shared" si="14"/>
        <v>11911</v>
      </c>
      <c r="FA7" s="306">
        <f t="shared" si="14"/>
        <v>3948</v>
      </c>
      <c r="FB7" s="306">
        <f t="shared" si="14"/>
        <v>70</v>
      </c>
      <c r="FC7" s="306">
        <f t="shared" si="14"/>
        <v>2210</v>
      </c>
      <c r="FD7" s="306">
        <f t="shared" si="14"/>
        <v>611</v>
      </c>
      <c r="FE7" s="306">
        <f t="shared" si="14"/>
        <v>588</v>
      </c>
      <c r="FF7" s="306">
        <f t="shared" si="14"/>
        <v>0</v>
      </c>
      <c r="FG7" s="306">
        <f t="shared" si="14"/>
        <v>0</v>
      </c>
      <c r="FH7" s="310" t="s">
        <v>739</v>
      </c>
      <c r="FI7" s="310" t="s">
        <v>739</v>
      </c>
      <c r="FJ7" s="310" t="s">
        <v>739</v>
      </c>
      <c r="FK7" s="306">
        <f t="shared" si="14"/>
        <v>0</v>
      </c>
      <c r="FL7" s="306">
        <f t="shared" si="14"/>
        <v>0</v>
      </c>
      <c r="FM7" s="306">
        <f t="shared" si="14"/>
        <v>0</v>
      </c>
      <c r="FN7" s="306">
        <f t="shared" si="14"/>
        <v>25</v>
      </c>
      <c r="FO7" s="306">
        <f t="shared" si="14"/>
        <v>7633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ref="D8:D51" si="15">SUM(Y8,AT8,BO8,CJ8,DE8,DZ8,EU8)</f>
        <v>5381</v>
      </c>
      <c r="E8" s="292">
        <f t="shared" ref="E8:E51" si="16">SUM(Z8,AU8,BP8,CK8,DF8,EA8,EV8)</f>
        <v>2171</v>
      </c>
      <c r="F8" s="292">
        <f t="shared" ref="F8:F51" si="17">SUM(AA8,AV8,BQ8,CL8,DG8,EB8,EW8)</f>
        <v>1</v>
      </c>
      <c r="G8" s="292">
        <f t="shared" ref="G8:G51" si="18">SUM(AB8,AW8,BR8,CM8,DH8,EC8,EX8)</f>
        <v>0</v>
      </c>
      <c r="H8" s="292">
        <f t="shared" ref="H8:H51" si="19">SUM(AC8,AX8,BS8,CN8,DI8,ED8,EY8)</f>
        <v>1417</v>
      </c>
      <c r="I8" s="292">
        <f t="shared" ref="I8:I51" si="20">SUM(AD8,AY8,BT8,CO8,DJ8,EE8,EZ8)</f>
        <v>849</v>
      </c>
      <c r="J8" s="292">
        <f t="shared" ref="J8:J51" si="21">SUM(AE8,AZ8,BU8,CP8,DK8,EF8,FA8)</f>
        <v>100</v>
      </c>
      <c r="K8" s="292">
        <f t="shared" ref="K8:K51" si="22">SUM(AF8,BA8,BV8,CQ8,DL8,EG8,FB8)</f>
        <v>0</v>
      </c>
      <c r="L8" s="292">
        <f t="shared" ref="L8:L51" si="23">SUM(AG8,BB8,BW8,CR8,DM8,EH8,FC8)</f>
        <v>0</v>
      </c>
      <c r="M8" s="292">
        <f t="shared" ref="M8:M51" si="24">SUM(AH8,BC8,BX8,CS8,DN8,EI8,FD8)</f>
        <v>0</v>
      </c>
      <c r="N8" s="292">
        <f t="shared" ref="N8:N51" si="25">SUM(AI8,BD8,BY8,CT8,DO8,EJ8,FE8)</f>
        <v>59</v>
      </c>
      <c r="O8" s="292">
        <f t="shared" ref="O8:O51" si="26">SUM(AJ8,BE8,BZ8,CU8,DP8,EK8,FF8)</f>
        <v>0</v>
      </c>
      <c r="P8" s="292">
        <f t="shared" ref="P8:P51" si="27">SUM(AK8,BF8,CA8,CV8,DQ8,EL8,FG8)</f>
        <v>0</v>
      </c>
      <c r="Q8" s="292">
        <f t="shared" ref="Q8:Q51" si="28">SUM(AL8,BG8,CB8,CW8,DR8,EM8,FH8)</f>
        <v>0</v>
      </c>
      <c r="R8" s="292">
        <f t="shared" ref="R8:R51" si="29">SUM(AM8,BH8,CC8,CX8,DS8,EN8,FI8)</f>
        <v>0</v>
      </c>
      <c r="S8" s="292">
        <f t="shared" ref="S8:S51" si="30">SUM(AN8,BI8,CD8,CY8,DT8,EO8,FJ8)</f>
        <v>0</v>
      </c>
      <c r="T8" s="292">
        <f t="shared" ref="T8:T51" si="31">SUM(AO8,BJ8,CE8,CZ8,DU8,EP8,FK8)</f>
        <v>0</v>
      </c>
      <c r="U8" s="292">
        <f t="shared" ref="U8:U51" si="32">SUM(AP8,BK8,CF8,DA8,DV8,EQ8,FL8)</f>
        <v>0</v>
      </c>
      <c r="V8" s="292">
        <f t="shared" ref="V8:V51" si="33">SUM(AQ8,BL8,CG8,DB8,DW8,ER8,FM8)</f>
        <v>0</v>
      </c>
      <c r="W8" s="292">
        <f t="shared" ref="W8:W51" si="34">SUM(AR8,BM8,CH8,DC8,DX8,ES8,FN8)</f>
        <v>0</v>
      </c>
      <c r="X8" s="292">
        <f t="shared" ref="X8:X51" si="35">SUM(AS8,BN8,CI8,DD8,DY8,ET8,FO8)</f>
        <v>784</v>
      </c>
      <c r="Y8" s="292">
        <f t="shared" si="1"/>
        <v>293</v>
      </c>
      <c r="Z8" s="292">
        <v>293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893</v>
      </c>
      <c r="AK8" s="295" t="s">
        <v>893</v>
      </c>
      <c r="AL8" s="292">
        <v>0</v>
      </c>
      <c r="AM8" s="295" t="s">
        <v>893</v>
      </c>
      <c r="AN8" s="295" t="s">
        <v>893</v>
      </c>
      <c r="AO8" s="292">
        <v>0</v>
      </c>
      <c r="AP8" s="295" t="s">
        <v>893</v>
      </c>
      <c r="AQ8" s="292">
        <v>0</v>
      </c>
      <c r="AR8" s="295" t="s">
        <v>893</v>
      </c>
      <c r="AS8" s="292">
        <v>0</v>
      </c>
      <c r="AT8" s="292">
        <f t="shared" si="3"/>
        <v>204</v>
      </c>
      <c r="AU8" s="292">
        <v>0</v>
      </c>
      <c r="AV8" s="292">
        <v>0</v>
      </c>
      <c r="AW8" s="292">
        <v>0</v>
      </c>
      <c r="AX8" s="292">
        <v>118</v>
      </c>
      <c r="AY8" s="292">
        <v>86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893</v>
      </c>
      <c r="BF8" s="295" t="s">
        <v>893</v>
      </c>
      <c r="BG8" s="295" t="s">
        <v>893</v>
      </c>
      <c r="BH8" s="295" t="s">
        <v>893</v>
      </c>
      <c r="BI8" s="295" t="s">
        <v>893</v>
      </c>
      <c r="BJ8" s="295" t="s">
        <v>893</v>
      </c>
      <c r="BK8" s="295" t="s">
        <v>893</v>
      </c>
      <c r="BL8" s="295" t="s">
        <v>893</v>
      </c>
      <c r="BM8" s="295" t="s">
        <v>893</v>
      </c>
      <c r="BN8" s="292">
        <v>0</v>
      </c>
      <c r="BO8" s="292">
        <f t="shared" si="5"/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893</v>
      </c>
      <c r="CC8" s="295" t="s">
        <v>893</v>
      </c>
      <c r="CD8" s="295" t="s">
        <v>893</v>
      </c>
      <c r="CE8" s="295" t="s">
        <v>893</v>
      </c>
      <c r="CF8" s="295" t="s">
        <v>893</v>
      </c>
      <c r="CG8" s="295" t="s">
        <v>893</v>
      </c>
      <c r="CH8" s="295" t="s">
        <v>893</v>
      </c>
      <c r="CI8" s="292">
        <v>0</v>
      </c>
      <c r="CJ8" s="292">
        <f t="shared" si="7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893</v>
      </c>
      <c r="CX8" s="295" t="s">
        <v>893</v>
      </c>
      <c r="CY8" s="295" t="s">
        <v>893</v>
      </c>
      <c r="CZ8" s="295" t="s">
        <v>893</v>
      </c>
      <c r="DA8" s="295" t="s">
        <v>893</v>
      </c>
      <c r="DB8" s="295" t="s">
        <v>893</v>
      </c>
      <c r="DC8" s="295" t="s">
        <v>893</v>
      </c>
      <c r="DD8" s="292">
        <v>0</v>
      </c>
      <c r="DE8" s="292">
        <f t="shared" si="9"/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893</v>
      </c>
      <c r="DS8" s="295" t="s">
        <v>893</v>
      </c>
      <c r="DT8" s="292">
        <v>0</v>
      </c>
      <c r="DU8" s="295" t="s">
        <v>893</v>
      </c>
      <c r="DV8" s="295" t="s">
        <v>893</v>
      </c>
      <c r="DW8" s="295" t="s">
        <v>893</v>
      </c>
      <c r="DX8" s="295" t="s">
        <v>893</v>
      </c>
      <c r="DY8" s="292">
        <v>0</v>
      </c>
      <c r="DZ8" s="292">
        <f t="shared" si="11"/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893</v>
      </c>
      <c r="EL8" s="295" t="s">
        <v>893</v>
      </c>
      <c r="EM8" s="295" t="s">
        <v>893</v>
      </c>
      <c r="EN8" s="292">
        <v>0</v>
      </c>
      <c r="EO8" s="292">
        <v>0</v>
      </c>
      <c r="EP8" s="295" t="s">
        <v>893</v>
      </c>
      <c r="EQ8" s="295" t="s">
        <v>893</v>
      </c>
      <c r="ER8" s="295" t="s">
        <v>893</v>
      </c>
      <c r="ES8" s="292">
        <v>0</v>
      </c>
      <c r="ET8" s="292">
        <v>0</v>
      </c>
      <c r="EU8" s="292">
        <f t="shared" si="13"/>
        <v>4884</v>
      </c>
      <c r="EV8" s="292">
        <v>1878</v>
      </c>
      <c r="EW8" s="292">
        <v>1</v>
      </c>
      <c r="EX8" s="292">
        <v>0</v>
      </c>
      <c r="EY8" s="292">
        <v>1299</v>
      </c>
      <c r="EZ8" s="292">
        <v>763</v>
      </c>
      <c r="FA8" s="292">
        <v>100</v>
      </c>
      <c r="FB8" s="292">
        <v>0</v>
      </c>
      <c r="FC8" s="292">
        <v>0</v>
      </c>
      <c r="FD8" s="292">
        <v>0</v>
      </c>
      <c r="FE8" s="292">
        <v>59</v>
      </c>
      <c r="FF8" s="292">
        <v>0</v>
      </c>
      <c r="FG8" s="292">
        <v>0</v>
      </c>
      <c r="FH8" s="295" t="s">
        <v>893</v>
      </c>
      <c r="FI8" s="295" t="s">
        <v>893</v>
      </c>
      <c r="FJ8" s="295" t="s">
        <v>893</v>
      </c>
      <c r="FK8" s="292">
        <v>0</v>
      </c>
      <c r="FL8" s="292">
        <v>0</v>
      </c>
      <c r="FM8" s="292">
        <v>0</v>
      </c>
      <c r="FN8" s="292">
        <v>0</v>
      </c>
      <c r="FO8" s="292">
        <v>784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15"/>
        <v>10367</v>
      </c>
      <c r="E9" s="292">
        <f t="shared" si="16"/>
        <v>2483</v>
      </c>
      <c r="F9" s="292">
        <f t="shared" si="17"/>
        <v>45</v>
      </c>
      <c r="G9" s="292">
        <f t="shared" si="18"/>
        <v>0</v>
      </c>
      <c r="H9" s="292">
        <f t="shared" si="19"/>
        <v>1196</v>
      </c>
      <c r="I9" s="292">
        <f t="shared" si="20"/>
        <v>1155</v>
      </c>
      <c r="J9" s="292">
        <f t="shared" si="21"/>
        <v>356</v>
      </c>
      <c r="K9" s="292">
        <f t="shared" si="22"/>
        <v>52</v>
      </c>
      <c r="L9" s="292">
        <f t="shared" si="23"/>
        <v>64</v>
      </c>
      <c r="M9" s="292">
        <f t="shared" si="24"/>
        <v>0</v>
      </c>
      <c r="N9" s="292">
        <f t="shared" si="25"/>
        <v>67</v>
      </c>
      <c r="O9" s="292">
        <f t="shared" si="26"/>
        <v>0</v>
      </c>
      <c r="P9" s="292">
        <f t="shared" si="27"/>
        <v>0</v>
      </c>
      <c r="Q9" s="292">
        <f t="shared" si="28"/>
        <v>3906</v>
      </c>
      <c r="R9" s="292">
        <f t="shared" si="29"/>
        <v>0</v>
      </c>
      <c r="S9" s="292">
        <f t="shared" si="30"/>
        <v>0</v>
      </c>
      <c r="T9" s="292">
        <f t="shared" si="31"/>
        <v>0</v>
      </c>
      <c r="U9" s="292">
        <f t="shared" si="32"/>
        <v>0</v>
      </c>
      <c r="V9" s="292">
        <f t="shared" si="33"/>
        <v>0</v>
      </c>
      <c r="W9" s="292">
        <f t="shared" si="34"/>
        <v>22</v>
      </c>
      <c r="X9" s="292">
        <f t="shared" si="35"/>
        <v>1021</v>
      </c>
      <c r="Y9" s="292">
        <f t="shared" si="1"/>
        <v>4075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893</v>
      </c>
      <c r="AK9" s="295" t="s">
        <v>893</v>
      </c>
      <c r="AL9" s="292">
        <v>3906</v>
      </c>
      <c r="AM9" s="295" t="s">
        <v>893</v>
      </c>
      <c r="AN9" s="295" t="s">
        <v>893</v>
      </c>
      <c r="AO9" s="292">
        <v>0</v>
      </c>
      <c r="AP9" s="295" t="s">
        <v>893</v>
      </c>
      <c r="AQ9" s="292">
        <v>0</v>
      </c>
      <c r="AR9" s="295" t="s">
        <v>893</v>
      </c>
      <c r="AS9" s="292">
        <v>169</v>
      </c>
      <c r="AT9" s="292">
        <f t="shared" si="3"/>
        <v>1722</v>
      </c>
      <c r="AU9" s="292">
        <v>583</v>
      </c>
      <c r="AV9" s="292">
        <v>22</v>
      </c>
      <c r="AW9" s="292">
        <v>0</v>
      </c>
      <c r="AX9" s="292">
        <v>1033</v>
      </c>
      <c r="AY9" s="292">
        <v>2</v>
      </c>
      <c r="AZ9" s="292">
        <v>15</v>
      </c>
      <c r="BA9" s="292">
        <v>0</v>
      </c>
      <c r="BB9" s="292">
        <v>0</v>
      </c>
      <c r="BC9" s="292">
        <v>0</v>
      </c>
      <c r="BD9" s="292">
        <v>67</v>
      </c>
      <c r="BE9" s="295" t="s">
        <v>893</v>
      </c>
      <c r="BF9" s="295" t="s">
        <v>893</v>
      </c>
      <c r="BG9" s="295" t="s">
        <v>893</v>
      </c>
      <c r="BH9" s="295" t="s">
        <v>893</v>
      </c>
      <c r="BI9" s="295" t="s">
        <v>893</v>
      </c>
      <c r="BJ9" s="295" t="s">
        <v>893</v>
      </c>
      <c r="BK9" s="295" t="s">
        <v>893</v>
      </c>
      <c r="BL9" s="295" t="s">
        <v>893</v>
      </c>
      <c r="BM9" s="295" t="s">
        <v>893</v>
      </c>
      <c r="BN9" s="292">
        <v>0</v>
      </c>
      <c r="BO9" s="292">
        <f t="shared" si="5"/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893</v>
      </c>
      <c r="CC9" s="295" t="s">
        <v>893</v>
      </c>
      <c r="CD9" s="295" t="s">
        <v>893</v>
      </c>
      <c r="CE9" s="295" t="s">
        <v>893</v>
      </c>
      <c r="CF9" s="295" t="s">
        <v>893</v>
      </c>
      <c r="CG9" s="295" t="s">
        <v>893</v>
      </c>
      <c r="CH9" s="295" t="s">
        <v>893</v>
      </c>
      <c r="CI9" s="292">
        <v>0</v>
      </c>
      <c r="CJ9" s="292">
        <f t="shared" si="7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893</v>
      </c>
      <c r="CX9" s="295" t="s">
        <v>893</v>
      </c>
      <c r="CY9" s="295" t="s">
        <v>893</v>
      </c>
      <c r="CZ9" s="295" t="s">
        <v>893</v>
      </c>
      <c r="DA9" s="295" t="s">
        <v>893</v>
      </c>
      <c r="DB9" s="295" t="s">
        <v>893</v>
      </c>
      <c r="DC9" s="295" t="s">
        <v>893</v>
      </c>
      <c r="DD9" s="292">
        <v>0</v>
      </c>
      <c r="DE9" s="292">
        <f t="shared" si="9"/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893</v>
      </c>
      <c r="DS9" s="295" t="s">
        <v>893</v>
      </c>
      <c r="DT9" s="292">
        <v>0</v>
      </c>
      <c r="DU9" s="295" t="s">
        <v>893</v>
      </c>
      <c r="DV9" s="295" t="s">
        <v>893</v>
      </c>
      <c r="DW9" s="295" t="s">
        <v>893</v>
      </c>
      <c r="DX9" s="295" t="s">
        <v>893</v>
      </c>
      <c r="DY9" s="292">
        <v>0</v>
      </c>
      <c r="DZ9" s="292">
        <f t="shared" si="11"/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893</v>
      </c>
      <c r="EL9" s="295" t="s">
        <v>893</v>
      </c>
      <c r="EM9" s="295" t="s">
        <v>893</v>
      </c>
      <c r="EN9" s="292">
        <v>0</v>
      </c>
      <c r="EO9" s="292">
        <v>0</v>
      </c>
      <c r="EP9" s="295" t="s">
        <v>893</v>
      </c>
      <c r="EQ9" s="295" t="s">
        <v>893</v>
      </c>
      <c r="ER9" s="295" t="s">
        <v>893</v>
      </c>
      <c r="ES9" s="292">
        <v>0</v>
      </c>
      <c r="ET9" s="292">
        <v>0</v>
      </c>
      <c r="EU9" s="292">
        <f t="shared" si="13"/>
        <v>4570</v>
      </c>
      <c r="EV9" s="292">
        <v>1900</v>
      </c>
      <c r="EW9" s="292">
        <v>23</v>
      </c>
      <c r="EX9" s="292">
        <v>0</v>
      </c>
      <c r="EY9" s="292">
        <v>163</v>
      </c>
      <c r="EZ9" s="292">
        <v>1153</v>
      </c>
      <c r="FA9" s="292">
        <v>341</v>
      </c>
      <c r="FB9" s="292">
        <v>52</v>
      </c>
      <c r="FC9" s="292">
        <v>64</v>
      </c>
      <c r="FD9" s="292">
        <v>0</v>
      </c>
      <c r="FE9" s="292">
        <v>0</v>
      </c>
      <c r="FF9" s="292">
        <v>0</v>
      </c>
      <c r="FG9" s="292">
        <v>0</v>
      </c>
      <c r="FH9" s="295" t="s">
        <v>893</v>
      </c>
      <c r="FI9" s="295" t="s">
        <v>893</v>
      </c>
      <c r="FJ9" s="295" t="s">
        <v>893</v>
      </c>
      <c r="FK9" s="292">
        <v>0</v>
      </c>
      <c r="FL9" s="292">
        <v>0</v>
      </c>
      <c r="FM9" s="292">
        <v>0</v>
      </c>
      <c r="FN9" s="292">
        <v>22</v>
      </c>
      <c r="FO9" s="292">
        <v>852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15"/>
        <v>8271</v>
      </c>
      <c r="E10" s="292">
        <f t="shared" si="16"/>
        <v>95</v>
      </c>
      <c r="F10" s="292">
        <f t="shared" si="17"/>
        <v>0</v>
      </c>
      <c r="G10" s="292">
        <f t="shared" si="18"/>
        <v>0</v>
      </c>
      <c r="H10" s="292">
        <f t="shared" si="19"/>
        <v>1194</v>
      </c>
      <c r="I10" s="292">
        <f t="shared" si="20"/>
        <v>737</v>
      </c>
      <c r="J10" s="292">
        <f t="shared" si="21"/>
        <v>267</v>
      </c>
      <c r="K10" s="292">
        <f t="shared" si="22"/>
        <v>0</v>
      </c>
      <c r="L10" s="292">
        <f t="shared" si="23"/>
        <v>789</v>
      </c>
      <c r="M10" s="292">
        <f t="shared" si="24"/>
        <v>0</v>
      </c>
      <c r="N10" s="292">
        <f t="shared" si="25"/>
        <v>134</v>
      </c>
      <c r="O10" s="292">
        <f t="shared" si="26"/>
        <v>0</v>
      </c>
      <c r="P10" s="292">
        <f t="shared" si="27"/>
        <v>0</v>
      </c>
      <c r="Q10" s="292">
        <f t="shared" si="28"/>
        <v>57</v>
      </c>
      <c r="R10" s="292">
        <f t="shared" si="29"/>
        <v>0</v>
      </c>
      <c r="S10" s="292">
        <f t="shared" si="30"/>
        <v>0</v>
      </c>
      <c r="T10" s="292">
        <f t="shared" si="31"/>
        <v>0</v>
      </c>
      <c r="U10" s="292">
        <f t="shared" si="32"/>
        <v>0</v>
      </c>
      <c r="V10" s="292">
        <f t="shared" si="33"/>
        <v>0</v>
      </c>
      <c r="W10" s="292">
        <f t="shared" si="34"/>
        <v>21</v>
      </c>
      <c r="X10" s="292">
        <f t="shared" si="35"/>
        <v>4977</v>
      </c>
      <c r="Y10" s="292">
        <f t="shared" si="1"/>
        <v>260</v>
      </c>
      <c r="Z10" s="292">
        <v>95</v>
      </c>
      <c r="AA10" s="292">
        <v>0</v>
      </c>
      <c r="AB10" s="292">
        <v>0</v>
      </c>
      <c r="AC10" s="292">
        <v>106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2</v>
      </c>
      <c r="AJ10" s="295" t="s">
        <v>893</v>
      </c>
      <c r="AK10" s="295" t="s">
        <v>893</v>
      </c>
      <c r="AL10" s="292">
        <v>57</v>
      </c>
      <c r="AM10" s="295" t="s">
        <v>893</v>
      </c>
      <c r="AN10" s="295" t="s">
        <v>893</v>
      </c>
      <c r="AO10" s="292">
        <v>0</v>
      </c>
      <c r="AP10" s="295" t="s">
        <v>893</v>
      </c>
      <c r="AQ10" s="292">
        <v>0</v>
      </c>
      <c r="AR10" s="295" t="s">
        <v>893</v>
      </c>
      <c r="AS10" s="292">
        <v>0</v>
      </c>
      <c r="AT10" s="292">
        <f t="shared" si="3"/>
        <v>1088</v>
      </c>
      <c r="AU10" s="292">
        <v>0</v>
      </c>
      <c r="AV10" s="292">
        <v>0</v>
      </c>
      <c r="AW10" s="292">
        <v>0</v>
      </c>
      <c r="AX10" s="292">
        <v>1088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893</v>
      </c>
      <c r="BF10" s="295" t="s">
        <v>893</v>
      </c>
      <c r="BG10" s="295" t="s">
        <v>893</v>
      </c>
      <c r="BH10" s="295" t="s">
        <v>893</v>
      </c>
      <c r="BI10" s="295" t="s">
        <v>893</v>
      </c>
      <c r="BJ10" s="295" t="s">
        <v>893</v>
      </c>
      <c r="BK10" s="295" t="s">
        <v>893</v>
      </c>
      <c r="BL10" s="295" t="s">
        <v>893</v>
      </c>
      <c r="BM10" s="295" t="s">
        <v>893</v>
      </c>
      <c r="BN10" s="292">
        <v>0</v>
      </c>
      <c r="BO10" s="292">
        <f t="shared" si="5"/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893</v>
      </c>
      <c r="CC10" s="295" t="s">
        <v>893</v>
      </c>
      <c r="CD10" s="295" t="s">
        <v>893</v>
      </c>
      <c r="CE10" s="295" t="s">
        <v>893</v>
      </c>
      <c r="CF10" s="295" t="s">
        <v>893</v>
      </c>
      <c r="CG10" s="295" t="s">
        <v>893</v>
      </c>
      <c r="CH10" s="295" t="s">
        <v>893</v>
      </c>
      <c r="CI10" s="292">
        <v>0</v>
      </c>
      <c r="CJ10" s="292">
        <f t="shared" si="7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893</v>
      </c>
      <c r="CX10" s="295" t="s">
        <v>893</v>
      </c>
      <c r="CY10" s="295" t="s">
        <v>893</v>
      </c>
      <c r="CZ10" s="295" t="s">
        <v>893</v>
      </c>
      <c r="DA10" s="295" t="s">
        <v>893</v>
      </c>
      <c r="DB10" s="295" t="s">
        <v>893</v>
      </c>
      <c r="DC10" s="295" t="s">
        <v>893</v>
      </c>
      <c r="DD10" s="292">
        <v>0</v>
      </c>
      <c r="DE10" s="292">
        <f t="shared" si="9"/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893</v>
      </c>
      <c r="DS10" s="295" t="s">
        <v>893</v>
      </c>
      <c r="DT10" s="292">
        <v>0</v>
      </c>
      <c r="DU10" s="295" t="s">
        <v>893</v>
      </c>
      <c r="DV10" s="295" t="s">
        <v>893</v>
      </c>
      <c r="DW10" s="295" t="s">
        <v>893</v>
      </c>
      <c r="DX10" s="295" t="s">
        <v>893</v>
      </c>
      <c r="DY10" s="292">
        <v>0</v>
      </c>
      <c r="DZ10" s="292">
        <f t="shared" si="11"/>
        <v>21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893</v>
      </c>
      <c r="EL10" s="295" t="s">
        <v>893</v>
      </c>
      <c r="EM10" s="295" t="s">
        <v>893</v>
      </c>
      <c r="EN10" s="292">
        <v>0</v>
      </c>
      <c r="EO10" s="292">
        <v>0</v>
      </c>
      <c r="EP10" s="295" t="s">
        <v>893</v>
      </c>
      <c r="EQ10" s="295" t="s">
        <v>893</v>
      </c>
      <c r="ER10" s="295" t="s">
        <v>893</v>
      </c>
      <c r="ES10" s="292">
        <v>21</v>
      </c>
      <c r="ET10" s="292">
        <v>0</v>
      </c>
      <c r="EU10" s="292">
        <f t="shared" si="13"/>
        <v>6902</v>
      </c>
      <c r="EV10" s="292">
        <v>0</v>
      </c>
      <c r="EW10" s="292">
        <v>0</v>
      </c>
      <c r="EX10" s="292">
        <v>0</v>
      </c>
      <c r="EY10" s="292">
        <v>0</v>
      </c>
      <c r="EZ10" s="292">
        <v>737</v>
      </c>
      <c r="FA10" s="292">
        <v>267</v>
      </c>
      <c r="FB10" s="292">
        <v>0</v>
      </c>
      <c r="FC10" s="292">
        <v>789</v>
      </c>
      <c r="FD10" s="292">
        <v>0</v>
      </c>
      <c r="FE10" s="292">
        <v>132</v>
      </c>
      <c r="FF10" s="292">
        <v>0</v>
      </c>
      <c r="FG10" s="292">
        <v>0</v>
      </c>
      <c r="FH10" s="295" t="s">
        <v>893</v>
      </c>
      <c r="FI10" s="295" t="s">
        <v>893</v>
      </c>
      <c r="FJ10" s="295" t="s">
        <v>893</v>
      </c>
      <c r="FK10" s="292">
        <v>0</v>
      </c>
      <c r="FL10" s="292">
        <v>0</v>
      </c>
      <c r="FM10" s="292">
        <v>0</v>
      </c>
      <c r="FN10" s="292">
        <v>0</v>
      </c>
      <c r="FO10" s="292">
        <v>4977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15"/>
        <v>4397</v>
      </c>
      <c r="E11" s="292">
        <f t="shared" si="16"/>
        <v>13</v>
      </c>
      <c r="F11" s="292">
        <f t="shared" si="17"/>
        <v>0</v>
      </c>
      <c r="G11" s="292">
        <f t="shared" si="18"/>
        <v>0</v>
      </c>
      <c r="H11" s="292">
        <f t="shared" si="19"/>
        <v>1077</v>
      </c>
      <c r="I11" s="292">
        <f t="shared" si="20"/>
        <v>982</v>
      </c>
      <c r="J11" s="292">
        <f t="shared" si="21"/>
        <v>495</v>
      </c>
      <c r="K11" s="292">
        <f t="shared" si="22"/>
        <v>0</v>
      </c>
      <c r="L11" s="292">
        <f t="shared" si="23"/>
        <v>702</v>
      </c>
      <c r="M11" s="292">
        <f t="shared" si="24"/>
        <v>0</v>
      </c>
      <c r="N11" s="292">
        <f t="shared" si="25"/>
        <v>0</v>
      </c>
      <c r="O11" s="292">
        <f t="shared" si="26"/>
        <v>0</v>
      </c>
      <c r="P11" s="292">
        <f t="shared" si="27"/>
        <v>0</v>
      </c>
      <c r="Q11" s="292">
        <f t="shared" si="28"/>
        <v>1128</v>
      </c>
      <c r="R11" s="292">
        <f t="shared" si="29"/>
        <v>0</v>
      </c>
      <c r="S11" s="292">
        <f t="shared" si="30"/>
        <v>0</v>
      </c>
      <c r="T11" s="292">
        <f t="shared" si="31"/>
        <v>0</v>
      </c>
      <c r="U11" s="292">
        <f t="shared" si="32"/>
        <v>0</v>
      </c>
      <c r="V11" s="292">
        <f t="shared" si="33"/>
        <v>0</v>
      </c>
      <c r="W11" s="292">
        <f t="shared" si="34"/>
        <v>0</v>
      </c>
      <c r="X11" s="292">
        <f t="shared" si="35"/>
        <v>0</v>
      </c>
      <c r="Y11" s="292">
        <f t="shared" si="1"/>
        <v>1314</v>
      </c>
      <c r="Z11" s="292">
        <v>0</v>
      </c>
      <c r="AA11" s="292">
        <v>0</v>
      </c>
      <c r="AB11" s="292">
        <v>0</v>
      </c>
      <c r="AC11" s="292">
        <v>186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893</v>
      </c>
      <c r="AK11" s="295" t="s">
        <v>893</v>
      </c>
      <c r="AL11" s="292">
        <v>1128</v>
      </c>
      <c r="AM11" s="295" t="s">
        <v>893</v>
      </c>
      <c r="AN11" s="295" t="s">
        <v>893</v>
      </c>
      <c r="AO11" s="292">
        <v>0</v>
      </c>
      <c r="AP11" s="295" t="s">
        <v>893</v>
      </c>
      <c r="AQ11" s="292">
        <v>0</v>
      </c>
      <c r="AR11" s="295" t="s">
        <v>893</v>
      </c>
      <c r="AS11" s="292">
        <v>0</v>
      </c>
      <c r="AT11" s="292">
        <f t="shared" si="3"/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893</v>
      </c>
      <c r="BF11" s="295" t="s">
        <v>893</v>
      </c>
      <c r="BG11" s="295" t="s">
        <v>893</v>
      </c>
      <c r="BH11" s="295" t="s">
        <v>893</v>
      </c>
      <c r="BI11" s="295" t="s">
        <v>893</v>
      </c>
      <c r="BJ11" s="295" t="s">
        <v>893</v>
      </c>
      <c r="BK11" s="295" t="s">
        <v>893</v>
      </c>
      <c r="BL11" s="295" t="s">
        <v>893</v>
      </c>
      <c r="BM11" s="295" t="s">
        <v>893</v>
      </c>
      <c r="BN11" s="292">
        <v>0</v>
      </c>
      <c r="BO11" s="292">
        <f t="shared" si="5"/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893</v>
      </c>
      <c r="CC11" s="295" t="s">
        <v>893</v>
      </c>
      <c r="CD11" s="295" t="s">
        <v>893</v>
      </c>
      <c r="CE11" s="295" t="s">
        <v>893</v>
      </c>
      <c r="CF11" s="295" t="s">
        <v>893</v>
      </c>
      <c r="CG11" s="295" t="s">
        <v>893</v>
      </c>
      <c r="CH11" s="295" t="s">
        <v>893</v>
      </c>
      <c r="CI11" s="292">
        <v>0</v>
      </c>
      <c r="CJ11" s="292">
        <f t="shared" si="7"/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893</v>
      </c>
      <c r="CX11" s="295" t="s">
        <v>893</v>
      </c>
      <c r="CY11" s="295" t="s">
        <v>893</v>
      </c>
      <c r="CZ11" s="295" t="s">
        <v>893</v>
      </c>
      <c r="DA11" s="295" t="s">
        <v>893</v>
      </c>
      <c r="DB11" s="295" t="s">
        <v>893</v>
      </c>
      <c r="DC11" s="295" t="s">
        <v>893</v>
      </c>
      <c r="DD11" s="292">
        <v>0</v>
      </c>
      <c r="DE11" s="292">
        <f t="shared" si="9"/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893</v>
      </c>
      <c r="DS11" s="295" t="s">
        <v>893</v>
      </c>
      <c r="DT11" s="292">
        <v>0</v>
      </c>
      <c r="DU11" s="295" t="s">
        <v>893</v>
      </c>
      <c r="DV11" s="295" t="s">
        <v>893</v>
      </c>
      <c r="DW11" s="295" t="s">
        <v>893</v>
      </c>
      <c r="DX11" s="295" t="s">
        <v>893</v>
      </c>
      <c r="DY11" s="292">
        <v>0</v>
      </c>
      <c r="DZ11" s="292">
        <f t="shared" si="11"/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893</v>
      </c>
      <c r="EL11" s="295" t="s">
        <v>893</v>
      </c>
      <c r="EM11" s="295" t="s">
        <v>893</v>
      </c>
      <c r="EN11" s="292">
        <v>0</v>
      </c>
      <c r="EO11" s="292">
        <v>0</v>
      </c>
      <c r="EP11" s="295" t="s">
        <v>893</v>
      </c>
      <c r="EQ11" s="295" t="s">
        <v>893</v>
      </c>
      <c r="ER11" s="295" t="s">
        <v>893</v>
      </c>
      <c r="ES11" s="292">
        <v>0</v>
      </c>
      <c r="ET11" s="292">
        <v>0</v>
      </c>
      <c r="EU11" s="292">
        <f t="shared" si="13"/>
        <v>3083</v>
      </c>
      <c r="EV11" s="292">
        <v>13</v>
      </c>
      <c r="EW11" s="292">
        <v>0</v>
      </c>
      <c r="EX11" s="292">
        <v>0</v>
      </c>
      <c r="EY11" s="292">
        <v>891</v>
      </c>
      <c r="EZ11" s="292">
        <v>982</v>
      </c>
      <c r="FA11" s="292">
        <v>495</v>
      </c>
      <c r="FB11" s="292">
        <v>0</v>
      </c>
      <c r="FC11" s="292">
        <v>702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893</v>
      </c>
      <c r="FI11" s="295" t="s">
        <v>893</v>
      </c>
      <c r="FJ11" s="295" t="s">
        <v>893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15"/>
        <v>4118</v>
      </c>
      <c r="E12" s="292">
        <f t="shared" si="16"/>
        <v>443</v>
      </c>
      <c r="F12" s="292">
        <f t="shared" si="17"/>
        <v>0</v>
      </c>
      <c r="G12" s="292">
        <f t="shared" si="18"/>
        <v>0</v>
      </c>
      <c r="H12" s="292">
        <f t="shared" si="19"/>
        <v>597</v>
      </c>
      <c r="I12" s="292">
        <f t="shared" si="20"/>
        <v>568</v>
      </c>
      <c r="J12" s="292">
        <f t="shared" si="21"/>
        <v>102</v>
      </c>
      <c r="K12" s="292">
        <f t="shared" si="22"/>
        <v>0</v>
      </c>
      <c r="L12" s="292">
        <f t="shared" si="23"/>
        <v>9</v>
      </c>
      <c r="M12" s="292">
        <f t="shared" si="24"/>
        <v>0</v>
      </c>
      <c r="N12" s="292">
        <f t="shared" si="25"/>
        <v>5</v>
      </c>
      <c r="O12" s="292">
        <f t="shared" si="26"/>
        <v>0</v>
      </c>
      <c r="P12" s="292">
        <f t="shared" si="27"/>
        <v>0</v>
      </c>
      <c r="Q12" s="292">
        <f t="shared" si="28"/>
        <v>2250</v>
      </c>
      <c r="R12" s="292">
        <f t="shared" si="29"/>
        <v>0</v>
      </c>
      <c r="S12" s="292">
        <f t="shared" si="30"/>
        <v>0</v>
      </c>
      <c r="T12" s="292">
        <f t="shared" si="31"/>
        <v>0</v>
      </c>
      <c r="U12" s="292">
        <f t="shared" si="32"/>
        <v>0</v>
      </c>
      <c r="V12" s="292">
        <f t="shared" si="33"/>
        <v>0</v>
      </c>
      <c r="W12" s="292">
        <f t="shared" si="34"/>
        <v>0</v>
      </c>
      <c r="X12" s="292">
        <f t="shared" si="35"/>
        <v>144</v>
      </c>
      <c r="Y12" s="292">
        <f t="shared" si="1"/>
        <v>2283</v>
      </c>
      <c r="Z12" s="292">
        <v>28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5</v>
      </c>
      <c r="AJ12" s="295" t="s">
        <v>893</v>
      </c>
      <c r="AK12" s="295" t="s">
        <v>893</v>
      </c>
      <c r="AL12" s="292">
        <v>2250</v>
      </c>
      <c r="AM12" s="295" t="s">
        <v>893</v>
      </c>
      <c r="AN12" s="295" t="s">
        <v>893</v>
      </c>
      <c r="AO12" s="292">
        <v>0</v>
      </c>
      <c r="AP12" s="295" t="s">
        <v>893</v>
      </c>
      <c r="AQ12" s="292">
        <v>0</v>
      </c>
      <c r="AR12" s="295" t="s">
        <v>893</v>
      </c>
      <c r="AS12" s="292">
        <v>0</v>
      </c>
      <c r="AT12" s="292">
        <f t="shared" si="3"/>
        <v>1105</v>
      </c>
      <c r="AU12" s="292">
        <v>0</v>
      </c>
      <c r="AV12" s="292">
        <v>0</v>
      </c>
      <c r="AW12" s="292">
        <v>0</v>
      </c>
      <c r="AX12" s="292">
        <v>597</v>
      </c>
      <c r="AY12" s="292">
        <v>364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893</v>
      </c>
      <c r="BF12" s="295" t="s">
        <v>893</v>
      </c>
      <c r="BG12" s="295" t="s">
        <v>893</v>
      </c>
      <c r="BH12" s="295" t="s">
        <v>893</v>
      </c>
      <c r="BI12" s="295" t="s">
        <v>893</v>
      </c>
      <c r="BJ12" s="295" t="s">
        <v>893</v>
      </c>
      <c r="BK12" s="295" t="s">
        <v>893</v>
      </c>
      <c r="BL12" s="295" t="s">
        <v>893</v>
      </c>
      <c r="BM12" s="295" t="s">
        <v>893</v>
      </c>
      <c r="BN12" s="292">
        <v>144</v>
      </c>
      <c r="BO12" s="292">
        <f t="shared" si="5"/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893</v>
      </c>
      <c r="CC12" s="295" t="s">
        <v>893</v>
      </c>
      <c r="CD12" s="295" t="s">
        <v>893</v>
      </c>
      <c r="CE12" s="295" t="s">
        <v>893</v>
      </c>
      <c r="CF12" s="295" t="s">
        <v>893</v>
      </c>
      <c r="CG12" s="295" t="s">
        <v>893</v>
      </c>
      <c r="CH12" s="295" t="s">
        <v>893</v>
      </c>
      <c r="CI12" s="292">
        <v>0</v>
      </c>
      <c r="CJ12" s="292">
        <f t="shared" si="7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893</v>
      </c>
      <c r="CX12" s="295" t="s">
        <v>893</v>
      </c>
      <c r="CY12" s="295" t="s">
        <v>893</v>
      </c>
      <c r="CZ12" s="295" t="s">
        <v>893</v>
      </c>
      <c r="DA12" s="295" t="s">
        <v>893</v>
      </c>
      <c r="DB12" s="295" t="s">
        <v>893</v>
      </c>
      <c r="DC12" s="295" t="s">
        <v>893</v>
      </c>
      <c r="DD12" s="292">
        <v>0</v>
      </c>
      <c r="DE12" s="292">
        <f t="shared" si="9"/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893</v>
      </c>
      <c r="DS12" s="295" t="s">
        <v>893</v>
      </c>
      <c r="DT12" s="292">
        <v>0</v>
      </c>
      <c r="DU12" s="295" t="s">
        <v>893</v>
      </c>
      <c r="DV12" s="295" t="s">
        <v>893</v>
      </c>
      <c r="DW12" s="295" t="s">
        <v>893</v>
      </c>
      <c r="DX12" s="295" t="s">
        <v>893</v>
      </c>
      <c r="DY12" s="292">
        <v>0</v>
      </c>
      <c r="DZ12" s="292">
        <f t="shared" si="11"/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893</v>
      </c>
      <c r="EL12" s="295" t="s">
        <v>893</v>
      </c>
      <c r="EM12" s="295" t="s">
        <v>893</v>
      </c>
      <c r="EN12" s="292">
        <v>0</v>
      </c>
      <c r="EO12" s="292">
        <v>0</v>
      </c>
      <c r="EP12" s="295" t="s">
        <v>893</v>
      </c>
      <c r="EQ12" s="295" t="s">
        <v>893</v>
      </c>
      <c r="ER12" s="295" t="s">
        <v>893</v>
      </c>
      <c r="ES12" s="292">
        <v>0</v>
      </c>
      <c r="ET12" s="292">
        <v>0</v>
      </c>
      <c r="EU12" s="292">
        <f t="shared" si="13"/>
        <v>730</v>
      </c>
      <c r="EV12" s="292">
        <v>415</v>
      </c>
      <c r="EW12" s="292">
        <v>0</v>
      </c>
      <c r="EX12" s="292">
        <v>0</v>
      </c>
      <c r="EY12" s="292">
        <v>0</v>
      </c>
      <c r="EZ12" s="292">
        <v>204</v>
      </c>
      <c r="FA12" s="292">
        <v>102</v>
      </c>
      <c r="FB12" s="292">
        <v>0</v>
      </c>
      <c r="FC12" s="292">
        <v>9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893</v>
      </c>
      <c r="FI12" s="295" t="s">
        <v>893</v>
      </c>
      <c r="FJ12" s="295" t="s">
        <v>893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776</v>
      </c>
      <c r="C13" s="290" t="s">
        <v>777</v>
      </c>
      <c r="D13" s="292">
        <f t="shared" si="15"/>
        <v>1763</v>
      </c>
      <c r="E13" s="292">
        <f t="shared" si="16"/>
        <v>0</v>
      </c>
      <c r="F13" s="292">
        <f t="shared" si="17"/>
        <v>0</v>
      </c>
      <c r="G13" s="292">
        <f t="shared" si="18"/>
        <v>0</v>
      </c>
      <c r="H13" s="292">
        <f t="shared" si="19"/>
        <v>0</v>
      </c>
      <c r="I13" s="292">
        <f t="shared" si="20"/>
        <v>0</v>
      </c>
      <c r="J13" s="292">
        <f t="shared" si="21"/>
        <v>0</v>
      </c>
      <c r="K13" s="292">
        <f t="shared" si="22"/>
        <v>0</v>
      </c>
      <c r="L13" s="292">
        <f t="shared" si="23"/>
        <v>0</v>
      </c>
      <c r="M13" s="292">
        <f t="shared" si="24"/>
        <v>0</v>
      </c>
      <c r="N13" s="292">
        <f t="shared" si="25"/>
        <v>0</v>
      </c>
      <c r="O13" s="292">
        <f t="shared" si="26"/>
        <v>0</v>
      </c>
      <c r="P13" s="292">
        <f t="shared" si="27"/>
        <v>0</v>
      </c>
      <c r="Q13" s="292">
        <f t="shared" si="28"/>
        <v>1356</v>
      </c>
      <c r="R13" s="292">
        <f t="shared" si="29"/>
        <v>0</v>
      </c>
      <c r="S13" s="292">
        <f t="shared" si="30"/>
        <v>0</v>
      </c>
      <c r="T13" s="292">
        <f t="shared" si="31"/>
        <v>0</v>
      </c>
      <c r="U13" s="292">
        <f t="shared" si="32"/>
        <v>0</v>
      </c>
      <c r="V13" s="292">
        <f t="shared" si="33"/>
        <v>0</v>
      </c>
      <c r="W13" s="292">
        <f t="shared" si="34"/>
        <v>0</v>
      </c>
      <c r="X13" s="292">
        <f t="shared" si="35"/>
        <v>407</v>
      </c>
      <c r="Y13" s="292">
        <f t="shared" si="1"/>
        <v>1763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893</v>
      </c>
      <c r="AK13" s="295" t="s">
        <v>893</v>
      </c>
      <c r="AL13" s="292">
        <v>1356</v>
      </c>
      <c r="AM13" s="295" t="s">
        <v>893</v>
      </c>
      <c r="AN13" s="295" t="s">
        <v>893</v>
      </c>
      <c r="AO13" s="292">
        <v>0</v>
      </c>
      <c r="AP13" s="295" t="s">
        <v>893</v>
      </c>
      <c r="AQ13" s="292">
        <v>0</v>
      </c>
      <c r="AR13" s="295" t="s">
        <v>893</v>
      </c>
      <c r="AS13" s="292">
        <v>407</v>
      </c>
      <c r="AT13" s="292">
        <f t="shared" si="3"/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893</v>
      </c>
      <c r="BF13" s="295" t="s">
        <v>893</v>
      </c>
      <c r="BG13" s="295" t="s">
        <v>893</v>
      </c>
      <c r="BH13" s="295" t="s">
        <v>893</v>
      </c>
      <c r="BI13" s="295" t="s">
        <v>893</v>
      </c>
      <c r="BJ13" s="295" t="s">
        <v>893</v>
      </c>
      <c r="BK13" s="295" t="s">
        <v>893</v>
      </c>
      <c r="BL13" s="295" t="s">
        <v>893</v>
      </c>
      <c r="BM13" s="295" t="s">
        <v>893</v>
      </c>
      <c r="BN13" s="292">
        <v>0</v>
      </c>
      <c r="BO13" s="292">
        <f t="shared" si="5"/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893</v>
      </c>
      <c r="CC13" s="295" t="s">
        <v>893</v>
      </c>
      <c r="CD13" s="295" t="s">
        <v>893</v>
      </c>
      <c r="CE13" s="295" t="s">
        <v>893</v>
      </c>
      <c r="CF13" s="295" t="s">
        <v>893</v>
      </c>
      <c r="CG13" s="295" t="s">
        <v>893</v>
      </c>
      <c r="CH13" s="295" t="s">
        <v>893</v>
      </c>
      <c r="CI13" s="292">
        <v>0</v>
      </c>
      <c r="CJ13" s="292">
        <f t="shared" si="7"/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893</v>
      </c>
      <c r="CX13" s="295" t="s">
        <v>893</v>
      </c>
      <c r="CY13" s="295" t="s">
        <v>893</v>
      </c>
      <c r="CZ13" s="295" t="s">
        <v>893</v>
      </c>
      <c r="DA13" s="295" t="s">
        <v>893</v>
      </c>
      <c r="DB13" s="295" t="s">
        <v>893</v>
      </c>
      <c r="DC13" s="295" t="s">
        <v>893</v>
      </c>
      <c r="DD13" s="292">
        <v>0</v>
      </c>
      <c r="DE13" s="292">
        <f t="shared" si="9"/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893</v>
      </c>
      <c r="DS13" s="295" t="s">
        <v>893</v>
      </c>
      <c r="DT13" s="292">
        <v>0</v>
      </c>
      <c r="DU13" s="295" t="s">
        <v>893</v>
      </c>
      <c r="DV13" s="295" t="s">
        <v>893</v>
      </c>
      <c r="DW13" s="295" t="s">
        <v>893</v>
      </c>
      <c r="DX13" s="295" t="s">
        <v>893</v>
      </c>
      <c r="DY13" s="292">
        <v>0</v>
      </c>
      <c r="DZ13" s="292">
        <f t="shared" si="11"/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893</v>
      </c>
      <c r="EL13" s="295" t="s">
        <v>893</v>
      </c>
      <c r="EM13" s="295" t="s">
        <v>893</v>
      </c>
      <c r="EN13" s="292">
        <v>0</v>
      </c>
      <c r="EO13" s="292">
        <v>0</v>
      </c>
      <c r="EP13" s="295" t="s">
        <v>893</v>
      </c>
      <c r="EQ13" s="295" t="s">
        <v>893</v>
      </c>
      <c r="ER13" s="295" t="s">
        <v>893</v>
      </c>
      <c r="ES13" s="292">
        <v>0</v>
      </c>
      <c r="ET13" s="292">
        <v>0</v>
      </c>
      <c r="EU13" s="292">
        <f t="shared" si="13"/>
        <v>0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893</v>
      </c>
      <c r="FI13" s="295" t="s">
        <v>893</v>
      </c>
      <c r="FJ13" s="295" t="s">
        <v>893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15"/>
        <v>2802</v>
      </c>
      <c r="E14" s="292">
        <f t="shared" si="16"/>
        <v>0</v>
      </c>
      <c r="F14" s="292">
        <f t="shared" si="17"/>
        <v>0</v>
      </c>
      <c r="G14" s="292">
        <f t="shared" si="18"/>
        <v>0</v>
      </c>
      <c r="H14" s="292">
        <f t="shared" si="19"/>
        <v>637</v>
      </c>
      <c r="I14" s="292">
        <f t="shared" si="20"/>
        <v>0</v>
      </c>
      <c r="J14" s="292">
        <f t="shared" si="21"/>
        <v>120</v>
      </c>
      <c r="K14" s="292">
        <f t="shared" si="22"/>
        <v>0</v>
      </c>
      <c r="L14" s="292">
        <f t="shared" si="23"/>
        <v>0</v>
      </c>
      <c r="M14" s="292">
        <f t="shared" si="24"/>
        <v>0</v>
      </c>
      <c r="N14" s="292">
        <f t="shared" si="25"/>
        <v>0</v>
      </c>
      <c r="O14" s="292">
        <f t="shared" si="26"/>
        <v>0</v>
      </c>
      <c r="P14" s="292">
        <f t="shared" si="27"/>
        <v>0</v>
      </c>
      <c r="Q14" s="292">
        <f t="shared" si="28"/>
        <v>2045</v>
      </c>
      <c r="R14" s="292">
        <f t="shared" si="29"/>
        <v>0</v>
      </c>
      <c r="S14" s="292">
        <f t="shared" si="30"/>
        <v>0</v>
      </c>
      <c r="T14" s="292">
        <f t="shared" si="31"/>
        <v>0</v>
      </c>
      <c r="U14" s="292">
        <f t="shared" si="32"/>
        <v>0</v>
      </c>
      <c r="V14" s="292">
        <f t="shared" si="33"/>
        <v>0</v>
      </c>
      <c r="W14" s="292">
        <f t="shared" si="34"/>
        <v>0</v>
      </c>
      <c r="X14" s="292">
        <f t="shared" si="35"/>
        <v>0</v>
      </c>
      <c r="Y14" s="292">
        <f t="shared" si="1"/>
        <v>2060</v>
      </c>
      <c r="Z14" s="292">
        <v>0</v>
      </c>
      <c r="AA14" s="292">
        <v>0</v>
      </c>
      <c r="AB14" s="292">
        <v>0</v>
      </c>
      <c r="AC14" s="292">
        <v>15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893</v>
      </c>
      <c r="AK14" s="295" t="s">
        <v>893</v>
      </c>
      <c r="AL14" s="292">
        <v>2045</v>
      </c>
      <c r="AM14" s="295" t="s">
        <v>893</v>
      </c>
      <c r="AN14" s="295" t="s">
        <v>893</v>
      </c>
      <c r="AO14" s="292">
        <v>0</v>
      </c>
      <c r="AP14" s="295" t="s">
        <v>893</v>
      </c>
      <c r="AQ14" s="292">
        <v>0</v>
      </c>
      <c r="AR14" s="295" t="s">
        <v>893</v>
      </c>
      <c r="AS14" s="292">
        <v>0</v>
      </c>
      <c r="AT14" s="292">
        <f t="shared" si="3"/>
        <v>450</v>
      </c>
      <c r="AU14" s="292">
        <v>0</v>
      </c>
      <c r="AV14" s="292">
        <v>0</v>
      </c>
      <c r="AW14" s="292">
        <v>0</v>
      </c>
      <c r="AX14" s="292">
        <v>450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893</v>
      </c>
      <c r="BF14" s="295" t="s">
        <v>893</v>
      </c>
      <c r="BG14" s="295" t="s">
        <v>893</v>
      </c>
      <c r="BH14" s="295" t="s">
        <v>893</v>
      </c>
      <c r="BI14" s="295" t="s">
        <v>893</v>
      </c>
      <c r="BJ14" s="295" t="s">
        <v>893</v>
      </c>
      <c r="BK14" s="295" t="s">
        <v>893</v>
      </c>
      <c r="BL14" s="295" t="s">
        <v>893</v>
      </c>
      <c r="BM14" s="295" t="s">
        <v>893</v>
      </c>
      <c r="BN14" s="292">
        <v>0</v>
      </c>
      <c r="BO14" s="292">
        <f t="shared" si="5"/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893</v>
      </c>
      <c r="CC14" s="295" t="s">
        <v>893</v>
      </c>
      <c r="CD14" s="295" t="s">
        <v>893</v>
      </c>
      <c r="CE14" s="295" t="s">
        <v>893</v>
      </c>
      <c r="CF14" s="295" t="s">
        <v>893</v>
      </c>
      <c r="CG14" s="295" t="s">
        <v>893</v>
      </c>
      <c r="CH14" s="295" t="s">
        <v>893</v>
      </c>
      <c r="CI14" s="292">
        <v>0</v>
      </c>
      <c r="CJ14" s="292">
        <f t="shared" si="7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893</v>
      </c>
      <c r="CX14" s="295" t="s">
        <v>893</v>
      </c>
      <c r="CY14" s="295" t="s">
        <v>893</v>
      </c>
      <c r="CZ14" s="295" t="s">
        <v>893</v>
      </c>
      <c r="DA14" s="295" t="s">
        <v>893</v>
      </c>
      <c r="DB14" s="295" t="s">
        <v>893</v>
      </c>
      <c r="DC14" s="295" t="s">
        <v>893</v>
      </c>
      <c r="DD14" s="292">
        <v>0</v>
      </c>
      <c r="DE14" s="292">
        <f t="shared" si="9"/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893</v>
      </c>
      <c r="DS14" s="295" t="s">
        <v>893</v>
      </c>
      <c r="DT14" s="292">
        <v>0</v>
      </c>
      <c r="DU14" s="295" t="s">
        <v>893</v>
      </c>
      <c r="DV14" s="295" t="s">
        <v>893</v>
      </c>
      <c r="DW14" s="295" t="s">
        <v>893</v>
      </c>
      <c r="DX14" s="295" t="s">
        <v>893</v>
      </c>
      <c r="DY14" s="292">
        <v>0</v>
      </c>
      <c r="DZ14" s="292">
        <f t="shared" si="11"/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893</v>
      </c>
      <c r="EL14" s="295" t="s">
        <v>893</v>
      </c>
      <c r="EM14" s="295" t="s">
        <v>893</v>
      </c>
      <c r="EN14" s="292">
        <v>0</v>
      </c>
      <c r="EO14" s="292">
        <v>0</v>
      </c>
      <c r="EP14" s="295" t="s">
        <v>893</v>
      </c>
      <c r="EQ14" s="295" t="s">
        <v>893</v>
      </c>
      <c r="ER14" s="295" t="s">
        <v>893</v>
      </c>
      <c r="ES14" s="292">
        <v>0</v>
      </c>
      <c r="ET14" s="292">
        <v>0</v>
      </c>
      <c r="EU14" s="292">
        <f t="shared" si="13"/>
        <v>292</v>
      </c>
      <c r="EV14" s="292">
        <v>0</v>
      </c>
      <c r="EW14" s="292">
        <v>0</v>
      </c>
      <c r="EX14" s="292">
        <v>0</v>
      </c>
      <c r="EY14" s="292">
        <v>172</v>
      </c>
      <c r="EZ14" s="292">
        <v>0</v>
      </c>
      <c r="FA14" s="292">
        <v>120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893</v>
      </c>
      <c r="FI14" s="295" t="s">
        <v>893</v>
      </c>
      <c r="FJ14" s="295" t="s">
        <v>893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15"/>
        <v>262</v>
      </c>
      <c r="E15" s="292">
        <f t="shared" si="16"/>
        <v>0</v>
      </c>
      <c r="F15" s="292">
        <f t="shared" si="17"/>
        <v>0</v>
      </c>
      <c r="G15" s="292">
        <f t="shared" si="18"/>
        <v>0</v>
      </c>
      <c r="H15" s="292">
        <f t="shared" si="19"/>
        <v>259</v>
      </c>
      <c r="I15" s="292">
        <f t="shared" si="20"/>
        <v>3</v>
      </c>
      <c r="J15" s="292">
        <f t="shared" si="21"/>
        <v>0</v>
      </c>
      <c r="K15" s="292">
        <f t="shared" si="22"/>
        <v>0</v>
      </c>
      <c r="L15" s="292">
        <f t="shared" si="23"/>
        <v>0</v>
      </c>
      <c r="M15" s="292">
        <f t="shared" si="24"/>
        <v>0</v>
      </c>
      <c r="N15" s="292">
        <f t="shared" si="25"/>
        <v>0</v>
      </c>
      <c r="O15" s="292">
        <f t="shared" si="26"/>
        <v>0</v>
      </c>
      <c r="P15" s="292">
        <f t="shared" si="27"/>
        <v>0</v>
      </c>
      <c r="Q15" s="292">
        <f t="shared" si="28"/>
        <v>0</v>
      </c>
      <c r="R15" s="292">
        <f t="shared" si="29"/>
        <v>0</v>
      </c>
      <c r="S15" s="292">
        <f t="shared" si="30"/>
        <v>0</v>
      </c>
      <c r="T15" s="292">
        <f t="shared" si="31"/>
        <v>0</v>
      </c>
      <c r="U15" s="292">
        <f t="shared" si="32"/>
        <v>0</v>
      </c>
      <c r="V15" s="292">
        <f t="shared" si="33"/>
        <v>0</v>
      </c>
      <c r="W15" s="292">
        <f t="shared" si="34"/>
        <v>0</v>
      </c>
      <c r="X15" s="292">
        <f t="shared" si="35"/>
        <v>0</v>
      </c>
      <c r="Y15" s="292">
        <f t="shared" si="1"/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893</v>
      </c>
      <c r="AK15" s="295" t="s">
        <v>893</v>
      </c>
      <c r="AL15" s="292">
        <v>0</v>
      </c>
      <c r="AM15" s="295" t="s">
        <v>893</v>
      </c>
      <c r="AN15" s="295" t="s">
        <v>893</v>
      </c>
      <c r="AO15" s="292">
        <v>0</v>
      </c>
      <c r="AP15" s="295" t="s">
        <v>893</v>
      </c>
      <c r="AQ15" s="292">
        <v>0</v>
      </c>
      <c r="AR15" s="295" t="s">
        <v>893</v>
      </c>
      <c r="AS15" s="292">
        <v>0</v>
      </c>
      <c r="AT15" s="292">
        <f t="shared" si="3"/>
        <v>251</v>
      </c>
      <c r="AU15" s="292">
        <v>0</v>
      </c>
      <c r="AV15" s="292">
        <v>0</v>
      </c>
      <c r="AW15" s="292">
        <v>0</v>
      </c>
      <c r="AX15" s="292">
        <v>251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893</v>
      </c>
      <c r="BF15" s="295" t="s">
        <v>893</v>
      </c>
      <c r="BG15" s="295" t="s">
        <v>893</v>
      </c>
      <c r="BH15" s="295" t="s">
        <v>893</v>
      </c>
      <c r="BI15" s="295" t="s">
        <v>893</v>
      </c>
      <c r="BJ15" s="295" t="s">
        <v>893</v>
      </c>
      <c r="BK15" s="295" t="s">
        <v>893</v>
      </c>
      <c r="BL15" s="295" t="s">
        <v>893</v>
      </c>
      <c r="BM15" s="295" t="s">
        <v>893</v>
      </c>
      <c r="BN15" s="292">
        <v>0</v>
      </c>
      <c r="BO15" s="292">
        <f t="shared" si="5"/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893</v>
      </c>
      <c r="CC15" s="295" t="s">
        <v>893</v>
      </c>
      <c r="CD15" s="295" t="s">
        <v>893</v>
      </c>
      <c r="CE15" s="295" t="s">
        <v>893</v>
      </c>
      <c r="CF15" s="295" t="s">
        <v>893</v>
      </c>
      <c r="CG15" s="295" t="s">
        <v>893</v>
      </c>
      <c r="CH15" s="295" t="s">
        <v>893</v>
      </c>
      <c r="CI15" s="292">
        <v>0</v>
      </c>
      <c r="CJ15" s="292">
        <f t="shared" si="7"/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893</v>
      </c>
      <c r="CX15" s="295" t="s">
        <v>893</v>
      </c>
      <c r="CY15" s="295" t="s">
        <v>893</v>
      </c>
      <c r="CZ15" s="295" t="s">
        <v>893</v>
      </c>
      <c r="DA15" s="295" t="s">
        <v>893</v>
      </c>
      <c r="DB15" s="295" t="s">
        <v>893</v>
      </c>
      <c r="DC15" s="295" t="s">
        <v>893</v>
      </c>
      <c r="DD15" s="292">
        <v>0</v>
      </c>
      <c r="DE15" s="292">
        <f t="shared" si="9"/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893</v>
      </c>
      <c r="DS15" s="295" t="s">
        <v>893</v>
      </c>
      <c r="DT15" s="292">
        <v>0</v>
      </c>
      <c r="DU15" s="295" t="s">
        <v>893</v>
      </c>
      <c r="DV15" s="295" t="s">
        <v>893</v>
      </c>
      <c r="DW15" s="295" t="s">
        <v>893</v>
      </c>
      <c r="DX15" s="295" t="s">
        <v>893</v>
      </c>
      <c r="DY15" s="292">
        <v>0</v>
      </c>
      <c r="DZ15" s="292">
        <f t="shared" si="11"/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893</v>
      </c>
      <c r="EL15" s="295" t="s">
        <v>893</v>
      </c>
      <c r="EM15" s="295" t="s">
        <v>893</v>
      </c>
      <c r="EN15" s="292">
        <v>0</v>
      </c>
      <c r="EO15" s="292">
        <v>0</v>
      </c>
      <c r="EP15" s="295" t="s">
        <v>893</v>
      </c>
      <c r="EQ15" s="295" t="s">
        <v>893</v>
      </c>
      <c r="ER15" s="295" t="s">
        <v>893</v>
      </c>
      <c r="ES15" s="292">
        <v>0</v>
      </c>
      <c r="ET15" s="292">
        <v>0</v>
      </c>
      <c r="EU15" s="292">
        <f t="shared" si="13"/>
        <v>11</v>
      </c>
      <c r="EV15" s="292">
        <v>0</v>
      </c>
      <c r="EW15" s="292">
        <v>0</v>
      </c>
      <c r="EX15" s="292">
        <v>0</v>
      </c>
      <c r="EY15" s="292">
        <v>8</v>
      </c>
      <c r="EZ15" s="292">
        <v>3</v>
      </c>
      <c r="FA15" s="292">
        <v>0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893</v>
      </c>
      <c r="FI15" s="295" t="s">
        <v>893</v>
      </c>
      <c r="FJ15" s="295" t="s">
        <v>893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15"/>
        <v>1082</v>
      </c>
      <c r="E16" s="292">
        <f t="shared" si="16"/>
        <v>122</v>
      </c>
      <c r="F16" s="292">
        <f t="shared" si="17"/>
        <v>263</v>
      </c>
      <c r="G16" s="292">
        <f t="shared" si="18"/>
        <v>53</v>
      </c>
      <c r="H16" s="292">
        <f t="shared" si="19"/>
        <v>155</v>
      </c>
      <c r="I16" s="292">
        <f t="shared" si="20"/>
        <v>0</v>
      </c>
      <c r="J16" s="292">
        <f t="shared" si="21"/>
        <v>0</v>
      </c>
      <c r="K16" s="292">
        <f t="shared" si="22"/>
        <v>0</v>
      </c>
      <c r="L16" s="292">
        <f t="shared" si="23"/>
        <v>0</v>
      </c>
      <c r="M16" s="292">
        <f t="shared" si="24"/>
        <v>0</v>
      </c>
      <c r="N16" s="292">
        <f t="shared" si="25"/>
        <v>0</v>
      </c>
      <c r="O16" s="292">
        <f t="shared" si="26"/>
        <v>378</v>
      </c>
      <c r="P16" s="292">
        <f t="shared" si="27"/>
        <v>16</v>
      </c>
      <c r="Q16" s="292">
        <f t="shared" si="28"/>
        <v>0</v>
      </c>
      <c r="R16" s="292">
        <f t="shared" si="29"/>
        <v>0</v>
      </c>
      <c r="S16" s="292">
        <f t="shared" si="30"/>
        <v>0</v>
      </c>
      <c r="T16" s="292">
        <f t="shared" si="31"/>
        <v>0</v>
      </c>
      <c r="U16" s="292">
        <f t="shared" si="32"/>
        <v>0</v>
      </c>
      <c r="V16" s="292">
        <f t="shared" si="33"/>
        <v>0</v>
      </c>
      <c r="W16" s="292">
        <f t="shared" si="34"/>
        <v>0</v>
      </c>
      <c r="X16" s="292">
        <f t="shared" si="35"/>
        <v>95</v>
      </c>
      <c r="Y16" s="292">
        <f t="shared" si="1"/>
        <v>39</v>
      </c>
      <c r="Z16" s="292">
        <v>0</v>
      </c>
      <c r="AA16" s="292">
        <v>0</v>
      </c>
      <c r="AB16" s="292">
        <v>0</v>
      </c>
      <c r="AC16" s="292">
        <v>39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893</v>
      </c>
      <c r="AK16" s="295" t="s">
        <v>893</v>
      </c>
      <c r="AL16" s="292">
        <v>0</v>
      </c>
      <c r="AM16" s="295" t="s">
        <v>893</v>
      </c>
      <c r="AN16" s="295" t="s">
        <v>893</v>
      </c>
      <c r="AO16" s="292">
        <v>0</v>
      </c>
      <c r="AP16" s="295" t="s">
        <v>893</v>
      </c>
      <c r="AQ16" s="292">
        <v>0</v>
      </c>
      <c r="AR16" s="295" t="s">
        <v>893</v>
      </c>
      <c r="AS16" s="292">
        <v>0</v>
      </c>
      <c r="AT16" s="292">
        <f t="shared" si="3"/>
        <v>199</v>
      </c>
      <c r="AU16" s="292">
        <v>0</v>
      </c>
      <c r="AV16" s="292">
        <v>0</v>
      </c>
      <c r="AW16" s="292">
        <v>0</v>
      </c>
      <c r="AX16" s="292">
        <v>116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893</v>
      </c>
      <c r="BF16" s="295" t="s">
        <v>893</v>
      </c>
      <c r="BG16" s="295" t="s">
        <v>893</v>
      </c>
      <c r="BH16" s="295" t="s">
        <v>893</v>
      </c>
      <c r="BI16" s="295" t="s">
        <v>893</v>
      </c>
      <c r="BJ16" s="295" t="s">
        <v>893</v>
      </c>
      <c r="BK16" s="295" t="s">
        <v>893</v>
      </c>
      <c r="BL16" s="295" t="s">
        <v>893</v>
      </c>
      <c r="BM16" s="295" t="s">
        <v>893</v>
      </c>
      <c r="BN16" s="292">
        <v>83</v>
      </c>
      <c r="BO16" s="292">
        <f t="shared" si="5"/>
        <v>394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378</v>
      </c>
      <c r="CA16" s="292">
        <v>16</v>
      </c>
      <c r="CB16" s="295" t="s">
        <v>893</v>
      </c>
      <c r="CC16" s="295" t="s">
        <v>893</v>
      </c>
      <c r="CD16" s="295" t="s">
        <v>893</v>
      </c>
      <c r="CE16" s="295" t="s">
        <v>893</v>
      </c>
      <c r="CF16" s="295" t="s">
        <v>893</v>
      </c>
      <c r="CG16" s="295" t="s">
        <v>893</v>
      </c>
      <c r="CH16" s="295" t="s">
        <v>893</v>
      </c>
      <c r="CI16" s="292">
        <v>0</v>
      </c>
      <c r="CJ16" s="292">
        <f t="shared" si="7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893</v>
      </c>
      <c r="CX16" s="295" t="s">
        <v>893</v>
      </c>
      <c r="CY16" s="295" t="s">
        <v>893</v>
      </c>
      <c r="CZ16" s="295" t="s">
        <v>893</v>
      </c>
      <c r="DA16" s="295" t="s">
        <v>893</v>
      </c>
      <c r="DB16" s="295" t="s">
        <v>893</v>
      </c>
      <c r="DC16" s="295" t="s">
        <v>893</v>
      </c>
      <c r="DD16" s="292">
        <v>0</v>
      </c>
      <c r="DE16" s="292">
        <f t="shared" si="9"/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893</v>
      </c>
      <c r="DS16" s="295" t="s">
        <v>893</v>
      </c>
      <c r="DT16" s="292">
        <v>0</v>
      </c>
      <c r="DU16" s="295" t="s">
        <v>893</v>
      </c>
      <c r="DV16" s="295" t="s">
        <v>893</v>
      </c>
      <c r="DW16" s="295" t="s">
        <v>893</v>
      </c>
      <c r="DX16" s="295" t="s">
        <v>893</v>
      </c>
      <c r="DY16" s="292">
        <v>0</v>
      </c>
      <c r="DZ16" s="292">
        <f t="shared" si="11"/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893</v>
      </c>
      <c r="EL16" s="295" t="s">
        <v>893</v>
      </c>
      <c r="EM16" s="295" t="s">
        <v>893</v>
      </c>
      <c r="EN16" s="292">
        <v>0</v>
      </c>
      <c r="EO16" s="292">
        <v>0</v>
      </c>
      <c r="EP16" s="295" t="s">
        <v>893</v>
      </c>
      <c r="EQ16" s="295" t="s">
        <v>893</v>
      </c>
      <c r="ER16" s="295" t="s">
        <v>893</v>
      </c>
      <c r="ES16" s="292">
        <v>0</v>
      </c>
      <c r="ET16" s="292">
        <v>0</v>
      </c>
      <c r="EU16" s="292">
        <f t="shared" si="13"/>
        <v>450</v>
      </c>
      <c r="EV16" s="292">
        <v>122</v>
      </c>
      <c r="EW16" s="292">
        <v>263</v>
      </c>
      <c r="EX16" s="292">
        <v>53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893</v>
      </c>
      <c r="FI16" s="295" t="s">
        <v>893</v>
      </c>
      <c r="FJ16" s="295" t="s">
        <v>893</v>
      </c>
      <c r="FK16" s="292">
        <v>0</v>
      </c>
      <c r="FL16" s="292">
        <v>0</v>
      </c>
      <c r="FM16" s="292">
        <v>0</v>
      </c>
      <c r="FN16" s="292">
        <v>0</v>
      </c>
      <c r="FO16" s="292">
        <v>12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15"/>
        <v>869</v>
      </c>
      <c r="E17" s="292">
        <f t="shared" si="16"/>
        <v>0</v>
      </c>
      <c r="F17" s="292">
        <f t="shared" si="17"/>
        <v>3</v>
      </c>
      <c r="G17" s="292">
        <f t="shared" si="18"/>
        <v>0</v>
      </c>
      <c r="H17" s="292">
        <f t="shared" si="19"/>
        <v>165</v>
      </c>
      <c r="I17" s="292">
        <f t="shared" si="20"/>
        <v>610</v>
      </c>
      <c r="J17" s="292">
        <f t="shared" si="21"/>
        <v>63</v>
      </c>
      <c r="K17" s="292">
        <f t="shared" si="22"/>
        <v>10</v>
      </c>
      <c r="L17" s="292">
        <f t="shared" si="23"/>
        <v>0</v>
      </c>
      <c r="M17" s="292">
        <f t="shared" si="24"/>
        <v>0</v>
      </c>
      <c r="N17" s="292">
        <f t="shared" si="25"/>
        <v>0</v>
      </c>
      <c r="O17" s="292">
        <f t="shared" si="26"/>
        <v>0</v>
      </c>
      <c r="P17" s="292">
        <f t="shared" si="27"/>
        <v>0</v>
      </c>
      <c r="Q17" s="292">
        <f t="shared" si="28"/>
        <v>0</v>
      </c>
      <c r="R17" s="292">
        <f t="shared" si="29"/>
        <v>0</v>
      </c>
      <c r="S17" s="292">
        <f t="shared" si="30"/>
        <v>0</v>
      </c>
      <c r="T17" s="292">
        <f t="shared" si="31"/>
        <v>0</v>
      </c>
      <c r="U17" s="292">
        <f t="shared" si="32"/>
        <v>0</v>
      </c>
      <c r="V17" s="292">
        <f t="shared" si="33"/>
        <v>0</v>
      </c>
      <c r="W17" s="292">
        <f t="shared" si="34"/>
        <v>0</v>
      </c>
      <c r="X17" s="292">
        <f t="shared" si="35"/>
        <v>18</v>
      </c>
      <c r="Y17" s="292">
        <f t="shared" si="1"/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893</v>
      </c>
      <c r="AK17" s="295" t="s">
        <v>893</v>
      </c>
      <c r="AL17" s="292">
        <v>0</v>
      </c>
      <c r="AM17" s="295" t="s">
        <v>893</v>
      </c>
      <c r="AN17" s="295" t="s">
        <v>893</v>
      </c>
      <c r="AO17" s="292">
        <v>0</v>
      </c>
      <c r="AP17" s="295" t="s">
        <v>893</v>
      </c>
      <c r="AQ17" s="292">
        <v>0</v>
      </c>
      <c r="AR17" s="295" t="s">
        <v>893</v>
      </c>
      <c r="AS17" s="292">
        <v>0</v>
      </c>
      <c r="AT17" s="292">
        <f t="shared" si="3"/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893</v>
      </c>
      <c r="BF17" s="295" t="s">
        <v>893</v>
      </c>
      <c r="BG17" s="295" t="s">
        <v>893</v>
      </c>
      <c r="BH17" s="295" t="s">
        <v>893</v>
      </c>
      <c r="BI17" s="295" t="s">
        <v>893</v>
      </c>
      <c r="BJ17" s="295" t="s">
        <v>893</v>
      </c>
      <c r="BK17" s="295" t="s">
        <v>893</v>
      </c>
      <c r="BL17" s="295" t="s">
        <v>893</v>
      </c>
      <c r="BM17" s="295" t="s">
        <v>893</v>
      </c>
      <c r="BN17" s="292">
        <v>0</v>
      </c>
      <c r="BO17" s="292">
        <f t="shared" si="5"/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893</v>
      </c>
      <c r="CC17" s="295" t="s">
        <v>893</v>
      </c>
      <c r="CD17" s="295" t="s">
        <v>893</v>
      </c>
      <c r="CE17" s="295" t="s">
        <v>893</v>
      </c>
      <c r="CF17" s="295" t="s">
        <v>893</v>
      </c>
      <c r="CG17" s="295" t="s">
        <v>893</v>
      </c>
      <c r="CH17" s="295" t="s">
        <v>893</v>
      </c>
      <c r="CI17" s="292">
        <v>0</v>
      </c>
      <c r="CJ17" s="292">
        <f t="shared" si="7"/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893</v>
      </c>
      <c r="CX17" s="295" t="s">
        <v>893</v>
      </c>
      <c r="CY17" s="295" t="s">
        <v>893</v>
      </c>
      <c r="CZ17" s="295" t="s">
        <v>893</v>
      </c>
      <c r="DA17" s="295" t="s">
        <v>893</v>
      </c>
      <c r="DB17" s="295" t="s">
        <v>893</v>
      </c>
      <c r="DC17" s="295" t="s">
        <v>893</v>
      </c>
      <c r="DD17" s="292">
        <v>0</v>
      </c>
      <c r="DE17" s="292">
        <f t="shared" si="9"/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893</v>
      </c>
      <c r="DS17" s="295" t="s">
        <v>893</v>
      </c>
      <c r="DT17" s="292">
        <v>0</v>
      </c>
      <c r="DU17" s="295" t="s">
        <v>893</v>
      </c>
      <c r="DV17" s="295" t="s">
        <v>893</v>
      </c>
      <c r="DW17" s="295" t="s">
        <v>893</v>
      </c>
      <c r="DX17" s="295" t="s">
        <v>893</v>
      </c>
      <c r="DY17" s="292">
        <v>0</v>
      </c>
      <c r="DZ17" s="292">
        <f t="shared" si="11"/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893</v>
      </c>
      <c r="EL17" s="295" t="s">
        <v>893</v>
      </c>
      <c r="EM17" s="295" t="s">
        <v>893</v>
      </c>
      <c r="EN17" s="292">
        <v>0</v>
      </c>
      <c r="EO17" s="292">
        <v>0</v>
      </c>
      <c r="EP17" s="295" t="s">
        <v>893</v>
      </c>
      <c r="EQ17" s="295" t="s">
        <v>893</v>
      </c>
      <c r="ER17" s="295" t="s">
        <v>893</v>
      </c>
      <c r="ES17" s="292">
        <v>0</v>
      </c>
      <c r="ET17" s="292">
        <v>0</v>
      </c>
      <c r="EU17" s="292">
        <f t="shared" si="13"/>
        <v>869</v>
      </c>
      <c r="EV17" s="292">
        <v>0</v>
      </c>
      <c r="EW17" s="292">
        <v>3</v>
      </c>
      <c r="EX17" s="292">
        <v>0</v>
      </c>
      <c r="EY17" s="292">
        <v>165</v>
      </c>
      <c r="EZ17" s="292">
        <v>610</v>
      </c>
      <c r="FA17" s="292">
        <v>63</v>
      </c>
      <c r="FB17" s="292">
        <v>10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893</v>
      </c>
      <c r="FI17" s="295" t="s">
        <v>893</v>
      </c>
      <c r="FJ17" s="295" t="s">
        <v>893</v>
      </c>
      <c r="FK17" s="292">
        <v>0</v>
      </c>
      <c r="FL17" s="292">
        <v>0</v>
      </c>
      <c r="FM17" s="292">
        <v>0</v>
      </c>
      <c r="FN17" s="292">
        <v>0</v>
      </c>
      <c r="FO17" s="292">
        <v>18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15"/>
        <v>2013</v>
      </c>
      <c r="E18" s="292">
        <f t="shared" si="16"/>
        <v>766</v>
      </c>
      <c r="F18" s="292">
        <f t="shared" si="17"/>
        <v>0</v>
      </c>
      <c r="G18" s="292">
        <f t="shared" si="18"/>
        <v>0</v>
      </c>
      <c r="H18" s="292">
        <f t="shared" si="19"/>
        <v>208</v>
      </c>
      <c r="I18" s="292">
        <f t="shared" si="20"/>
        <v>240</v>
      </c>
      <c r="J18" s="292">
        <f t="shared" si="21"/>
        <v>66</v>
      </c>
      <c r="K18" s="292">
        <f t="shared" si="22"/>
        <v>7</v>
      </c>
      <c r="L18" s="292">
        <f t="shared" si="23"/>
        <v>0</v>
      </c>
      <c r="M18" s="292">
        <f t="shared" si="24"/>
        <v>0</v>
      </c>
      <c r="N18" s="292">
        <f t="shared" si="25"/>
        <v>141</v>
      </c>
      <c r="O18" s="292">
        <f t="shared" si="26"/>
        <v>0</v>
      </c>
      <c r="P18" s="292">
        <f t="shared" si="27"/>
        <v>0</v>
      </c>
      <c r="Q18" s="292">
        <f t="shared" si="28"/>
        <v>0</v>
      </c>
      <c r="R18" s="292">
        <f t="shared" si="29"/>
        <v>0</v>
      </c>
      <c r="S18" s="292">
        <f t="shared" si="30"/>
        <v>0</v>
      </c>
      <c r="T18" s="292">
        <f t="shared" si="31"/>
        <v>0</v>
      </c>
      <c r="U18" s="292">
        <f t="shared" si="32"/>
        <v>0</v>
      </c>
      <c r="V18" s="292">
        <f t="shared" si="33"/>
        <v>0</v>
      </c>
      <c r="W18" s="292">
        <f t="shared" si="34"/>
        <v>0</v>
      </c>
      <c r="X18" s="292">
        <f t="shared" si="35"/>
        <v>585</v>
      </c>
      <c r="Y18" s="292">
        <f t="shared" si="1"/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893</v>
      </c>
      <c r="AK18" s="295" t="s">
        <v>893</v>
      </c>
      <c r="AL18" s="292">
        <v>0</v>
      </c>
      <c r="AM18" s="295" t="s">
        <v>893</v>
      </c>
      <c r="AN18" s="295" t="s">
        <v>893</v>
      </c>
      <c r="AO18" s="292">
        <v>0</v>
      </c>
      <c r="AP18" s="295" t="s">
        <v>893</v>
      </c>
      <c r="AQ18" s="292">
        <v>0</v>
      </c>
      <c r="AR18" s="295" t="s">
        <v>893</v>
      </c>
      <c r="AS18" s="292">
        <v>0</v>
      </c>
      <c r="AT18" s="292">
        <f t="shared" si="3"/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893</v>
      </c>
      <c r="BF18" s="295" t="s">
        <v>893</v>
      </c>
      <c r="BG18" s="295" t="s">
        <v>893</v>
      </c>
      <c r="BH18" s="295" t="s">
        <v>893</v>
      </c>
      <c r="BI18" s="295" t="s">
        <v>893</v>
      </c>
      <c r="BJ18" s="295" t="s">
        <v>893</v>
      </c>
      <c r="BK18" s="295" t="s">
        <v>893</v>
      </c>
      <c r="BL18" s="295" t="s">
        <v>893</v>
      </c>
      <c r="BM18" s="295" t="s">
        <v>893</v>
      </c>
      <c r="BN18" s="292">
        <v>0</v>
      </c>
      <c r="BO18" s="292">
        <f t="shared" si="5"/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893</v>
      </c>
      <c r="CC18" s="295" t="s">
        <v>893</v>
      </c>
      <c r="CD18" s="295" t="s">
        <v>893</v>
      </c>
      <c r="CE18" s="295" t="s">
        <v>893</v>
      </c>
      <c r="CF18" s="295" t="s">
        <v>893</v>
      </c>
      <c r="CG18" s="295" t="s">
        <v>893</v>
      </c>
      <c r="CH18" s="295" t="s">
        <v>893</v>
      </c>
      <c r="CI18" s="292">
        <v>0</v>
      </c>
      <c r="CJ18" s="292">
        <f t="shared" si="7"/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893</v>
      </c>
      <c r="CX18" s="295" t="s">
        <v>893</v>
      </c>
      <c r="CY18" s="295" t="s">
        <v>893</v>
      </c>
      <c r="CZ18" s="295" t="s">
        <v>893</v>
      </c>
      <c r="DA18" s="295" t="s">
        <v>893</v>
      </c>
      <c r="DB18" s="295" t="s">
        <v>893</v>
      </c>
      <c r="DC18" s="295" t="s">
        <v>893</v>
      </c>
      <c r="DD18" s="292">
        <v>0</v>
      </c>
      <c r="DE18" s="292">
        <f t="shared" si="9"/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893</v>
      </c>
      <c r="DS18" s="295" t="s">
        <v>893</v>
      </c>
      <c r="DT18" s="292">
        <v>0</v>
      </c>
      <c r="DU18" s="295" t="s">
        <v>893</v>
      </c>
      <c r="DV18" s="295" t="s">
        <v>893</v>
      </c>
      <c r="DW18" s="295" t="s">
        <v>893</v>
      </c>
      <c r="DX18" s="295" t="s">
        <v>893</v>
      </c>
      <c r="DY18" s="292">
        <v>0</v>
      </c>
      <c r="DZ18" s="292">
        <f t="shared" si="11"/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893</v>
      </c>
      <c r="EL18" s="295" t="s">
        <v>893</v>
      </c>
      <c r="EM18" s="295" t="s">
        <v>893</v>
      </c>
      <c r="EN18" s="292">
        <v>0</v>
      </c>
      <c r="EO18" s="292">
        <v>0</v>
      </c>
      <c r="EP18" s="295" t="s">
        <v>893</v>
      </c>
      <c r="EQ18" s="295" t="s">
        <v>893</v>
      </c>
      <c r="ER18" s="295" t="s">
        <v>893</v>
      </c>
      <c r="ES18" s="292">
        <v>0</v>
      </c>
      <c r="ET18" s="292">
        <v>0</v>
      </c>
      <c r="EU18" s="292">
        <f t="shared" si="13"/>
        <v>2013</v>
      </c>
      <c r="EV18" s="292">
        <v>766</v>
      </c>
      <c r="EW18" s="292">
        <v>0</v>
      </c>
      <c r="EX18" s="292">
        <v>0</v>
      </c>
      <c r="EY18" s="292">
        <v>208</v>
      </c>
      <c r="EZ18" s="292">
        <v>240</v>
      </c>
      <c r="FA18" s="292">
        <v>66</v>
      </c>
      <c r="FB18" s="292">
        <v>7</v>
      </c>
      <c r="FC18" s="292">
        <v>0</v>
      </c>
      <c r="FD18" s="292">
        <v>0</v>
      </c>
      <c r="FE18" s="292">
        <v>141</v>
      </c>
      <c r="FF18" s="292">
        <v>0</v>
      </c>
      <c r="FG18" s="292">
        <v>0</v>
      </c>
      <c r="FH18" s="295" t="s">
        <v>893</v>
      </c>
      <c r="FI18" s="295" t="s">
        <v>893</v>
      </c>
      <c r="FJ18" s="295" t="s">
        <v>893</v>
      </c>
      <c r="FK18" s="292">
        <v>0</v>
      </c>
      <c r="FL18" s="292">
        <v>0</v>
      </c>
      <c r="FM18" s="292">
        <v>0</v>
      </c>
      <c r="FN18" s="292">
        <v>0</v>
      </c>
      <c r="FO18" s="292">
        <v>585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15"/>
        <v>566</v>
      </c>
      <c r="E19" s="292">
        <f t="shared" si="16"/>
        <v>0</v>
      </c>
      <c r="F19" s="292">
        <f t="shared" si="17"/>
        <v>0</v>
      </c>
      <c r="G19" s="292">
        <f t="shared" si="18"/>
        <v>0</v>
      </c>
      <c r="H19" s="292">
        <f t="shared" si="19"/>
        <v>0</v>
      </c>
      <c r="I19" s="292">
        <f t="shared" si="20"/>
        <v>336</v>
      </c>
      <c r="J19" s="292">
        <f t="shared" si="21"/>
        <v>230</v>
      </c>
      <c r="K19" s="292">
        <f t="shared" si="22"/>
        <v>0</v>
      </c>
      <c r="L19" s="292">
        <f t="shared" si="23"/>
        <v>0</v>
      </c>
      <c r="M19" s="292">
        <f t="shared" si="24"/>
        <v>0</v>
      </c>
      <c r="N19" s="292">
        <f t="shared" si="25"/>
        <v>0</v>
      </c>
      <c r="O19" s="292">
        <f t="shared" si="26"/>
        <v>0</v>
      </c>
      <c r="P19" s="292">
        <f t="shared" si="27"/>
        <v>0</v>
      </c>
      <c r="Q19" s="292">
        <f t="shared" si="28"/>
        <v>0</v>
      </c>
      <c r="R19" s="292">
        <f t="shared" si="29"/>
        <v>0</v>
      </c>
      <c r="S19" s="292">
        <f t="shared" si="30"/>
        <v>0</v>
      </c>
      <c r="T19" s="292">
        <f t="shared" si="31"/>
        <v>0</v>
      </c>
      <c r="U19" s="292">
        <f t="shared" si="32"/>
        <v>0</v>
      </c>
      <c r="V19" s="292">
        <f t="shared" si="33"/>
        <v>0</v>
      </c>
      <c r="W19" s="292">
        <f t="shared" si="34"/>
        <v>0</v>
      </c>
      <c r="X19" s="292">
        <f t="shared" si="35"/>
        <v>0</v>
      </c>
      <c r="Y19" s="292">
        <f t="shared" si="1"/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893</v>
      </c>
      <c r="AK19" s="295" t="s">
        <v>893</v>
      </c>
      <c r="AL19" s="292">
        <v>0</v>
      </c>
      <c r="AM19" s="295" t="s">
        <v>893</v>
      </c>
      <c r="AN19" s="295" t="s">
        <v>893</v>
      </c>
      <c r="AO19" s="292">
        <v>0</v>
      </c>
      <c r="AP19" s="295" t="s">
        <v>893</v>
      </c>
      <c r="AQ19" s="292">
        <v>0</v>
      </c>
      <c r="AR19" s="295" t="s">
        <v>893</v>
      </c>
      <c r="AS19" s="292">
        <v>0</v>
      </c>
      <c r="AT19" s="292">
        <f t="shared" si="3"/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893</v>
      </c>
      <c r="BF19" s="295" t="s">
        <v>893</v>
      </c>
      <c r="BG19" s="295" t="s">
        <v>893</v>
      </c>
      <c r="BH19" s="295" t="s">
        <v>893</v>
      </c>
      <c r="BI19" s="295" t="s">
        <v>893</v>
      </c>
      <c r="BJ19" s="295" t="s">
        <v>893</v>
      </c>
      <c r="BK19" s="295" t="s">
        <v>893</v>
      </c>
      <c r="BL19" s="295" t="s">
        <v>893</v>
      </c>
      <c r="BM19" s="295" t="s">
        <v>893</v>
      </c>
      <c r="BN19" s="292">
        <v>0</v>
      </c>
      <c r="BO19" s="292">
        <f t="shared" si="5"/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893</v>
      </c>
      <c r="CC19" s="295" t="s">
        <v>893</v>
      </c>
      <c r="CD19" s="295" t="s">
        <v>893</v>
      </c>
      <c r="CE19" s="295" t="s">
        <v>893</v>
      </c>
      <c r="CF19" s="295" t="s">
        <v>893</v>
      </c>
      <c r="CG19" s="295" t="s">
        <v>893</v>
      </c>
      <c r="CH19" s="295" t="s">
        <v>893</v>
      </c>
      <c r="CI19" s="292">
        <v>0</v>
      </c>
      <c r="CJ19" s="292">
        <f t="shared" si="7"/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893</v>
      </c>
      <c r="CX19" s="295" t="s">
        <v>893</v>
      </c>
      <c r="CY19" s="295" t="s">
        <v>893</v>
      </c>
      <c r="CZ19" s="295" t="s">
        <v>893</v>
      </c>
      <c r="DA19" s="295" t="s">
        <v>893</v>
      </c>
      <c r="DB19" s="295" t="s">
        <v>893</v>
      </c>
      <c r="DC19" s="295" t="s">
        <v>893</v>
      </c>
      <c r="DD19" s="292">
        <v>0</v>
      </c>
      <c r="DE19" s="292">
        <f t="shared" si="9"/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893</v>
      </c>
      <c r="DS19" s="295" t="s">
        <v>893</v>
      </c>
      <c r="DT19" s="292">
        <v>0</v>
      </c>
      <c r="DU19" s="295" t="s">
        <v>893</v>
      </c>
      <c r="DV19" s="295" t="s">
        <v>893</v>
      </c>
      <c r="DW19" s="295" t="s">
        <v>893</v>
      </c>
      <c r="DX19" s="295" t="s">
        <v>893</v>
      </c>
      <c r="DY19" s="292">
        <v>0</v>
      </c>
      <c r="DZ19" s="292">
        <f t="shared" si="11"/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893</v>
      </c>
      <c r="EL19" s="295" t="s">
        <v>893</v>
      </c>
      <c r="EM19" s="295" t="s">
        <v>893</v>
      </c>
      <c r="EN19" s="292">
        <v>0</v>
      </c>
      <c r="EO19" s="292">
        <v>0</v>
      </c>
      <c r="EP19" s="295" t="s">
        <v>893</v>
      </c>
      <c r="EQ19" s="295" t="s">
        <v>893</v>
      </c>
      <c r="ER19" s="295" t="s">
        <v>893</v>
      </c>
      <c r="ES19" s="292">
        <v>0</v>
      </c>
      <c r="ET19" s="292">
        <v>0</v>
      </c>
      <c r="EU19" s="292">
        <f t="shared" si="13"/>
        <v>566</v>
      </c>
      <c r="EV19" s="292">
        <v>0</v>
      </c>
      <c r="EW19" s="292">
        <v>0</v>
      </c>
      <c r="EX19" s="292">
        <v>0</v>
      </c>
      <c r="EY19" s="292">
        <v>0</v>
      </c>
      <c r="EZ19" s="292">
        <v>336</v>
      </c>
      <c r="FA19" s="292">
        <v>230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893</v>
      </c>
      <c r="FI19" s="295" t="s">
        <v>893</v>
      </c>
      <c r="FJ19" s="295" t="s">
        <v>893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15"/>
        <v>2211</v>
      </c>
      <c r="E20" s="292">
        <f t="shared" si="16"/>
        <v>0</v>
      </c>
      <c r="F20" s="292">
        <f t="shared" si="17"/>
        <v>0</v>
      </c>
      <c r="G20" s="292">
        <f t="shared" si="18"/>
        <v>0</v>
      </c>
      <c r="H20" s="292">
        <f t="shared" si="19"/>
        <v>473</v>
      </c>
      <c r="I20" s="292">
        <f t="shared" si="20"/>
        <v>202</v>
      </c>
      <c r="J20" s="292">
        <f t="shared" si="21"/>
        <v>56</v>
      </c>
      <c r="K20" s="292">
        <f t="shared" si="22"/>
        <v>1</v>
      </c>
      <c r="L20" s="292">
        <f t="shared" si="23"/>
        <v>0</v>
      </c>
      <c r="M20" s="292">
        <f t="shared" si="24"/>
        <v>0</v>
      </c>
      <c r="N20" s="292">
        <f t="shared" si="25"/>
        <v>0</v>
      </c>
      <c r="O20" s="292">
        <f t="shared" si="26"/>
        <v>0</v>
      </c>
      <c r="P20" s="292">
        <f t="shared" si="27"/>
        <v>0</v>
      </c>
      <c r="Q20" s="292">
        <f t="shared" si="28"/>
        <v>1479</v>
      </c>
      <c r="R20" s="292">
        <f t="shared" si="29"/>
        <v>0</v>
      </c>
      <c r="S20" s="292">
        <f t="shared" si="30"/>
        <v>0</v>
      </c>
      <c r="T20" s="292">
        <f t="shared" si="31"/>
        <v>0</v>
      </c>
      <c r="U20" s="292">
        <f t="shared" si="32"/>
        <v>0</v>
      </c>
      <c r="V20" s="292">
        <f t="shared" si="33"/>
        <v>0</v>
      </c>
      <c r="W20" s="292">
        <f t="shared" si="34"/>
        <v>0</v>
      </c>
      <c r="X20" s="292">
        <f t="shared" si="35"/>
        <v>0</v>
      </c>
      <c r="Y20" s="292">
        <f t="shared" si="1"/>
        <v>1479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893</v>
      </c>
      <c r="AK20" s="295" t="s">
        <v>893</v>
      </c>
      <c r="AL20" s="292">
        <v>1479</v>
      </c>
      <c r="AM20" s="295" t="s">
        <v>893</v>
      </c>
      <c r="AN20" s="295" t="s">
        <v>893</v>
      </c>
      <c r="AO20" s="292">
        <v>0</v>
      </c>
      <c r="AP20" s="295" t="s">
        <v>893</v>
      </c>
      <c r="AQ20" s="292">
        <v>0</v>
      </c>
      <c r="AR20" s="295" t="s">
        <v>893</v>
      </c>
      <c r="AS20" s="292">
        <v>0</v>
      </c>
      <c r="AT20" s="292">
        <f t="shared" si="3"/>
        <v>675</v>
      </c>
      <c r="AU20" s="292">
        <v>0</v>
      </c>
      <c r="AV20" s="292">
        <v>0</v>
      </c>
      <c r="AW20" s="292">
        <v>0</v>
      </c>
      <c r="AX20" s="292">
        <v>473</v>
      </c>
      <c r="AY20" s="292">
        <v>202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893</v>
      </c>
      <c r="BF20" s="295" t="s">
        <v>893</v>
      </c>
      <c r="BG20" s="295" t="s">
        <v>893</v>
      </c>
      <c r="BH20" s="295" t="s">
        <v>893</v>
      </c>
      <c r="BI20" s="295" t="s">
        <v>893</v>
      </c>
      <c r="BJ20" s="295" t="s">
        <v>893</v>
      </c>
      <c r="BK20" s="295" t="s">
        <v>893</v>
      </c>
      <c r="BL20" s="295" t="s">
        <v>893</v>
      </c>
      <c r="BM20" s="295" t="s">
        <v>893</v>
      </c>
      <c r="BN20" s="292">
        <v>0</v>
      </c>
      <c r="BO20" s="292">
        <f t="shared" si="5"/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893</v>
      </c>
      <c r="CC20" s="295" t="s">
        <v>893</v>
      </c>
      <c r="CD20" s="295" t="s">
        <v>893</v>
      </c>
      <c r="CE20" s="295" t="s">
        <v>893</v>
      </c>
      <c r="CF20" s="295" t="s">
        <v>893</v>
      </c>
      <c r="CG20" s="295" t="s">
        <v>893</v>
      </c>
      <c r="CH20" s="295" t="s">
        <v>893</v>
      </c>
      <c r="CI20" s="292">
        <v>0</v>
      </c>
      <c r="CJ20" s="292">
        <f t="shared" si="7"/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893</v>
      </c>
      <c r="CX20" s="295" t="s">
        <v>893</v>
      </c>
      <c r="CY20" s="295" t="s">
        <v>893</v>
      </c>
      <c r="CZ20" s="295" t="s">
        <v>893</v>
      </c>
      <c r="DA20" s="295" t="s">
        <v>893</v>
      </c>
      <c r="DB20" s="295" t="s">
        <v>893</v>
      </c>
      <c r="DC20" s="295" t="s">
        <v>893</v>
      </c>
      <c r="DD20" s="292">
        <v>0</v>
      </c>
      <c r="DE20" s="292">
        <f t="shared" si="9"/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893</v>
      </c>
      <c r="DS20" s="295" t="s">
        <v>893</v>
      </c>
      <c r="DT20" s="292">
        <v>0</v>
      </c>
      <c r="DU20" s="295" t="s">
        <v>893</v>
      </c>
      <c r="DV20" s="295" t="s">
        <v>893</v>
      </c>
      <c r="DW20" s="295" t="s">
        <v>893</v>
      </c>
      <c r="DX20" s="295" t="s">
        <v>893</v>
      </c>
      <c r="DY20" s="292">
        <v>0</v>
      </c>
      <c r="DZ20" s="292">
        <f t="shared" si="11"/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893</v>
      </c>
      <c r="EL20" s="295" t="s">
        <v>893</v>
      </c>
      <c r="EM20" s="295" t="s">
        <v>893</v>
      </c>
      <c r="EN20" s="292">
        <v>0</v>
      </c>
      <c r="EO20" s="292">
        <v>0</v>
      </c>
      <c r="EP20" s="295" t="s">
        <v>893</v>
      </c>
      <c r="EQ20" s="295" t="s">
        <v>893</v>
      </c>
      <c r="ER20" s="295" t="s">
        <v>893</v>
      </c>
      <c r="ES20" s="292">
        <v>0</v>
      </c>
      <c r="ET20" s="292">
        <v>0</v>
      </c>
      <c r="EU20" s="292">
        <f t="shared" si="13"/>
        <v>57</v>
      </c>
      <c r="EV20" s="292">
        <v>0</v>
      </c>
      <c r="EW20" s="292">
        <v>0</v>
      </c>
      <c r="EX20" s="292">
        <v>0</v>
      </c>
      <c r="EY20" s="292">
        <v>0</v>
      </c>
      <c r="EZ20" s="292">
        <v>0</v>
      </c>
      <c r="FA20" s="292">
        <v>56</v>
      </c>
      <c r="FB20" s="292">
        <v>1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893</v>
      </c>
      <c r="FI20" s="295" t="s">
        <v>893</v>
      </c>
      <c r="FJ20" s="295" t="s">
        <v>893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15"/>
        <v>3770</v>
      </c>
      <c r="E21" s="292">
        <f t="shared" si="16"/>
        <v>0</v>
      </c>
      <c r="F21" s="292">
        <f t="shared" si="17"/>
        <v>0</v>
      </c>
      <c r="G21" s="292">
        <f t="shared" si="18"/>
        <v>0</v>
      </c>
      <c r="H21" s="292">
        <f t="shared" si="19"/>
        <v>600</v>
      </c>
      <c r="I21" s="292">
        <f t="shared" si="20"/>
        <v>729</v>
      </c>
      <c r="J21" s="292">
        <f t="shared" si="21"/>
        <v>174</v>
      </c>
      <c r="K21" s="292">
        <f t="shared" si="22"/>
        <v>0</v>
      </c>
      <c r="L21" s="292">
        <f t="shared" si="23"/>
        <v>0</v>
      </c>
      <c r="M21" s="292">
        <f t="shared" si="24"/>
        <v>350</v>
      </c>
      <c r="N21" s="292">
        <f t="shared" si="25"/>
        <v>0</v>
      </c>
      <c r="O21" s="292">
        <f t="shared" si="26"/>
        <v>87</v>
      </c>
      <c r="P21" s="292">
        <f t="shared" si="27"/>
        <v>0</v>
      </c>
      <c r="Q21" s="292">
        <f t="shared" si="28"/>
        <v>1489</v>
      </c>
      <c r="R21" s="292">
        <f t="shared" si="29"/>
        <v>0</v>
      </c>
      <c r="S21" s="292">
        <f t="shared" si="30"/>
        <v>0</v>
      </c>
      <c r="T21" s="292">
        <f t="shared" si="31"/>
        <v>0</v>
      </c>
      <c r="U21" s="292">
        <f t="shared" si="32"/>
        <v>0</v>
      </c>
      <c r="V21" s="292">
        <f t="shared" si="33"/>
        <v>0</v>
      </c>
      <c r="W21" s="292">
        <f t="shared" si="34"/>
        <v>0</v>
      </c>
      <c r="X21" s="292">
        <f t="shared" si="35"/>
        <v>341</v>
      </c>
      <c r="Y21" s="292">
        <f t="shared" si="1"/>
        <v>1602</v>
      </c>
      <c r="Z21" s="292">
        <v>0</v>
      </c>
      <c r="AA21" s="292">
        <v>0</v>
      </c>
      <c r="AB21" s="292">
        <v>0</v>
      </c>
      <c r="AC21" s="292">
        <v>113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893</v>
      </c>
      <c r="AK21" s="295" t="s">
        <v>893</v>
      </c>
      <c r="AL21" s="292">
        <v>1489</v>
      </c>
      <c r="AM21" s="295" t="s">
        <v>893</v>
      </c>
      <c r="AN21" s="295" t="s">
        <v>893</v>
      </c>
      <c r="AO21" s="292">
        <v>0</v>
      </c>
      <c r="AP21" s="295" t="s">
        <v>893</v>
      </c>
      <c r="AQ21" s="292">
        <v>0</v>
      </c>
      <c r="AR21" s="295" t="s">
        <v>893</v>
      </c>
      <c r="AS21" s="292">
        <v>0</v>
      </c>
      <c r="AT21" s="292">
        <f t="shared" si="3"/>
        <v>310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893</v>
      </c>
      <c r="BF21" s="295" t="s">
        <v>893</v>
      </c>
      <c r="BG21" s="295" t="s">
        <v>893</v>
      </c>
      <c r="BH21" s="295" t="s">
        <v>893</v>
      </c>
      <c r="BI21" s="295" t="s">
        <v>893</v>
      </c>
      <c r="BJ21" s="295" t="s">
        <v>893</v>
      </c>
      <c r="BK21" s="295" t="s">
        <v>893</v>
      </c>
      <c r="BL21" s="295" t="s">
        <v>893</v>
      </c>
      <c r="BM21" s="295" t="s">
        <v>893</v>
      </c>
      <c r="BN21" s="292">
        <v>310</v>
      </c>
      <c r="BO21" s="292">
        <f t="shared" si="5"/>
        <v>87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87</v>
      </c>
      <c r="CA21" s="292">
        <v>0</v>
      </c>
      <c r="CB21" s="295" t="s">
        <v>893</v>
      </c>
      <c r="CC21" s="295" t="s">
        <v>893</v>
      </c>
      <c r="CD21" s="295" t="s">
        <v>893</v>
      </c>
      <c r="CE21" s="295" t="s">
        <v>893</v>
      </c>
      <c r="CF21" s="295" t="s">
        <v>893</v>
      </c>
      <c r="CG21" s="295" t="s">
        <v>893</v>
      </c>
      <c r="CH21" s="295" t="s">
        <v>893</v>
      </c>
      <c r="CI21" s="292">
        <v>0</v>
      </c>
      <c r="CJ21" s="292">
        <f t="shared" si="7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893</v>
      </c>
      <c r="CX21" s="295" t="s">
        <v>893</v>
      </c>
      <c r="CY21" s="295" t="s">
        <v>893</v>
      </c>
      <c r="CZ21" s="295" t="s">
        <v>893</v>
      </c>
      <c r="DA21" s="295" t="s">
        <v>893</v>
      </c>
      <c r="DB21" s="295" t="s">
        <v>893</v>
      </c>
      <c r="DC21" s="295" t="s">
        <v>893</v>
      </c>
      <c r="DD21" s="292">
        <v>0</v>
      </c>
      <c r="DE21" s="292">
        <f t="shared" si="9"/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893</v>
      </c>
      <c r="DS21" s="295" t="s">
        <v>893</v>
      </c>
      <c r="DT21" s="292">
        <v>0</v>
      </c>
      <c r="DU21" s="295" t="s">
        <v>893</v>
      </c>
      <c r="DV21" s="295" t="s">
        <v>893</v>
      </c>
      <c r="DW21" s="295" t="s">
        <v>893</v>
      </c>
      <c r="DX21" s="295" t="s">
        <v>893</v>
      </c>
      <c r="DY21" s="292">
        <v>0</v>
      </c>
      <c r="DZ21" s="292">
        <f t="shared" si="11"/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893</v>
      </c>
      <c r="EL21" s="295" t="s">
        <v>893</v>
      </c>
      <c r="EM21" s="295" t="s">
        <v>893</v>
      </c>
      <c r="EN21" s="292">
        <v>0</v>
      </c>
      <c r="EO21" s="292">
        <v>0</v>
      </c>
      <c r="EP21" s="295" t="s">
        <v>893</v>
      </c>
      <c r="EQ21" s="295" t="s">
        <v>893</v>
      </c>
      <c r="ER21" s="295" t="s">
        <v>893</v>
      </c>
      <c r="ES21" s="292">
        <v>0</v>
      </c>
      <c r="ET21" s="292">
        <v>0</v>
      </c>
      <c r="EU21" s="292">
        <f t="shared" si="13"/>
        <v>1771</v>
      </c>
      <c r="EV21" s="292">
        <v>0</v>
      </c>
      <c r="EW21" s="292">
        <v>0</v>
      </c>
      <c r="EX21" s="292">
        <v>0</v>
      </c>
      <c r="EY21" s="292">
        <v>487</v>
      </c>
      <c r="EZ21" s="292">
        <v>729</v>
      </c>
      <c r="FA21" s="292">
        <v>174</v>
      </c>
      <c r="FB21" s="292">
        <v>0</v>
      </c>
      <c r="FC21" s="292">
        <v>0</v>
      </c>
      <c r="FD21" s="292">
        <v>350</v>
      </c>
      <c r="FE21" s="292">
        <v>0</v>
      </c>
      <c r="FF21" s="292">
        <v>0</v>
      </c>
      <c r="FG21" s="292">
        <v>0</v>
      </c>
      <c r="FH21" s="295" t="s">
        <v>893</v>
      </c>
      <c r="FI21" s="295" t="s">
        <v>893</v>
      </c>
      <c r="FJ21" s="295" t="s">
        <v>893</v>
      </c>
      <c r="FK21" s="292">
        <v>0</v>
      </c>
      <c r="FL21" s="292">
        <v>0</v>
      </c>
      <c r="FM21" s="292">
        <v>0</v>
      </c>
      <c r="FN21" s="292">
        <v>0</v>
      </c>
      <c r="FO21" s="292">
        <v>31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15"/>
        <v>2774</v>
      </c>
      <c r="E22" s="292">
        <f t="shared" si="16"/>
        <v>0</v>
      </c>
      <c r="F22" s="292">
        <f t="shared" si="17"/>
        <v>0</v>
      </c>
      <c r="G22" s="292">
        <f t="shared" si="18"/>
        <v>0</v>
      </c>
      <c r="H22" s="292">
        <f t="shared" si="19"/>
        <v>727</v>
      </c>
      <c r="I22" s="292">
        <f t="shared" si="20"/>
        <v>503</v>
      </c>
      <c r="J22" s="292">
        <f t="shared" si="21"/>
        <v>145</v>
      </c>
      <c r="K22" s="292">
        <f t="shared" si="22"/>
        <v>0</v>
      </c>
      <c r="L22" s="292">
        <f t="shared" si="23"/>
        <v>0</v>
      </c>
      <c r="M22" s="292">
        <f t="shared" si="24"/>
        <v>0</v>
      </c>
      <c r="N22" s="292">
        <f t="shared" si="25"/>
        <v>0</v>
      </c>
      <c r="O22" s="292">
        <f t="shared" si="26"/>
        <v>17</v>
      </c>
      <c r="P22" s="292">
        <f t="shared" si="27"/>
        <v>0</v>
      </c>
      <c r="Q22" s="292">
        <f t="shared" si="28"/>
        <v>1152</v>
      </c>
      <c r="R22" s="292">
        <f t="shared" si="29"/>
        <v>0</v>
      </c>
      <c r="S22" s="292">
        <f t="shared" si="30"/>
        <v>0</v>
      </c>
      <c r="T22" s="292">
        <f t="shared" si="31"/>
        <v>0</v>
      </c>
      <c r="U22" s="292">
        <f t="shared" si="32"/>
        <v>0</v>
      </c>
      <c r="V22" s="292">
        <f t="shared" si="33"/>
        <v>0</v>
      </c>
      <c r="W22" s="292">
        <f t="shared" si="34"/>
        <v>32</v>
      </c>
      <c r="X22" s="292">
        <f t="shared" si="35"/>
        <v>198</v>
      </c>
      <c r="Y22" s="292">
        <f t="shared" si="1"/>
        <v>1234</v>
      </c>
      <c r="Z22" s="292">
        <v>0</v>
      </c>
      <c r="AA22" s="292">
        <v>0</v>
      </c>
      <c r="AB22" s="292">
        <v>0</v>
      </c>
      <c r="AC22" s="292">
        <v>82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893</v>
      </c>
      <c r="AK22" s="295" t="s">
        <v>893</v>
      </c>
      <c r="AL22" s="292">
        <v>1152</v>
      </c>
      <c r="AM22" s="295" t="s">
        <v>893</v>
      </c>
      <c r="AN22" s="295" t="s">
        <v>893</v>
      </c>
      <c r="AO22" s="292">
        <v>0</v>
      </c>
      <c r="AP22" s="295" t="s">
        <v>893</v>
      </c>
      <c r="AQ22" s="292">
        <v>0</v>
      </c>
      <c r="AR22" s="295" t="s">
        <v>893</v>
      </c>
      <c r="AS22" s="292">
        <v>0</v>
      </c>
      <c r="AT22" s="292">
        <f t="shared" si="3"/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893</v>
      </c>
      <c r="BF22" s="295" t="s">
        <v>893</v>
      </c>
      <c r="BG22" s="295" t="s">
        <v>893</v>
      </c>
      <c r="BH22" s="295" t="s">
        <v>893</v>
      </c>
      <c r="BI22" s="295" t="s">
        <v>893</v>
      </c>
      <c r="BJ22" s="295" t="s">
        <v>893</v>
      </c>
      <c r="BK22" s="295" t="s">
        <v>893</v>
      </c>
      <c r="BL22" s="295" t="s">
        <v>893</v>
      </c>
      <c r="BM22" s="295" t="s">
        <v>893</v>
      </c>
      <c r="BN22" s="292">
        <v>0</v>
      </c>
      <c r="BO22" s="292">
        <f t="shared" si="5"/>
        <v>17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17</v>
      </c>
      <c r="CA22" s="292">
        <v>0</v>
      </c>
      <c r="CB22" s="295" t="s">
        <v>893</v>
      </c>
      <c r="CC22" s="295" t="s">
        <v>893</v>
      </c>
      <c r="CD22" s="295" t="s">
        <v>893</v>
      </c>
      <c r="CE22" s="295" t="s">
        <v>893</v>
      </c>
      <c r="CF22" s="295" t="s">
        <v>893</v>
      </c>
      <c r="CG22" s="295" t="s">
        <v>893</v>
      </c>
      <c r="CH22" s="295" t="s">
        <v>893</v>
      </c>
      <c r="CI22" s="292">
        <v>0</v>
      </c>
      <c r="CJ22" s="292">
        <f t="shared" si="7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893</v>
      </c>
      <c r="CX22" s="295" t="s">
        <v>893</v>
      </c>
      <c r="CY22" s="295" t="s">
        <v>893</v>
      </c>
      <c r="CZ22" s="295" t="s">
        <v>893</v>
      </c>
      <c r="DA22" s="295" t="s">
        <v>893</v>
      </c>
      <c r="DB22" s="295" t="s">
        <v>893</v>
      </c>
      <c r="DC22" s="295" t="s">
        <v>893</v>
      </c>
      <c r="DD22" s="292">
        <v>0</v>
      </c>
      <c r="DE22" s="292">
        <f t="shared" si="9"/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893</v>
      </c>
      <c r="DS22" s="295" t="s">
        <v>893</v>
      </c>
      <c r="DT22" s="292">
        <v>0</v>
      </c>
      <c r="DU22" s="295" t="s">
        <v>893</v>
      </c>
      <c r="DV22" s="295" t="s">
        <v>893</v>
      </c>
      <c r="DW22" s="295" t="s">
        <v>893</v>
      </c>
      <c r="DX22" s="295" t="s">
        <v>893</v>
      </c>
      <c r="DY22" s="292">
        <v>0</v>
      </c>
      <c r="DZ22" s="292">
        <f t="shared" si="11"/>
        <v>32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893</v>
      </c>
      <c r="EL22" s="295" t="s">
        <v>893</v>
      </c>
      <c r="EM22" s="295" t="s">
        <v>893</v>
      </c>
      <c r="EN22" s="292">
        <v>0</v>
      </c>
      <c r="EO22" s="292">
        <v>0</v>
      </c>
      <c r="EP22" s="295" t="s">
        <v>893</v>
      </c>
      <c r="EQ22" s="295" t="s">
        <v>893</v>
      </c>
      <c r="ER22" s="295" t="s">
        <v>893</v>
      </c>
      <c r="ES22" s="292">
        <v>32</v>
      </c>
      <c r="ET22" s="292">
        <v>0</v>
      </c>
      <c r="EU22" s="292">
        <f t="shared" si="13"/>
        <v>1491</v>
      </c>
      <c r="EV22" s="292">
        <v>0</v>
      </c>
      <c r="EW22" s="292">
        <v>0</v>
      </c>
      <c r="EX22" s="292">
        <v>0</v>
      </c>
      <c r="EY22" s="292">
        <v>645</v>
      </c>
      <c r="EZ22" s="292">
        <v>503</v>
      </c>
      <c r="FA22" s="292">
        <v>145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893</v>
      </c>
      <c r="FI22" s="295" t="s">
        <v>893</v>
      </c>
      <c r="FJ22" s="295" t="s">
        <v>893</v>
      </c>
      <c r="FK22" s="292">
        <v>0</v>
      </c>
      <c r="FL22" s="292">
        <v>0</v>
      </c>
      <c r="FM22" s="292">
        <v>0</v>
      </c>
      <c r="FN22" s="292">
        <v>0</v>
      </c>
      <c r="FO22" s="292">
        <v>198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15"/>
        <v>4688</v>
      </c>
      <c r="E23" s="292">
        <f t="shared" si="16"/>
        <v>1677</v>
      </c>
      <c r="F23" s="292">
        <f t="shared" si="17"/>
        <v>0</v>
      </c>
      <c r="G23" s="292">
        <f t="shared" si="18"/>
        <v>0</v>
      </c>
      <c r="H23" s="292">
        <f t="shared" si="19"/>
        <v>1166</v>
      </c>
      <c r="I23" s="292">
        <f t="shared" si="20"/>
        <v>929</v>
      </c>
      <c r="J23" s="292">
        <f t="shared" si="21"/>
        <v>467</v>
      </c>
      <c r="K23" s="292">
        <f t="shared" si="22"/>
        <v>0</v>
      </c>
      <c r="L23" s="292">
        <f t="shared" si="23"/>
        <v>0</v>
      </c>
      <c r="M23" s="292">
        <f t="shared" si="24"/>
        <v>0</v>
      </c>
      <c r="N23" s="292">
        <f t="shared" si="25"/>
        <v>161</v>
      </c>
      <c r="O23" s="292">
        <f t="shared" si="26"/>
        <v>0</v>
      </c>
      <c r="P23" s="292">
        <f t="shared" si="27"/>
        <v>0</v>
      </c>
      <c r="Q23" s="292">
        <f t="shared" si="28"/>
        <v>247</v>
      </c>
      <c r="R23" s="292">
        <f t="shared" si="29"/>
        <v>0</v>
      </c>
      <c r="S23" s="292">
        <f t="shared" si="30"/>
        <v>0</v>
      </c>
      <c r="T23" s="292">
        <f t="shared" si="31"/>
        <v>0</v>
      </c>
      <c r="U23" s="292">
        <f t="shared" si="32"/>
        <v>0</v>
      </c>
      <c r="V23" s="292">
        <f t="shared" si="33"/>
        <v>0</v>
      </c>
      <c r="W23" s="292">
        <f t="shared" si="34"/>
        <v>0</v>
      </c>
      <c r="X23" s="292">
        <f t="shared" si="35"/>
        <v>41</v>
      </c>
      <c r="Y23" s="292">
        <f t="shared" si="1"/>
        <v>247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893</v>
      </c>
      <c r="AK23" s="295" t="s">
        <v>893</v>
      </c>
      <c r="AL23" s="292">
        <v>247</v>
      </c>
      <c r="AM23" s="295" t="s">
        <v>893</v>
      </c>
      <c r="AN23" s="295" t="s">
        <v>893</v>
      </c>
      <c r="AO23" s="292">
        <v>0</v>
      </c>
      <c r="AP23" s="295" t="s">
        <v>893</v>
      </c>
      <c r="AQ23" s="292">
        <v>0</v>
      </c>
      <c r="AR23" s="295" t="s">
        <v>893</v>
      </c>
      <c r="AS23" s="292">
        <v>0</v>
      </c>
      <c r="AT23" s="292">
        <f t="shared" si="3"/>
        <v>717</v>
      </c>
      <c r="AU23" s="292">
        <v>0</v>
      </c>
      <c r="AV23" s="292">
        <v>0</v>
      </c>
      <c r="AW23" s="292">
        <v>0</v>
      </c>
      <c r="AX23" s="292">
        <v>707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893</v>
      </c>
      <c r="BF23" s="295" t="s">
        <v>893</v>
      </c>
      <c r="BG23" s="295" t="s">
        <v>893</v>
      </c>
      <c r="BH23" s="295" t="s">
        <v>893</v>
      </c>
      <c r="BI23" s="295" t="s">
        <v>893</v>
      </c>
      <c r="BJ23" s="295" t="s">
        <v>893</v>
      </c>
      <c r="BK23" s="295" t="s">
        <v>893</v>
      </c>
      <c r="BL23" s="295" t="s">
        <v>893</v>
      </c>
      <c r="BM23" s="295" t="s">
        <v>893</v>
      </c>
      <c r="BN23" s="292">
        <v>10</v>
      </c>
      <c r="BO23" s="292">
        <f t="shared" si="5"/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893</v>
      </c>
      <c r="CC23" s="295" t="s">
        <v>893</v>
      </c>
      <c r="CD23" s="295" t="s">
        <v>893</v>
      </c>
      <c r="CE23" s="295" t="s">
        <v>893</v>
      </c>
      <c r="CF23" s="295" t="s">
        <v>893</v>
      </c>
      <c r="CG23" s="295" t="s">
        <v>893</v>
      </c>
      <c r="CH23" s="295" t="s">
        <v>893</v>
      </c>
      <c r="CI23" s="292">
        <v>0</v>
      </c>
      <c r="CJ23" s="292">
        <f t="shared" si="7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893</v>
      </c>
      <c r="CX23" s="295" t="s">
        <v>893</v>
      </c>
      <c r="CY23" s="295" t="s">
        <v>893</v>
      </c>
      <c r="CZ23" s="295" t="s">
        <v>893</v>
      </c>
      <c r="DA23" s="295" t="s">
        <v>893</v>
      </c>
      <c r="DB23" s="295" t="s">
        <v>893</v>
      </c>
      <c r="DC23" s="295" t="s">
        <v>893</v>
      </c>
      <c r="DD23" s="292">
        <v>0</v>
      </c>
      <c r="DE23" s="292">
        <f t="shared" si="9"/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893</v>
      </c>
      <c r="DS23" s="295" t="s">
        <v>893</v>
      </c>
      <c r="DT23" s="292">
        <v>0</v>
      </c>
      <c r="DU23" s="295" t="s">
        <v>893</v>
      </c>
      <c r="DV23" s="295" t="s">
        <v>893</v>
      </c>
      <c r="DW23" s="295" t="s">
        <v>893</v>
      </c>
      <c r="DX23" s="295" t="s">
        <v>893</v>
      </c>
      <c r="DY23" s="292">
        <v>0</v>
      </c>
      <c r="DZ23" s="292">
        <f t="shared" si="11"/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893</v>
      </c>
      <c r="EL23" s="295" t="s">
        <v>893</v>
      </c>
      <c r="EM23" s="295" t="s">
        <v>893</v>
      </c>
      <c r="EN23" s="292">
        <v>0</v>
      </c>
      <c r="EO23" s="292">
        <v>0</v>
      </c>
      <c r="EP23" s="295" t="s">
        <v>893</v>
      </c>
      <c r="EQ23" s="295" t="s">
        <v>893</v>
      </c>
      <c r="ER23" s="295" t="s">
        <v>893</v>
      </c>
      <c r="ES23" s="292">
        <v>0</v>
      </c>
      <c r="ET23" s="292">
        <v>0</v>
      </c>
      <c r="EU23" s="292">
        <f t="shared" si="13"/>
        <v>3724</v>
      </c>
      <c r="EV23" s="292">
        <v>1677</v>
      </c>
      <c r="EW23" s="292">
        <v>0</v>
      </c>
      <c r="EX23" s="292">
        <v>0</v>
      </c>
      <c r="EY23" s="292">
        <v>459</v>
      </c>
      <c r="EZ23" s="292">
        <v>929</v>
      </c>
      <c r="FA23" s="292">
        <v>467</v>
      </c>
      <c r="FB23" s="292">
        <v>0</v>
      </c>
      <c r="FC23" s="292">
        <v>0</v>
      </c>
      <c r="FD23" s="292">
        <v>0</v>
      </c>
      <c r="FE23" s="292">
        <v>161</v>
      </c>
      <c r="FF23" s="292">
        <v>0</v>
      </c>
      <c r="FG23" s="292">
        <v>0</v>
      </c>
      <c r="FH23" s="295" t="s">
        <v>893</v>
      </c>
      <c r="FI23" s="295" t="s">
        <v>893</v>
      </c>
      <c r="FJ23" s="295" t="s">
        <v>893</v>
      </c>
      <c r="FK23" s="292">
        <v>0</v>
      </c>
      <c r="FL23" s="292">
        <v>0</v>
      </c>
      <c r="FM23" s="292">
        <v>0</v>
      </c>
      <c r="FN23" s="292">
        <v>0</v>
      </c>
      <c r="FO23" s="292">
        <v>31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15"/>
        <v>3632</v>
      </c>
      <c r="E24" s="292">
        <f t="shared" si="16"/>
        <v>0</v>
      </c>
      <c r="F24" s="292">
        <f t="shared" si="17"/>
        <v>0</v>
      </c>
      <c r="G24" s="292">
        <f t="shared" si="18"/>
        <v>0</v>
      </c>
      <c r="H24" s="292">
        <f t="shared" si="19"/>
        <v>1321</v>
      </c>
      <c r="I24" s="292">
        <f t="shared" si="20"/>
        <v>173</v>
      </c>
      <c r="J24" s="292">
        <f t="shared" si="21"/>
        <v>0</v>
      </c>
      <c r="K24" s="292">
        <f t="shared" si="22"/>
        <v>0</v>
      </c>
      <c r="L24" s="292">
        <f t="shared" si="23"/>
        <v>0</v>
      </c>
      <c r="M24" s="292">
        <f t="shared" si="24"/>
        <v>0</v>
      </c>
      <c r="N24" s="292">
        <f t="shared" si="25"/>
        <v>0</v>
      </c>
      <c r="O24" s="292">
        <f t="shared" si="26"/>
        <v>0</v>
      </c>
      <c r="P24" s="292">
        <f t="shared" si="27"/>
        <v>0</v>
      </c>
      <c r="Q24" s="292">
        <f t="shared" si="28"/>
        <v>2137</v>
      </c>
      <c r="R24" s="292">
        <f t="shared" si="29"/>
        <v>0</v>
      </c>
      <c r="S24" s="292">
        <f t="shared" si="30"/>
        <v>0</v>
      </c>
      <c r="T24" s="292">
        <f t="shared" si="31"/>
        <v>0</v>
      </c>
      <c r="U24" s="292">
        <f t="shared" si="32"/>
        <v>0</v>
      </c>
      <c r="V24" s="292">
        <f t="shared" si="33"/>
        <v>0</v>
      </c>
      <c r="W24" s="292">
        <f t="shared" si="34"/>
        <v>0</v>
      </c>
      <c r="X24" s="292">
        <f t="shared" si="35"/>
        <v>1</v>
      </c>
      <c r="Y24" s="292">
        <f t="shared" si="1"/>
        <v>2480</v>
      </c>
      <c r="Z24" s="292">
        <v>0</v>
      </c>
      <c r="AA24" s="292">
        <v>0</v>
      </c>
      <c r="AB24" s="292">
        <v>0</v>
      </c>
      <c r="AC24" s="292">
        <v>343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893</v>
      </c>
      <c r="AK24" s="295" t="s">
        <v>893</v>
      </c>
      <c r="AL24" s="292">
        <v>2137</v>
      </c>
      <c r="AM24" s="295" t="s">
        <v>893</v>
      </c>
      <c r="AN24" s="295" t="s">
        <v>893</v>
      </c>
      <c r="AO24" s="292">
        <v>0</v>
      </c>
      <c r="AP24" s="295" t="s">
        <v>893</v>
      </c>
      <c r="AQ24" s="292">
        <v>0</v>
      </c>
      <c r="AR24" s="295" t="s">
        <v>893</v>
      </c>
      <c r="AS24" s="292">
        <v>0</v>
      </c>
      <c r="AT24" s="292">
        <f t="shared" si="3"/>
        <v>1152</v>
      </c>
      <c r="AU24" s="292">
        <v>0</v>
      </c>
      <c r="AV24" s="292">
        <v>0</v>
      </c>
      <c r="AW24" s="292">
        <v>0</v>
      </c>
      <c r="AX24" s="292">
        <v>978</v>
      </c>
      <c r="AY24" s="292">
        <v>173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893</v>
      </c>
      <c r="BF24" s="295" t="s">
        <v>893</v>
      </c>
      <c r="BG24" s="295" t="s">
        <v>893</v>
      </c>
      <c r="BH24" s="295" t="s">
        <v>893</v>
      </c>
      <c r="BI24" s="295" t="s">
        <v>893</v>
      </c>
      <c r="BJ24" s="295" t="s">
        <v>893</v>
      </c>
      <c r="BK24" s="295" t="s">
        <v>893</v>
      </c>
      <c r="BL24" s="295" t="s">
        <v>893</v>
      </c>
      <c r="BM24" s="295" t="s">
        <v>893</v>
      </c>
      <c r="BN24" s="292">
        <v>1</v>
      </c>
      <c r="BO24" s="292">
        <f t="shared" si="5"/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893</v>
      </c>
      <c r="CC24" s="295" t="s">
        <v>893</v>
      </c>
      <c r="CD24" s="295" t="s">
        <v>893</v>
      </c>
      <c r="CE24" s="295" t="s">
        <v>893</v>
      </c>
      <c r="CF24" s="295" t="s">
        <v>893</v>
      </c>
      <c r="CG24" s="295" t="s">
        <v>893</v>
      </c>
      <c r="CH24" s="295" t="s">
        <v>893</v>
      </c>
      <c r="CI24" s="292">
        <v>0</v>
      </c>
      <c r="CJ24" s="292">
        <f t="shared" si="7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893</v>
      </c>
      <c r="CX24" s="295" t="s">
        <v>893</v>
      </c>
      <c r="CY24" s="295" t="s">
        <v>893</v>
      </c>
      <c r="CZ24" s="295" t="s">
        <v>893</v>
      </c>
      <c r="DA24" s="295" t="s">
        <v>893</v>
      </c>
      <c r="DB24" s="295" t="s">
        <v>893</v>
      </c>
      <c r="DC24" s="295" t="s">
        <v>893</v>
      </c>
      <c r="DD24" s="292">
        <v>0</v>
      </c>
      <c r="DE24" s="292">
        <f t="shared" si="9"/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893</v>
      </c>
      <c r="DS24" s="295" t="s">
        <v>893</v>
      </c>
      <c r="DT24" s="292">
        <v>0</v>
      </c>
      <c r="DU24" s="295" t="s">
        <v>893</v>
      </c>
      <c r="DV24" s="295" t="s">
        <v>893</v>
      </c>
      <c r="DW24" s="295" t="s">
        <v>893</v>
      </c>
      <c r="DX24" s="295" t="s">
        <v>893</v>
      </c>
      <c r="DY24" s="292">
        <v>0</v>
      </c>
      <c r="DZ24" s="292">
        <f t="shared" si="11"/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893</v>
      </c>
      <c r="EL24" s="295" t="s">
        <v>893</v>
      </c>
      <c r="EM24" s="295" t="s">
        <v>893</v>
      </c>
      <c r="EN24" s="292">
        <v>0</v>
      </c>
      <c r="EO24" s="292">
        <v>0</v>
      </c>
      <c r="EP24" s="295" t="s">
        <v>893</v>
      </c>
      <c r="EQ24" s="295" t="s">
        <v>893</v>
      </c>
      <c r="ER24" s="295" t="s">
        <v>893</v>
      </c>
      <c r="ES24" s="292">
        <v>0</v>
      </c>
      <c r="ET24" s="292">
        <v>0</v>
      </c>
      <c r="EU24" s="292">
        <f t="shared" si="13"/>
        <v>0</v>
      </c>
      <c r="EV24" s="292">
        <v>0</v>
      </c>
      <c r="EW24" s="292">
        <v>0</v>
      </c>
      <c r="EX24" s="292">
        <v>0</v>
      </c>
      <c r="EY24" s="292">
        <v>0</v>
      </c>
      <c r="EZ24" s="292">
        <v>0</v>
      </c>
      <c r="FA24" s="292">
        <v>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893</v>
      </c>
      <c r="FI24" s="295" t="s">
        <v>893</v>
      </c>
      <c r="FJ24" s="295" t="s">
        <v>893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15"/>
        <v>12097</v>
      </c>
      <c r="E25" s="292">
        <f t="shared" si="16"/>
        <v>0</v>
      </c>
      <c r="F25" s="292">
        <f t="shared" si="17"/>
        <v>0</v>
      </c>
      <c r="G25" s="292">
        <f t="shared" si="18"/>
        <v>0</v>
      </c>
      <c r="H25" s="292">
        <f t="shared" si="19"/>
        <v>606</v>
      </c>
      <c r="I25" s="292">
        <f t="shared" si="20"/>
        <v>298</v>
      </c>
      <c r="J25" s="292">
        <f t="shared" si="21"/>
        <v>201</v>
      </c>
      <c r="K25" s="292">
        <f t="shared" si="22"/>
        <v>0</v>
      </c>
      <c r="L25" s="292">
        <f t="shared" si="23"/>
        <v>0</v>
      </c>
      <c r="M25" s="292">
        <f t="shared" si="24"/>
        <v>0</v>
      </c>
      <c r="N25" s="292">
        <f t="shared" si="25"/>
        <v>0</v>
      </c>
      <c r="O25" s="292">
        <f t="shared" si="26"/>
        <v>0</v>
      </c>
      <c r="P25" s="292">
        <f t="shared" si="27"/>
        <v>0</v>
      </c>
      <c r="Q25" s="292">
        <f t="shared" si="28"/>
        <v>0</v>
      </c>
      <c r="R25" s="292">
        <f t="shared" si="29"/>
        <v>10992</v>
      </c>
      <c r="S25" s="292">
        <f t="shared" si="30"/>
        <v>0</v>
      </c>
      <c r="T25" s="292">
        <f t="shared" si="31"/>
        <v>0</v>
      </c>
      <c r="U25" s="292">
        <f t="shared" si="32"/>
        <v>0</v>
      </c>
      <c r="V25" s="292">
        <f t="shared" si="33"/>
        <v>0</v>
      </c>
      <c r="W25" s="292">
        <f t="shared" si="34"/>
        <v>0</v>
      </c>
      <c r="X25" s="292">
        <f t="shared" si="35"/>
        <v>0</v>
      </c>
      <c r="Y25" s="292">
        <f t="shared" si="1"/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893</v>
      </c>
      <c r="AK25" s="295" t="s">
        <v>893</v>
      </c>
      <c r="AL25" s="292">
        <v>0</v>
      </c>
      <c r="AM25" s="295" t="s">
        <v>893</v>
      </c>
      <c r="AN25" s="295" t="s">
        <v>893</v>
      </c>
      <c r="AO25" s="292">
        <v>0</v>
      </c>
      <c r="AP25" s="295" t="s">
        <v>893</v>
      </c>
      <c r="AQ25" s="292">
        <v>0</v>
      </c>
      <c r="AR25" s="295" t="s">
        <v>893</v>
      </c>
      <c r="AS25" s="292">
        <v>0</v>
      </c>
      <c r="AT25" s="292">
        <f t="shared" si="3"/>
        <v>921</v>
      </c>
      <c r="AU25" s="292">
        <v>0</v>
      </c>
      <c r="AV25" s="292">
        <v>0</v>
      </c>
      <c r="AW25" s="292">
        <v>0</v>
      </c>
      <c r="AX25" s="292">
        <v>516</v>
      </c>
      <c r="AY25" s="292">
        <v>221</v>
      </c>
      <c r="AZ25" s="292">
        <v>184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893</v>
      </c>
      <c r="BF25" s="295" t="s">
        <v>893</v>
      </c>
      <c r="BG25" s="295" t="s">
        <v>893</v>
      </c>
      <c r="BH25" s="295" t="s">
        <v>893</v>
      </c>
      <c r="BI25" s="295" t="s">
        <v>893</v>
      </c>
      <c r="BJ25" s="295" t="s">
        <v>893</v>
      </c>
      <c r="BK25" s="295" t="s">
        <v>893</v>
      </c>
      <c r="BL25" s="295" t="s">
        <v>893</v>
      </c>
      <c r="BM25" s="295" t="s">
        <v>893</v>
      </c>
      <c r="BN25" s="292">
        <v>0</v>
      </c>
      <c r="BO25" s="292">
        <f t="shared" si="5"/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893</v>
      </c>
      <c r="CC25" s="295" t="s">
        <v>893</v>
      </c>
      <c r="CD25" s="295" t="s">
        <v>893</v>
      </c>
      <c r="CE25" s="295" t="s">
        <v>893</v>
      </c>
      <c r="CF25" s="295" t="s">
        <v>893</v>
      </c>
      <c r="CG25" s="295" t="s">
        <v>893</v>
      </c>
      <c r="CH25" s="295" t="s">
        <v>893</v>
      </c>
      <c r="CI25" s="292">
        <v>0</v>
      </c>
      <c r="CJ25" s="292">
        <f t="shared" si="7"/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893</v>
      </c>
      <c r="CX25" s="295" t="s">
        <v>893</v>
      </c>
      <c r="CY25" s="295" t="s">
        <v>893</v>
      </c>
      <c r="CZ25" s="295" t="s">
        <v>893</v>
      </c>
      <c r="DA25" s="295" t="s">
        <v>893</v>
      </c>
      <c r="DB25" s="295" t="s">
        <v>893</v>
      </c>
      <c r="DC25" s="295" t="s">
        <v>893</v>
      </c>
      <c r="DD25" s="292">
        <v>0</v>
      </c>
      <c r="DE25" s="292">
        <f t="shared" si="9"/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893</v>
      </c>
      <c r="DS25" s="295" t="s">
        <v>893</v>
      </c>
      <c r="DT25" s="292">
        <v>0</v>
      </c>
      <c r="DU25" s="295" t="s">
        <v>893</v>
      </c>
      <c r="DV25" s="295" t="s">
        <v>893</v>
      </c>
      <c r="DW25" s="295" t="s">
        <v>893</v>
      </c>
      <c r="DX25" s="295" t="s">
        <v>893</v>
      </c>
      <c r="DY25" s="292">
        <v>0</v>
      </c>
      <c r="DZ25" s="292">
        <f t="shared" si="11"/>
        <v>11028</v>
      </c>
      <c r="EA25" s="292">
        <v>0</v>
      </c>
      <c r="EB25" s="292">
        <v>0</v>
      </c>
      <c r="EC25" s="292">
        <v>0</v>
      </c>
      <c r="ED25" s="292">
        <v>36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893</v>
      </c>
      <c r="EL25" s="295" t="s">
        <v>893</v>
      </c>
      <c r="EM25" s="295" t="s">
        <v>893</v>
      </c>
      <c r="EN25" s="292">
        <v>10992</v>
      </c>
      <c r="EO25" s="292">
        <v>0</v>
      </c>
      <c r="EP25" s="295" t="s">
        <v>893</v>
      </c>
      <c r="EQ25" s="295" t="s">
        <v>893</v>
      </c>
      <c r="ER25" s="295" t="s">
        <v>893</v>
      </c>
      <c r="ES25" s="292">
        <v>0</v>
      </c>
      <c r="ET25" s="292">
        <v>0</v>
      </c>
      <c r="EU25" s="292">
        <f t="shared" si="13"/>
        <v>148</v>
      </c>
      <c r="EV25" s="292">
        <v>0</v>
      </c>
      <c r="EW25" s="292">
        <v>0</v>
      </c>
      <c r="EX25" s="292">
        <v>0</v>
      </c>
      <c r="EY25" s="292">
        <v>54</v>
      </c>
      <c r="EZ25" s="292">
        <v>77</v>
      </c>
      <c r="FA25" s="292">
        <v>17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893</v>
      </c>
      <c r="FI25" s="295" t="s">
        <v>893</v>
      </c>
      <c r="FJ25" s="295" t="s">
        <v>893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15"/>
        <v>2543</v>
      </c>
      <c r="E26" s="292">
        <f t="shared" si="16"/>
        <v>483</v>
      </c>
      <c r="F26" s="292">
        <f t="shared" si="17"/>
        <v>1</v>
      </c>
      <c r="G26" s="292">
        <f t="shared" si="18"/>
        <v>0</v>
      </c>
      <c r="H26" s="292">
        <f t="shared" si="19"/>
        <v>241</v>
      </c>
      <c r="I26" s="292">
        <f t="shared" si="20"/>
        <v>124</v>
      </c>
      <c r="J26" s="292">
        <f t="shared" si="21"/>
        <v>107</v>
      </c>
      <c r="K26" s="292">
        <f t="shared" si="22"/>
        <v>0</v>
      </c>
      <c r="L26" s="292">
        <f t="shared" si="23"/>
        <v>342</v>
      </c>
      <c r="M26" s="292">
        <f t="shared" si="24"/>
        <v>0</v>
      </c>
      <c r="N26" s="292">
        <f t="shared" si="25"/>
        <v>95</v>
      </c>
      <c r="O26" s="292">
        <f t="shared" si="26"/>
        <v>0</v>
      </c>
      <c r="P26" s="292">
        <f t="shared" si="27"/>
        <v>0</v>
      </c>
      <c r="Q26" s="292">
        <f t="shared" si="28"/>
        <v>1150</v>
      </c>
      <c r="R26" s="292">
        <f t="shared" si="29"/>
        <v>0</v>
      </c>
      <c r="S26" s="292">
        <f t="shared" si="30"/>
        <v>0</v>
      </c>
      <c r="T26" s="292">
        <f t="shared" si="31"/>
        <v>0</v>
      </c>
      <c r="U26" s="292">
        <f t="shared" si="32"/>
        <v>0</v>
      </c>
      <c r="V26" s="292">
        <f t="shared" si="33"/>
        <v>0</v>
      </c>
      <c r="W26" s="292">
        <f t="shared" si="34"/>
        <v>0</v>
      </c>
      <c r="X26" s="292">
        <f t="shared" si="35"/>
        <v>0</v>
      </c>
      <c r="Y26" s="292">
        <f t="shared" si="1"/>
        <v>1150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893</v>
      </c>
      <c r="AK26" s="295" t="s">
        <v>893</v>
      </c>
      <c r="AL26" s="292">
        <v>1150</v>
      </c>
      <c r="AM26" s="295" t="s">
        <v>893</v>
      </c>
      <c r="AN26" s="295" t="s">
        <v>893</v>
      </c>
      <c r="AO26" s="292">
        <v>0</v>
      </c>
      <c r="AP26" s="295" t="s">
        <v>893</v>
      </c>
      <c r="AQ26" s="292">
        <v>0</v>
      </c>
      <c r="AR26" s="295" t="s">
        <v>893</v>
      </c>
      <c r="AS26" s="292">
        <v>0</v>
      </c>
      <c r="AT26" s="292">
        <f t="shared" si="3"/>
        <v>157</v>
      </c>
      <c r="AU26" s="292">
        <v>0</v>
      </c>
      <c r="AV26" s="292">
        <v>0</v>
      </c>
      <c r="AW26" s="292">
        <v>0</v>
      </c>
      <c r="AX26" s="292">
        <v>157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893</v>
      </c>
      <c r="BF26" s="295" t="s">
        <v>893</v>
      </c>
      <c r="BG26" s="295" t="s">
        <v>893</v>
      </c>
      <c r="BH26" s="295" t="s">
        <v>893</v>
      </c>
      <c r="BI26" s="295" t="s">
        <v>893</v>
      </c>
      <c r="BJ26" s="295" t="s">
        <v>893</v>
      </c>
      <c r="BK26" s="295" t="s">
        <v>893</v>
      </c>
      <c r="BL26" s="295" t="s">
        <v>893</v>
      </c>
      <c r="BM26" s="295" t="s">
        <v>893</v>
      </c>
      <c r="BN26" s="292">
        <v>0</v>
      </c>
      <c r="BO26" s="292">
        <f t="shared" si="5"/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893</v>
      </c>
      <c r="CC26" s="295" t="s">
        <v>893</v>
      </c>
      <c r="CD26" s="295" t="s">
        <v>893</v>
      </c>
      <c r="CE26" s="295" t="s">
        <v>893</v>
      </c>
      <c r="CF26" s="295" t="s">
        <v>893</v>
      </c>
      <c r="CG26" s="295" t="s">
        <v>893</v>
      </c>
      <c r="CH26" s="295" t="s">
        <v>893</v>
      </c>
      <c r="CI26" s="292">
        <v>0</v>
      </c>
      <c r="CJ26" s="292">
        <f t="shared" si="7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893</v>
      </c>
      <c r="CX26" s="295" t="s">
        <v>893</v>
      </c>
      <c r="CY26" s="295" t="s">
        <v>893</v>
      </c>
      <c r="CZ26" s="295" t="s">
        <v>893</v>
      </c>
      <c r="DA26" s="295" t="s">
        <v>893</v>
      </c>
      <c r="DB26" s="295" t="s">
        <v>893</v>
      </c>
      <c r="DC26" s="295" t="s">
        <v>893</v>
      </c>
      <c r="DD26" s="292">
        <v>0</v>
      </c>
      <c r="DE26" s="292">
        <f t="shared" si="9"/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893</v>
      </c>
      <c r="DS26" s="295" t="s">
        <v>893</v>
      </c>
      <c r="DT26" s="292">
        <v>0</v>
      </c>
      <c r="DU26" s="295" t="s">
        <v>893</v>
      </c>
      <c r="DV26" s="295" t="s">
        <v>893</v>
      </c>
      <c r="DW26" s="295" t="s">
        <v>893</v>
      </c>
      <c r="DX26" s="295" t="s">
        <v>893</v>
      </c>
      <c r="DY26" s="292">
        <v>0</v>
      </c>
      <c r="DZ26" s="292">
        <f t="shared" si="11"/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893</v>
      </c>
      <c r="EL26" s="295" t="s">
        <v>893</v>
      </c>
      <c r="EM26" s="295" t="s">
        <v>893</v>
      </c>
      <c r="EN26" s="292">
        <v>0</v>
      </c>
      <c r="EO26" s="292">
        <v>0</v>
      </c>
      <c r="EP26" s="295" t="s">
        <v>893</v>
      </c>
      <c r="EQ26" s="295" t="s">
        <v>893</v>
      </c>
      <c r="ER26" s="295" t="s">
        <v>893</v>
      </c>
      <c r="ES26" s="292">
        <v>0</v>
      </c>
      <c r="ET26" s="292">
        <v>0</v>
      </c>
      <c r="EU26" s="292">
        <f t="shared" si="13"/>
        <v>1236</v>
      </c>
      <c r="EV26" s="292">
        <v>483</v>
      </c>
      <c r="EW26" s="292">
        <v>1</v>
      </c>
      <c r="EX26" s="292">
        <v>0</v>
      </c>
      <c r="EY26" s="292">
        <v>84</v>
      </c>
      <c r="EZ26" s="292">
        <v>124</v>
      </c>
      <c r="FA26" s="292">
        <v>107</v>
      </c>
      <c r="FB26" s="292">
        <v>0</v>
      </c>
      <c r="FC26" s="292">
        <v>342</v>
      </c>
      <c r="FD26" s="292">
        <v>0</v>
      </c>
      <c r="FE26" s="292">
        <v>95</v>
      </c>
      <c r="FF26" s="292">
        <v>0</v>
      </c>
      <c r="FG26" s="292">
        <v>0</v>
      </c>
      <c r="FH26" s="295" t="s">
        <v>893</v>
      </c>
      <c r="FI26" s="295" t="s">
        <v>893</v>
      </c>
      <c r="FJ26" s="295" t="s">
        <v>893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15"/>
        <v>2071</v>
      </c>
      <c r="E27" s="292">
        <f t="shared" si="16"/>
        <v>0</v>
      </c>
      <c r="F27" s="292">
        <f t="shared" si="17"/>
        <v>0</v>
      </c>
      <c r="G27" s="292">
        <f t="shared" si="18"/>
        <v>0</v>
      </c>
      <c r="H27" s="292">
        <f t="shared" si="19"/>
        <v>345</v>
      </c>
      <c r="I27" s="292">
        <f t="shared" si="20"/>
        <v>419</v>
      </c>
      <c r="J27" s="292">
        <f t="shared" si="21"/>
        <v>85</v>
      </c>
      <c r="K27" s="292">
        <f t="shared" si="22"/>
        <v>0</v>
      </c>
      <c r="L27" s="292">
        <f t="shared" si="23"/>
        <v>0</v>
      </c>
      <c r="M27" s="292">
        <f t="shared" si="24"/>
        <v>140</v>
      </c>
      <c r="N27" s="292">
        <f t="shared" si="25"/>
        <v>0</v>
      </c>
      <c r="O27" s="292">
        <f t="shared" si="26"/>
        <v>7</v>
      </c>
      <c r="P27" s="292">
        <f t="shared" si="27"/>
        <v>0</v>
      </c>
      <c r="Q27" s="292">
        <f t="shared" si="28"/>
        <v>863</v>
      </c>
      <c r="R27" s="292">
        <f t="shared" si="29"/>
        <v>0</v>
      </c>
      <c r="S27" s="292">
        <f t="shared" si="30"/>
        <v>0</v>
      </c>
      <c r="T27" s="292">
        <f t="shared" si="31"/>
        <v>0</v>
      </c>
      <c r="U27" s="292">
        <f t="shared" si="32"/>
        <v>0</v>
      </c>
      <c r="V27" s="292">
        <f t="shared" si="33"/>
        <v>0</v>
      </c>
      <c r="W27" s="292">
        <f t="shared" si="34"/>
        <v>0</v>
      </c>
      <c r="X27" s="292">
        <f t="shared" si="35"/>
        <v>212</v>
      </c>
      <c r="Y27" s="292">
        <f t="shared" si="1"/>
        <v>929</v>
      </c>
      <c r="Z27" s="292">
        <v>0</v>
      </c>
      <c r="AA27" s="292">
        <v>0</v>
      </c>
      <c r="AB27" s="292">
        <v>0</v>
      </c>
      <c r="AC27" s="292">
        <v>66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893</v>
      </c>
      <c r="AK27" s="295" t="s">
        <v>893</v>
      </c>
      <c r="AL27" s="292">
        <v>863</v>
      </c>
      <c r="AM27" s="295" t="s">
        <v>893</v>
      </c>
      <c r="AN27" s="295" t="s">
        <v>893</v>
      </c>
      <c r="AO27" s="292">
        <v>0</v>
      </c>
      <c r="AP27" s="295" t="s">
        <v>893</v>
      </c>
      <c r="AQ27" s="292">
        <v>0</v>
      </c>
      <c r="AR27" s="295" t="s">
        <v>893</v>
      </c>
      <c r="AS27" s="292">
        <v>0</v>
      </c>
      <c r="AT27" s="292">
        <f t="shared" si="3"/>
        <v>194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893</v>
      </c>
      <c r="BF27" s="295" t="s">
        <v>893</v>
      </c>
      <c r="BG27" s="295" t="s">
        <v>893</v>
      </c>
      <c r="BH27" s="295" t="s">
        <v>893</v>
      </c>
      <c r="BI27" s="295" t="s">
        <v>893</v>
      </c>
      <c r="BJ27" s="295" t="s">
        <v>893</v>
      </c>
      <c r="BK27" s="295" t="s">
        <v>893</v>
      </c>
      <c r="BL27" s="295" t="s">
        <v>893</v>
      </c>
      <c r="BM27" s="295" t="s">
        <v>893</v>
      </c>
      <c r="BN27" s="292">
        <v>194</v>
      </c>
      <c r="BO27" s="292">
        <f t="shared" si="5"/>
        <v>7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7</v>
      </c>
      <c r="CA27" s="292">
        <v>0</v>
      </c>
      <c r="CB27" s="295" t="s">
        <v>893</v>
      </c>
      <c r="CC27" s="295" t="s">
        <v>893</v>
      </c>
      <c r="CD27" s="295" t="s">
        <v>893</v>
      </c>
      <c r="CE27" s="295" t="s">
        <v>893</v>
      </c>
      <c r="CF27" s="295" t="s">
        <v>893</v>
      </c>
      <c r="CG27" s="295" t="s">
        <v>893</v>
      </c>
      <c r="CH27" s="295" t="s">
        <v>893</v>
      </c>
      <c r="CI27" s="292">
        <v>0</v>
      </c>
      <c r="CJ27" s="292">
        <f t="shared" si="7"/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893</v>
      </c>
      <c r="CX27" s="295" t="s">
        <v>893</v>
      </c>
      <c r="CY27" s="295" t="s">
        <v>893</v>
      </c>
      <c r="CZ27" s="295" t="s">
        <v>893</v>
      </c>
      <c r="DA27" s="295" t="s">
        <v>893</v>
      </c>
      <c r="DB27" s="295" t="s">
        <v>893</v>
      </c>
      <c r="DC27" s="295" t="s">
        <v>893</v>
      </c>
      <c r="DD27" s="292">
        <v>0</v>
      </c>
      <c r="DE27" s="292">
        <f t="shared" si="9"/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893</v>
      </c>
      <c r="DS27" s="295" t="s">
        <v>893</v>
      </c>
      <c r="DT27" s="292">
        <v>0</v>
      </c>
      <c r="DU27" s="295" t="s">
        <v>893</v>
      </c>
      <c r="DV27" s="295" t="s">
        <v>893</v>
      </c>
      <c r="DW27" s="295" t="s">
        <v>893</v>
      </c>
      <c r="DX27" s="295" t="s">
        <v>893</v>
      </c>
      <c r="DY27" s="292">
        <v>0</v>
      </c>
      <c r="DZ27" s="292">
        <f t="shared" si="11"/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893</v>
      </c>
      <c r="EL27" s="295" t="s">
        <v>893</v>
      </c>
      <c r="EM27" s="295" t="s">
        <v>893</v>
      </c>
      <c r="EN27" s="292">
        <v>0</v>
      </c>
      <c r="EO27" s="292">
        <v>0</v>
      </c>
      <c r="EP27" s="295" t="s">
        <v>893</v>
      </c>
      <c r="EQ27" s="295" t="s">
        <v>893</v>
      </c>
      <c r="ER27" s="295" t="s">
        <v>893</v>
      </c>
      <c r="ES27" s="292">
        <v>0</v>
      </c>
      <c r="ET27" s="292">
        <v>0</v>
      </c>
      <c r="EU27" s="292">
        <f t="shared" si="13"/>
        <v>941</v>
      </c>
      <c r="EV27" s="292">
        <v>0</v>
      </c>
      <c r="EW27" s="292">
        <v>0</v>
      </c>
      <c r="EX27" s="292">
        <v>0</v>
      </c>
      <c r="EY27" s="292">
        <v>279</v>
      </c>
      <c r="EZ27" s="292">
        <v>419</v>
      </c>
      <c r="FA27" s="292">
        <v>85</v>
      </c>
      <c r="FB27" s="292">
        <v>0</v>
      </c>
      <c r="FC27" s="292">
        <v>0</v>
      </c>
      <c r="FD27" s="292">
        <v>140</v>
      </c>
      <c r="FE27" s="292">
        <v>0</v>
      </c>
      <c r="FF27" s="292">
        <v>0</v>
      </c>
      <c r="FG27" s="292">
        <v>0</v>
      </c>
      <c r="FH27" s="295" t="s">
        <v>893</v>
      </c>
      <c r="FI27" s="295" t="s">
        <v>893</v>
      </c>
      <c r="FJ27" s="295" t="s">
        <v>893</v>
      </c>
      <c r="FK27" s="292">
        <v>0</v>
      </c>
      <c r="FL27" s="292">
        <v>0</v>
      </c>
      <c r="FM27" s="292">
        <v>0</v>
      </c>
      <c r="FN27" s="292">
        <v>0</v>
      </c>
      <c r="FO27" s="292">
        <v>18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15"/>
        <v>1801</v>
      </c>
      <c r="E28" s="292">
        <f t="shared" si="16"/>
        <v>624</v>
      </c>
      <c r="F28" s="292">
        <f t="shared" si="17"/>
        <v>1</v>
      </c>
      <c r="G28" s="292">
        <f t="shared" si="18"/>
        <v>0</v>
      </c>
      <c r="H28" s="292">
        <f t="shared" si="19"/>
        <v>524</v>
      </c>
      <c r="I28" s="292">
        <f t="shared" si="20"/>
        <v>516</v>
      </c>
      <c r="J28" s="292">
        <f t="shared" si="21"/>
        <v>63</v>
      </c>
      <c r="K28" s="292">
        <f t="shared" si="22"/>
        <v>0</v>
      </c>
      <c r="L28" s="292">
        <f t="shared" si="23"/>
        <v>0</v>
      </c>
      <c r="M28" s="292">
        <f t="shared" si="24"/>
        <v>0</v>
      </c>
      <c r="N28" s="292">
        <f t="shared" si="25"/>
        <v>0</v>
      </c>
      <c r="O28" s="292">
        <f t="shared" si="26"/>
        <v>0</v>
      </c>
      <c r="P28" s="292">
        <f t="shared" si="27"/>
        <v>0</v>
      </c>
      <c r="Q28" s="292">
        <f t="shared" si="28"/>
        <v>0</v>
      </c>
      <c r="R28" s="292">
        <f t="shared" si="29"/>
        <v>0</v>
      </c>
      <c r="S28" s="292">
        <f t="shared" si="30"/>
        <v>0</v>
      </c>
      <c r="T28" s="292">
        <f t="shared" si="31"/>
        <v>0</v>
      </c>
      <c r="U28" s="292">
        <f t="shared" si="32"/>
        <v>0</v>
      </c>
      <c r="V28" s="292">
        <f t="shared" si="33"/>
        <v>0</v>
      </c>
      <c r="W28" s="292">
        <f t="shared" si="34"/>
        <v>0</v>
      </c>
      <c r="X28" s="292">
        <f t="shared" si="35"/>
        <v>73</v>
      </c>
      <c r="Y28" s="292">
        <f t="shared" si="1"/>
        <v>53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893</v>
      </c>
      <c r="AK28" s="295" t="s">
        <v>893</v>
      </c>
      <c r="AL28" s="292">
        <v>0</v>
      </c>
      <c r="AM28" s="295" t="s">
        <v>893</v>
      </c>
      <c r="AN28" s="295" t="s">
        <v>893</v>
      </c>
      <c r="AO28" s="292">
        <v>0</v>
      </c>
      <c r="AP28" s="295" t="s">
        <v>893</v>
      </c>
      <c r="AQ28" s="292">
        <v>0</v>
      </c>
      <c r="AR28" s="295" t="s">
        <v>893</v>
      </c>
      <c r="AS28" s="292">
        <v>53</v>
      </c>
      <c r="AT28" s="292">
        <f t="shared" si="3"/>
        <v>544</v>
      </c>
      <c r="AU28" s="292">
        <v>0</v>
      </c>
      <c r="AV28" s="292">
        <v>0</v>
      </c>
      <c r="AW28" s="292">
        <v>0</v>
      </c>
      <c r="AX28" s="292">
        <v>524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893</v>
      </c>
      <c r="BF28" s="295" t="s">
        <v>893</v>
      </c>
      <c r="BG28" s="295" t="s">
        <v>893</v>
      </c>
      <c r="BH28" s="295" t="s">
        <v>893</v>
      </c>
      <c r="BI28" s="295" t="s">
        <v>893</v>
      </c>
      <c r="BJ28" s="295" t="s">
        <v>893</v>
      </c>
      <c r="BK28" s="295" t="s">
        <v>893</v>
      </c>
      <c r="BL28" s="295" t="s">
        <v>893</v>
      </c>
      <c r="BM28" s="295" t="s">
        <v>893</v>
      </c>
      <c r="BN28" s="292">
        <v>20</v>
      </c>
      <c r="BO28" s="292">
        <f t="shared" si="5"/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893</v>
      </c>
      <c r="CC28" s="295" t="s">
        <v>893</v>
      </c>
      <c r="CD28" s="295" t="s">
        <v>893</v>
      </c>
      <c r="CE28" s="295" t="s">
        <v>893</v>
      </c>
      <c r="CF28" s="295" t="s">
        <v>893</v>
      </c>
      <c r="CG28" s="295" t="s">
        <v>893</v>
      </c>
      <c r="CH28" s="295" t="s">
        <v>893</v>
      </c>
      <c r="CI28" s="292">
        <v>0</v>
      </c>
      <c r="CJ28" s="292">
        <f t="shared" si="7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893</v>
      </c>
      <c r="CX28" s="295" t="s">
        <v>893</v>
      </c>
      <c r="CY28" s="295" t="s">
        <v>893</v>
      </c>
      <c r="CZ28" s="295" t="s">
        <v>893</v>
      </c>
      <c r="DA28" s="295" t="s">
        <v>893</v>
      </c>
      <c r="DB28" s="295" t="s">
        <v>893</v>
      </c>
      <c r="DC28" s="295" t="s">
        <v>893</v>
      </c>
      <c r="DD28" s="292">
        <v>0</v>
      </c>
      <c r="DE28" s="292">
        <f t="shared" si="9"/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893</v>
      </c>
      <c r="DS28" s="295" t="s">
        <v>893</v>
      </c>
      <c r="DT28" s="292">
        <v>0</v>
      </c>
      <c r="DU28" s="295" t="s">
        <v>893</v>
      </c>
      <c r="DV28" s="295" t="s">
        <v>893</v>
      </c>
      <c r="DW28" s="295" t="s">
        <v>893</v>
      </c>
      <c r="DX28" s="295" t="s">
        <v>893</v>
      </c>
      <c r="DY28" s="292">
        <v>0</v>
      </c>
      <c r="DZ28" s="292">
        <f t="shared" si="11"/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893</v>
      </c>
      <c r="EL28" s="295" t="s">
        <v>893</v>
      </c>
      <c r="EM28" s="295" t="s">
        <v>893</v>
      </c>
      <c r="EN28" s="292">
        <v>0</v>
      </c>
      <c r="EO28" s="292">
        <v>0</v>
      </c>
      <c r="EP28" s="295" t="s">
        <v>893</v>
      </c>
      <c r="EQ28" s="295" t="s">
        <v>893</v>
      </c>
      <c r="ER28" s="295" t="s">
        <v>893</v>
      </c>
      <c r="ES28" s="292">
        <v>0</v>
      </c>
      <c r="ET28" s="292">
        <v>0</v>
      </c>
      <c r="EU28" s="292">
        <f t="shared" si="13"/>
        <v>1204</v>
      </c>
      <c r="EV28" s="292">
        <v>624</v>
      </c>
      <c r="EW28" s="292">
        <v>1</v>
      </c>
      <c r="EX28" s="292">
        <v>0</v>
      </c>
      <c r="EY28" s="292">
        <v>0</v>
      </c>
      <c r="EZ28" s="292">
        <v>516</v>
      </c>
      <c r="FA28" s="292">
        <v>63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893</v>
      </c>
      <c r="FI28" s="295" t="s">
        <v>893</v>
      </c>
      <c r="FJ28" s="295" t="s">
        <v>893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15"/>
        <v>1770</v>
      </c>
      <c r="E29" s="292">
        <f t="shared" si="16"/>
        <v>624</v>
      </c>
      <c r="F29" s="292">
        <f t="shared" si="17"/>
        <v>1</v>
      </c>
      <c r="G29" s="292">
        <f t="shared" si="18"/>
        <v>0</v>
      </c>
      <c r="H29" s="292">
        <f t="shared" si="19"/>
        <v>467</v>
      </c>
      <c r="I29" s="292">
        <f t="shared" si="20"/>
        <v>525</v>
      </c>
      <c r="J29" s="292">
        <f t="shared" si="21"/>
        <v>75</v>
      </c>
      <c r="K29" s="292">
        <f t="shared" si="22"/>
        <v>0</v>
      </c>
      <c r="L29" s="292">
        <f t="shared" si="23"/>
        <v>0</v>
      </c>
      <c r="M29" s="292">
        <f t="shared" si="24"/>
        <v>0</v>
      </c>
      <c r="N29" s="292">
        <f t="shared" si="25"/>
        <v>0</v>
      </c>
      <c r="O29" s="292">
        <f t="shared" si="26"/>
        <v>0</v>
      </c>
      <c r="P29" s="292">
        <f t="shared" si="27"/>
        <v>0</v>
      </c>
      <c r="Q29" s="292">
        <f t="shared" si="28"/>
        <v>0</v>
      </c>
      <c r="R29" s="292">
        <f t="shared" si="29"/>
        <v>0</v>
      </c>
      <c r="S29" s="292">
        <f t="shared" si="30"/>
        <v>0</v>
      </c>
      <c r="T29" s="292">
        <f t="shared" si="31"/>
        <v>0</v>
      </c>
      <c r="U29" s="292">
        <f t="shared" si="32"/>
        <v>0</v>
      </c>
      <c r="V29" s="292">
        <f t="shared" si="33"/>
        <v>0</v>
      </c>
      <c r="W29" s="292">
        <f t="shared" si="34"/>
        <v>0</v>
      </c>
      <c r="X29" s="292">
        <f t="shared" si="35"/>
        <v>78</v>
      </c>
      <c r="Y29" s="292">
        <f t="shared" si="1"/>
        <v>65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893</v>
      </c>
      <c r="AK29" s="295" t="s">
        <v>893</v>
      </c>
      <c r="AL29" s="292">
        <v>0</v>
      </c>
      <c r="AM29" s="295" t="s">
        <v>893</v>
      </c>
      <c r="AN29" s="295" t="s">
        <v>893</v>
      </c>
      <c r="AO29" s="292">
        <v>0</v>
      </c>
      <c r="AP29" s="295" t="s">
        <v>893</v>
      </c>
      <c r="AQ29" s="292">
        <v>0</v>
      </c>
      <c r="AR29" s="295" t="s">
        <v>893</v>
      </c>
      <c r="AS29" s="292">
        <v>65</v>
      </c>
      <c r="AT29" s="292">
        <f t="shared" si="3"/>
        <v>480</v>
      </c>
      <c r="AU29" s="292">
        <v>0</v>
      </c>
      <c r="AV29" s="292">
        <v>0</v>
      </c>
      <c r="AW29" s="292">
        <v>0</v>
      </c>
      <c r="AX29" s="292">
        <v>467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893</v>
      </c>
      <c r="BF29" s="295" t="s">
        <v>893</v>
      </c>
      <c r="BG29" s="295" t="s">
        <v>893</v>
      </c>
      <c r="BH29" s="295" t="s">
        <v>893</v>
      </c>
      <c r="BI29" s="295" t="s">
        <v>893</v>
      </c>
      <c r="BJ29" s="295" t="s">
        <v>893</v>
      </c>
      <c r="BK29" s="295" t="s">
        <v>893</v>
      </c>
      <c r="BL29" s="295" t="s">
        <v>893</v>
      </c>
      <c r="BM29" s="295" t="s">
        <v>893</v>
      </c>
      <c r="BN29" s="292">
        <v>13</v>
      </c>
      <c r="BO29" s="292">
        <f t="shared" si="5"/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893</v>
      </c>
      <c r="CC29" s="295" t="s">
        <v>893</v>
      </c>
      <c r="CD29" s="295" t="s">
        <v>893</v>
      </c>
      <c r="CE29" s="295" t="s">
        <v>893</v>
      </c>
      <c r="CF29" s="295" t="s">
        <v>893</v>
      </c>
      <c r="CG29" s="295" t="s">
        <v>893</v>
      </c>
      <c r="CH29" s="295" t="s">
        <v>893</v>
      </c>
      <c r="CI29" s="292">
        <v>0</v>
      </c>
      <c r="CJ29" s="292">
        <f t="shared" si="7"/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893</v>
      </c>
      <c r="CX29" s="295" t="s">
        <v>893</v>
      </c>
      <c r="CY29" s="295" t="s">
        <v>893</v>
      </c>
      <c r="CZ29" s="295" t="s">
        <v>893</v>
      </c>
      <c r="DA29" s="295" t="s">
        <v>893</v>
      </c>
      <c r="DB29" s="295" t="s">
        <v>893</v>
      </c>
      <c r="DC29" s="295" t="s">
        <v>893</v>
      </c>
      <c r="DD29" s="292">
        <v>0</v>
      </c>
      <c r="DE29" s="292">
        <f t="shared" si="9"/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893</v>
      </c>
      <c r="DS29" s="295" t="s">
        <v>893</v>
      </c>
      <c r="DT29" s="292">
        <v>0</v>
      </c>
      <c r="DU29" s="295" t="s">
        <v>893</v>
      </c>
      <c r="DV29" s="295" t="s">
        <v>893</v>
      </c>
      <c r="DW29" s="295" t="s">
        <v>893</v>
      </c>
      <c r="DX29" s="295" t="s">
        <v>893</v>
      </c>
      <c r="DY29" s="292">
        <v>0</v>
      </c>
      <c r="DZ29" s="292">
        <f t="shared" si="11"/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893</v>
      </c>
      <c r="EL29" s="295" t="s">
        <v>893</v>
      </c>
      <c r="EM29" s="295" t="s">
        <v>893</v>
      </c>
      <c r="EN29" s="292">
        <v>0</v>
      </c>
      <c r="EO29" s="292">
        <v>0</v>
      </c>
      <c r="EP29" s="295" t="s">
        <v>893</v>
      </c>
      <c r="EQ29" s="295" t="s">
        <v>893</v>
      </c>
      <c r="ER29" s="295" t="s">
        <v>893</v>
      </c>
      <c r="ES29" s="292">
        <v>0</v>
      </c>
      <c r="ET29" s="292">
        <v>0</v>
      </c>
      <c r="EU29" s="292">
        <f t="shared" si="13"/>
        <v>1225</v>
      </c>
      <c r="EV29" s="292">
        <v>624</v>
      </c>
      <c r="EW29" s="292">
        <v>1</v>
      </c>
      <c r="EX29" s="292">
        <v>0</v>
      </c>
      <c r="EY29" s="292">
        <v>0</v>
      </c>
      <c r="EZ29" s="292">
        <v>525</v>
      </c>
      <c r="FA29" s="292">
        <v>75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893</v>
      </c>
      <c r="FI29" s="295" t="s">
        <v>893</v>
      </c>
      <c r="FJ29" s="295" t="s">
        <v>893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15"/>
        <v>2899</v>
      </c>
      <c r="E30" s="292">
        <f t="shared" si="16"/>
        <v>0</v>
      </c>
      <c r="F30" s="292">
        <f t="shared" si="17"/>
        <v>0</v>
      </c>
      <c r="G30" s="292">
        <f t="shared" si="18"/>
        <v>0</v>
      </c>
      <c r="H30" s="292">
        <f t="shared" si="19"/>
        <v>711</v>
      </c>
      <c r="I30" s="292">
        <f t="shared" si="20"/>
        <v>0</v>
      </c>
      <c r="J30" s="292">
        <f t="shared" si="21"/>
        <v>165</v>
      </c>
      <c r="K30" s="292">
        <f t="shared" si="22"/>
        <v>0</v>
      </c>
      <c r="L30" s="292">
        <f t="shared" si="23"/>
        <v>0</v>
      </c>
      <c r="M30" s="292">
        <f t="shared" si="24"/>
        <v>0</v>
      </c>
      <c r="N30" s="292">
        <f t="shared" si="25"/>
        <v>0</v>
      </c>
      <c r="O30" s="292">
        <f t="shared" si="26"/>
        <v>0</v>
      </c>
      <c r="P30" s="292">
        <f t="shared" si="27"/>
        <v>0</v>
      </c>
      <c r="Q30" s="292">
        <f t="shared" si="28"/>
        <v>2023</v>
      </c>
      <c r="R30" s="292">
        <f t="shared" si="29"/>
        <v>0</v>
      </c>
      <c r="S30" s="292">
        <f t="shared" si="30"/>
        <v>0</v>
      </c>
      <c r="T30" s="292">
        <f t="shared" si="31"/>
        <v>0</v>
      </c>
      <c r="U30" s="292">
        <f t="shared" si="32"/>
        <v>0</v>
      </c>
      <c r="V30" s="292">
        <f t="shared" si="33"/>
        <v>0</v>
      </c>
      <c r="W30" s="292">
        <f t="shared" si="34"/>
        <v>0</v>
      </c>
      <c r="X30" s="292">
        <f t="shared" si="35"/>
        <v>0</v>
      </c>
      <c r="Y30" s="292">
        <f t="shared" si="1"/>
        <v>2175</v>
      </c>
      <c r="Z30" s="292">
        <v>0</v>
      </c>
      <c r="AA30" s="292">
        <v>0</v>
      </c>
      <c r="AB30" s="292">
        <v>0</v>
      </c>
      <c r="AC30" s="292">
        <v>152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893</v>
      </c>
      <c r="AK30" s="295" t="s">
        <v>893</v>
      </c>
      <c r="AL30" s="292">
        <v>2023</v>
      </c>
      <c r="AM30" s="295" t="s">
        <v>893</v>
      </c>
      <c r="AN30" s="295" t="s">
        <v>893</v>
      </c>
      <c r="AO30" s="292">
        <v>0</v>
      </c>
      <c r="AP30" s="295" t="s">
        <v>893</v>
      </c>
      <c r="AQ30" s="292">
        <v>0</v>
      </c>
      <c r="AR30" s="295" t="s">
        <v>893</v>
      </c>
      <c r="AS30" s="292">
        <v>0</v>
      </c>
      <c r="AT30" s="292">
        <f t="shared" si="3"/>
        <v>559</v>
      </c>
      <c r="AU30" s="292">
        <v>0</v>
      </c>
      <c r="AV30" s="292">
        <v>0</v>
      </c>
      <c r="AW30" s="292">
        <v>0</v>
      </c>
      <c r="AX30" s="292">
        <v>559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893</v>
      </c>
      <c r="BF30" s="295" t="s">
        <v>893</v>
      </c>
      <c r="BG30" s="295" t="s">
        <v>893</v>
      </c>
      <c r="BH30" s="295" t="s">
        <v>893</v>
      </c>
      <c r="BI30" s="295" t="s">
        <v>893</v>
      </c>
      <c r="BJ30" s="295" t="s">
        <v>893</v>
      </c>
      <c r="BK30" s="295" t="s">
        <v>893</v>
      </c>
      <c r="BL30" s="295" t="s">
        <v>893</v>
      </c>
      <c r="BM30" s="295" t="s">
        <v>893</v>
      </c>
      <c r="BN30" s="292">
        <v>0</v>
      </c>
      <c r="BO30" s="292">
        <f t="shared" si="5"/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893</v>
      </c>
      <c r="CC30" s="295" t="s">
        <v>893</v>
      </c>
      <c r="CD30" s="295" t="s">
        <v>893</v>
      </c>
      <c r="CE30" s="295" t="s">
        <v>893</v>
      </c>
      <c r="CF30" s="295" t="s">
        <v>893</v>
      </c>
      <c r="CG30" s="295" t="s">
        <v>893</v>
      </c>
      <c r="CH30" s="295" t="s">
        <v>893</v>
      </c>
      <c r="CI30" s="292">
        <v>0</v>
      </c>
      <c r="CJ30" s="292">
        <f t="shared" si="7"/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893</v>
      </c>
      <c r="CX30" s="295" t="s">
        <v>893</v>
      </c>
      <c r="CY30" s="295" t="s">
        <v>893</v>
      </c>
      <c r="CZ30" s="295" t="s">
        <v>893</v>
      </c>
      <c r="DA30" s="295" t="s">
        <v>893</v>
      </c>
      <c r="DB30" s="295" t="s">
        <v>893</v>
      </c>
      <c r="DC30" s="295" t="s">
        <v>893</v>
      </c>
      <c r="DD30" s="292">
        <v>0</v>
      </c>
      <c r="DE30" s="292">
        <f t="shared" si="9"/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893</v>
      </c>
      <c r="DS30" s="295" t="s">
        <v>893</v>
      </c>
      <c r="DT30" s="292">
        <v>0</v>
      </c>
      <c r="DU30" s="295" t="s">
        <v>893</v>
      </c>
      <c r="DV30" s="295" t="s">
        <v>893</v>
      </c>
      <c r="DW30" s="295" t="s">
        <v>893</v>
      </c>
      <c r="DX30" s="295" t="s">
        <v>893</v>
      </c>
      <c r="DY30" s="292">
        <v>0</v>
      </c>
      <c r="DZ30" s="292">
        <f t="shared" si="11"/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893</v>
      </c>
      <c r="EL30" s="295" t="s">
        <v>893</v>
      </c>
      <c r="EM30" s="295" t="s">
        <v>893</v>
      </c>
      <c r="EN30" s="292">
        <v>0</v>
      </c>
      <c r="EO30" s="292">
        <v>0</v>
      </c>
      <c r="EP30" s="295" t="s">
        <v>893</v>
      </c>
      <c r="EQ30" s="295" t="s">
        <v>893</v>
      </c>
      <c r="ER30" s="295" t="s">
        <v>893</v>
      </c>
      <c r="ES30" s="292">
        <v>0</v>
      </c>
      <c r="ET30" s="292">
        <v>0</v>
      </c>
      <c r="EU30" s="292">
        <f t="shared" si="13"/>
        <v>165</v>
      </c>
      <c r="EV30" s="292">
        <v>0</v>
      </c>
      <c r="EW30" s="292">
        <v>0</v>
      </c>
      <c r="EX30" s="292">
        <v>0</v>
      </c>
      <c r="EY30" s="292">
        <v>0</v>
      </c>
      <c r="EZ30" s="292">
        <v>0</v>
      </c>
      <c r="FA30" s="292">
        <v>165</v>
      </c>
      <c r="FB30" s="292">
        <v>0</v>
      </c>
      <c r="FC30" s="292">
        <v>0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893</v>
      </c>
      <c r="FI30" s="295" t="s">
        <v>893</v>
      </c>
      <c r="FJ30" s="295" t="s">
        <v>893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15"/>
        <v>1604</v>
      </c>
      <c r="E31" s="292">
        <f t="shared" si="16"/>
        <v>9</v>
      </c>
      <c r="F31" s="292">
        <f t="shared" si="17"/>
        <v>0</v>
      </c>
      <c r="G31" s="292">
        <f t="shared" si="18"/>
        <v>0</v>
      </c>
      <c r="H31" s="292">
        <f t="shared" si="19"/>
        <v>442</v>
      </c>
      <c r="I31" s="292">
        <f t="shared" si="20"/>
        <v>381</v>
      </c>
      <c r="J31" s="292">
        <f t="shared" si="21"/>
        <v>131</v>
      </c>
      <c r="K31" s="292">
        <f t="shared" si="22"/>
        <v>0</v>
      </c>
      <c r="L31" s="292">
        <f t="shared" si="23"/>
        <v>0</v>
      </c>
      <c r="M31" s="292">
        <f t="shared" si="24"/>
        <v>0</v>
      </c>
      <c r="N31" s="292">
        <f t="shared" si="25"/>
        <v>0</v>
      </c>
      <c r="O31" s="292">
        <f t="shared" si="26"/>
        <v>0</v>
      </c>
      <c r="P31" s="292">
        <f t="shared" si="27"/>
        <v>0</v>
      </c>
      <c r="Q31" s="292">
        <f t="shared" si="28"/>
        <v>641</v>
      </c>
      <c r="R31" s="292">
        <f t="shared" si="29"/>
        <v>0</v>
      </c>
      <c r="S31" s="292">
        <f t="shared" si="30"/>
        <v>0</v>
      </c>
      <c r="T31" s="292">
        <f t="shared" si="31"/>
        <v>0</v>
      </c>
      <c r="U31" s="292">
        <f t="shared" si="32"/>
        <v>0</v>
      </c>
      <c r="V31" s="292">
        <f t="shared" si="33"/>
        <v>0</v>
      </c>
      <c r="W31" s="292">
        <f t="shared" si="34"/>
        <v>0</v>
      </c>
      <c r="X31" s="292">
        <f t="shared" si="35"/>
        <v>0</v>
      </c>
      <c r="Y31" s="292">
        <f t="shared" si="1"/>
        <v>747</v>
      </c>
      <c r="Z31" s="292">
        <v>0</v>
      </c>
      <c r="AA31" s="292">
        <v>0</v>
      </c>
      <c r="AB31" s="292">
        <v>0</v>
      </c>
      <c r="AC31" s="292">
        <v>106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893</v>
      </c>
      <c r="AK31" s="295" t="s">
        <v>893</v>
      </c>
      <c r="AL31" s="292">
        <v>641</v>
      </c>
      <c r="AM31" s="295" t="s">
        <v>893</v>
      </c>
      <c r="AN31" s="295" t="s">
        <v>893</v>
      </c>
      <c r="AO31" s="292">
        <v>0</v>
      </c>
      <c r="AP31" s="295" t="s">
        <v>893</v>
      </c>
      <c r="AQ31" s="292">
        <v>0</v>
      </c>
      <c r="AR31" s="295" t="s">
        <v>893</v>
      </c>
      <c r="AS31" s="292">
        <v>0</v>
      </c>
      <c r="AT31" s="292">
        <f t="shared" si="3"/>
        <v>141</v>
      </c>
      <c r="AU31" s="292">
        <v>0</v>
      </c>
      <c r="AV31" s="292">
        <v>0</v>
      </c>
      <c r="AW31" s="292">
        <v>0</v>
      </c>
      <c r="AX31" s="292">
        <v>141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893</v>
      </c>
      <c r="BF31" s="295" t="s">
        <v>893</v>
      </c>
      <c r="BG31" s="295" t="s">
        <v>893</v>
      </c>
      <c r="BH31" s="295" t="s">
        <v>893</v>
      </c>
      <c r="BI31" s="295" t="s">
        <v>893</v>
      </c>
      <c r="BJ31" s="295" t="s">
        <v>893</v>
      </c>
      <c r="BK31" s="295" t="s">
        <v>893</v>
      </c>
      <c r="BL31" s="295" t="s">
        <v>893</v>
      </c>
      <c r="BM31" s="295" t="s">
        <v>893</v>
      </c>
      <c r="BN31" s="292">
        <v>0</v>
      </c>
      <c r="BO31" s="292">
        <f t="shared" si="5"/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893</v>
      </c>
      <c r="CC31" s="295" t="s">
        <v>893</v>
      </c>
      <c r="CD31" s="295" t="s">
        <v>893</v>
      </c>
      <c r="CE31" s="295" t="s">
        <v>893</v>
      </c>
      <c r="CF31" s="295" t="s">
        <v>893</v>
      </c>
      <c r="CG31" s="295" t="s">
        <v>893</v>
      </c>
      <c r="CH31" s="295" t="s">
        <v>893</v>
      </c>
      <c r="CI31" s="292">
        <v>0</v>
      </c>
      <c r="CJ31" s="292">
        <f t="shared" si="7"/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893</v>
      </c>
      <c r="CX31" s="295" t="s">
        <v>893</v>
      </c>
      <c r="CY31" s="295" t="s">
        <v>893</v>
      </c>
      <c r="CZ31" s="295" t="s">
        <v>893</v>
      </c>
      <c r="DA31" s="295" t="s">
        <v>893</v>
      </c>
      <c r="DB31" s="295" t="s">
        <v>893</v>
      </c>
      <c r="DC31" s="295" t="s">
        <v>893</v>
      </c>
      <c r="DD31" s="292">
        <v>0</v>
      </c>
      <c r="DE31" s="292">
        <f t="shared" si="9"/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893</v>
      </c>
      <c r="DS31" s="295" t="s">
        <v>893</v>
      </c>
      <c r="DT31" s="292">
        <v>0</v>
      </c>
      <c r="DU31" s="295" t="s">
        <v>893</v>
      </c>
      <c r="DV31" s="295" t="s">
        <v>893</v>
      </c>
      <c r="DW31" s="295" t="s">
        <v>893</v>
      </c>
      <c r="DX31" s="295" t="s">
        <v>893</v>
      </c>
      <c r="DY31" s="292">
        <v>0</v>
      </c>
      <c r="DZ31" s="292">
        <f t="shared" si="11"/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893</v>
      </c>
      <c r="EL31" s="295" t="s">
        <v>893</v>
      </c>
      <c r="EM31" s="295" t="s">
        <v>893</v>
      </c>
      <c r="EN31" s="292">
        <v>0</v>
      </c>
      <c r="EO31" s="292">
        <v>0</v>
      </c>
      <c r="EP31" s="295" t="s">
        <v>893</v>
      </c>
      <c r="EQ31" s="295" t="s">
        <v>893</v>
      </c>
      <c r="ER31" s="295" t="s">
        <v>893</v>
      </c>
      <c r="ES31" s="292">
        <v>0</v>
      </c>
      <c r="ET31" s="292">
        <v>0</v>
      </c>
      <c r="EU31" s="292">
        <f t="shared" si="13"/>
        <v>716</v>
      </c>
      <c r="EV31" s="292">
        <v>9</v>
      </c>
      <c r="EW31" s="292">
        <v>0</v>
      </c>
      <c r="EX31" s="292">
        <v>0</v>
      </c>
      <c r="EY31" s="292">
        <v>195</v>
      </c>
      <c r="EZ31" s="292">
        <v>381</v>
      </c>
      <c r="FA31" s="292">
        <v>131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893</v>
      </c>
      <c r="FI31" s="295" t="s">
        <v>893</v>
      </c>
      <c r="FJ31" s="295" t="s">
        <v>893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15"/>
        <v>508</v>
      </c>
      <c r="E32" s="292">
        <f t="shared" si="16"/>
        <v>0</v>
      </c>
      <c r="F32" s="292">
        <f t="shared" si="17"/>
        <v>0</v>
      </c>
      <c r="G32" s="292">
        <f t="shared" si="18"/>
        <v>0</v>
      </c>
      <c r="H32" s="292">
        <f t="shared" si="19"/>
        <v>139</v>
      </c>
      <c r="I32" s="292">
        <f t="shared" si="20"/>
        <v>266</v>
      </c>
      <c r="J32" s="292">
        <f t="shared" si="21"/>
        <v>0</v>
      </c>
      <c r="K32" s="292">
        <f t="shared" si="22"/>
        <v>0</v>
      </c>
      <c r="L32" s="292">
        <f t="shared" si="23"/>
        <v>0</v>
      </c>
      <c r="M32" s="292">
        <f t="shared" si="24"/>
        <v>0</v>
      </c>
      <c r="N32" s="292">
        <f t="shared" si="25"/>
        <v>0</v>
      </c>
      <c r="O32" s="292">
        <f t="shared" si="26"/>
        <v>0</v>
      </c>
      <c r="P32" s="292">
        <f t="shared" si="27"/>
        <v>0</v>
      </c>
      <c r="Q32" s="292">
        <f t="shared" si="28"/>
        <v>89</v>
      </c>
      <c r="R32" s="292">
        <f t="shared" si="29"/>
        <v>0</v>
      </c>
      <c r="S32" s="292">
        <f t="shared" si="30"/>
        <v>0</v>
      </c>
      <c r="T32" s="292">
        <f t="shared" si="31"/>
        <v>0</v>
      </c>
      <c r="U32" s="292">
        <f t="shared" si="32"/>
        <v>0</v>
      </c>
      <c r="V32" s="292">
        <f t="shared" si="33"/>
        <v>0</v>
      </c>
      <c r="W32" s="292">
        <f t="shared" si="34"/>
        <v>0</v>
      </c>
      <c r="X32" s="292">
        <f t="shared" si="35"/>
        <v>14</v>
      </c>
      <c r="Y32" s="292">
        <f t="shared" si="1"/>
        <v>103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893</v>
      </c>
      <c r="AK32" s="295" t="s">
        <v>893</v>
      </c>
      <c r="AL32" s="292">
        <v>89</v>
      </c>
      <c r="AM32" s="295" t="s">
        <v>893</v>
      </c>
      <c r="AN32" s="295" t="s">
        <v>893</v>
      </c>
      <c r="AO32" s="292">
        <v>0</v>
      </c>
      <c r="AP32" s="295" t="s">
        <v>893</v>
      </c>
      <c r="AQ32" s="292">
        <v>0</v>
      </c>
      <c r="AR32" s="295" t="s">
        <v>893</v>
      </c>
      <c r="AS32" s="292">
        <v>14</v>
      </c>
      <c r="AT32" s="292">
        <f t="shared" si="3"/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893</v>
      </c>
      <c r="BF32" s="295" t="s">
        <v>893</v>
      </c>
      <c r="BG32" s="295" t="s">
        <v>893</v>
      </c>
      <c r="BH32" s="295" t="s">
        <v>893</v>
      </c>
      <c r="BI32" s="295" t="s">
        <v>893</v>
      </c>
      <c r="BJ32" s="295" t="s">
        <v>893</v>
      </c>
      <c r="BK32" s="295" t="s">
        <v>893</v>
      </c>
      <c r="BL32" s="295" t="s">
        <v>893</v>
      </c>
      <c r="BM32" s="295" t="s">
        <v>893</v>
      </c>
      <c r="BN32" s="292">
        <v>0</v>
      </c>
      <c r="BO32" s="292">
        <f t="shared" si="5"/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893</v>
      </c>
      <c r="CC32" s="295" t="s">
        <v>893</v>
      </c>
      <c r="CD32" s="295" t="s">
        <v>893</v>
      </c>
      <c r="CE32" s="295" t="s">
        <v>893</v>
      </c>
      <c r="CF32" s="295" t="s">
        <v>893</v>
      </c>
      <c r="CG32" s="295" t="s">
        <v>893</v>
      </c>
      <c r="CH32" s="295" t="s">
        <v>893</v>
      </c>
      <c r="CI32" s="292">
        <v>0</v>
      </c>
      <c r="CJ32" s="292">
        <f t="shared" si="7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893</v>
      </c>
      <c r="CX32" s="295" t="s">
        <v>893</v>
      </c>
      <c r="CY32" s="295" t="s">
        <v>893</v>
      </c>
      <c r="CZ32" s="295" t="s">
        <v>893</v>
      </c>
      <c r="DA32" s="295" t="s">
        <v>893</v>
      </c>
      <c r="DB32" s="295" t="s">
        <v>893</v>
      </c>
      <c r="DC32" s="295" t="s">
        <v>893</v>
      </c>
      <c r="DD32" s="292">
        <v>0</v>
      </c>
      <c r="DE32" s="292">
        <f t="shared" si="9"/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893</v>
      </c>
      <c r="DS32" s="295" t="s">
        <v>893</v>
      </c>
      <c r="DT32" s="292">
        <v>0</v>
      </c>
      <c r="DU32" s="295" t="s">
        <v>893</v>
      </c>
      <c r="DV32" s="295" t="s">
        <v>893</v>
      </c>
      <c r="DW32" s="295" t="s">
        <v>893</v>
      </c>
      <c r="DX32" s="295" t="s">
        <v>893</v>
      </c>
      <c r="DY32" s="292">
        <v>0</v>
      </c>
      <c r="DZ32" s="292">
        <f t="shared" si="11"/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893</v>
      </c>
      <c r="EL32" s="295" t="s">
        <v>893</v>
      </c>
      <c r="EM32" s="295" t="s">
        <v>893</v>
      </c>
      <c r="EN32" s="292">
        <v>0</v>
      </c>
      <c r="EO32" s="292">
        <v>0</v>
      </c>
      <c r="EP32" s="295" t="s">
        <v>893</v>
      </c>
      <c r="EQ32" s="295" t="s">
        <v>893</v>
      </c>
      <c r="ER32" s="295" t="s">
        <v>893</v>
      </c>
      <c r="ES32" s="292">
        <v>0</v>
      </c>
      <c r="ET32" s="292">
        <v>0</v>
      </c>
      <c r="EU32" s="292">
        <f t="shared" si="13"/>
        <v>405</v>
      </c>
      <c r="EV32" s="292">
        <v>0</v>
      </c>
      <c r="EW32" s="292">
        <v>0</v>
      </c>
      <c r="EX32" s="292">
        <v>0</v>
      </c>
      <c r="EY32" s="292">
        <v>139</v>
      </c>
      <c r="EZ32" s="292">
        <v>266</v>
      </c>
      <c r="FA32" s="292">
        <v>0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893</v>
      </c>
      <c r="FI32" s="295" t="s">
        <v>893</v>
      </c>
      <c r="FJ32" s="295" t="s">
        <v>893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15"/>
        <v>1525</v>
      </c>
      <c r="E33" s="292">
        <f t="shared" si="16"/>
        <v>54</v>
      </c>
      <c r="F33" s="292">
        <f t="shared" si="17"/>
        <v>0</v>
      </c>
      <c r="G33" s="292">
        <f t="shared" si="18"/>
        <v>0</v>
      </c>
      <c r="H33" s="292">
        <f t="shared" si="19"/>
        <v>463</v>
      </c>
      <c r="I33" s="292">
        <f t="shared" si="20"/>
        <v>267</v>
      </c>
      <c r="J33" s="292">
        <f t="shared" si="21"/>
        <v>81</v>
      </c>
      <c r="K33" s="292">
        <f t="shared" si="22"/>
        <v>0</v>
      </c>
      <c r="L33" s="292">
        <f t="shared" si="23"/>
        <v>19</v>
      </c>
      <c r="M33" s="292">
        <f t="shared" si="24"/>
        <v>0</v>
      </c>
      <c r="N33" s="292">
        <f t="shared" si="25"/>
        <v>10</v>
      </c>
      <c r="O33" s="292">
        <f t="shared" si="26"/>
        <v>0</v>
      </c>
      <c r="P33" s="292">
        <f t="shared" si="27"/>
        <v>0</v>
      </c>
      <c r="Q33" s="292">
        <f t="shared" si="28"/>
        <v>254</v>
      </c>
      <c r="R33" s="292">
        <f t="shared" si="29"/>
        <v>0</v>
      </c>
      <c r="S33" s="292">
        <f t="shared" si="30"/>
        <v>0</v>
      </c>
      <c r="T33" s="292">
        <f t="shared" si="31"/>
        <v>0</v>
      </c>
      <c r="U33" s="292">
        <f t="shared" si="32"/>
        <v>0</v>
      </c>
      <c r="V33" s="292">
        <f t="shared" si="33"/>
        <v>0</v>
      </c>
      <c r="W33" s="292">
        <f t="shared" si="34"/>
        <v>0</v>
      </c>
      <c r="X33" s="292">
        <f t="shared" si="35"/>
        <v>377</v>
      </c>
      <c r="Y33" s="292">
        <f t="shared" si="1"/>
        <v>318</v>
      </c>
      <c r="Z33" s="292">
        <v>54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10</v>
      </c>
      <c r="AJ33" s="295" t="s">
        <v>893</v>
      </c>
      <c r="AK33" s="295" t="s">
        <v>893</v>
      </c>
      <c r="AL33" s="292">
        <v>254</v>
      </c>
      <c r="AM33" s="295" t="s">
        <v>893</v>
      </c>
      <c r="AN33" s="295" t="s">
        <v>893</v>
      </c>
      <c r="AO33" s="292">
        <v>0</v>
      </c>
      <c r="AP33" s="295" t="s">
        <v>893</v>
      </c>
      <c r="AQ33" s="292">
        <v>0</v>
      </c>
      <c r="AR33" s="295" t="s">
        <v>893</v>
      </c>
      <c r="AS33" s="292">
        <v>0</v>
      </c>
      <c r="AT33" s="292">
        <f t="shared" si="3"/>
        <v>463</v>
      </c>
      <c r="AU33" s="292">
        <v>0</v>
      </c>
      <c r="AV33" s="292">
        <v>0</v>
      </c>
      <c r="AW33" s="292">
        <v>0</v>
      </c>
      <c r="AX33" s="292">
        <v>463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893</v>
      </c>
      <c r="BF33" s="295" t="s">
        <v>893</v>
      </c>
      <c r="BG33" s="295" t="s">
        <v>893</v>
      </c>
      <c r="BH33" s="295" t="s">
        <v>893</v>
      </c>
      <c r="BI33" s="295" t="s">
        <v>893</v>
      </c>
      <c r="BJ33" s="295" t="s">
        <v>893</v>
      </c>
      <c r="BK33" s="295" t="s">
        <v>893</v>
      </c>
      <c r="BL33" s="295" t="s">
        <v>893</v>
      </c>
      <c r="BM33" s="295" t="s">
        <v>893</v>
      </c>
      <c r="BN33" s="292">
        <v>0</v>
      </c>
      <c r="BO33" s="292">
        <f t="shared" si="5"/>
        <v>377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893</v>
      </c>
      <c r="CC33" s="295" t="s">
        <v>893</v>
      </c>
      <c r="CD33" s="295" t="s">
        <v>893</v>
      </c>
      <c r="CE33" s="295" t="s">
        <v>893</v>
      </c>
      <c r="CF33" s="295" t="s">
        <v>893</v>
      </c>
      <c r="CG33" s="295" t="s">
        <v>893</v>
      </c>
      <c r="CH33" s="295" t="s">
        <v>893</v>
      </c>
      <c r="CI33" s="292">
        <v>377</v>
      </c>
      <c r="CJ33" s="292">
        <f t="shared" si="7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893</v>
      </c>
      <c r="CX33" s="295" t="s">
        <v>893</v>
      </c>
      <c r="CY33" s="295" t="s">
        <v>893</v>
      </c>
      <c r="CZ33" s="295" t="s">
        <v>893</v>
      </c>
      <c r="DA33" s="295" t="s">
        <v>893</v>
      </c>
      <c r="DB33" s="295" t="s">
        <v>893</v>
      </c>
      <c r="DC33" s="295" t="s">
        <v>893</v>
      </c>
      <c r="DD33" s="292">
        <v>0</v>
      </c>
      <c r="DE33" s="292">
        <f t="shared" si="9"/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893</v>
      </c>
      <c r="DS33" s="295" t="s">
        <v>893</v>
      </c>
      <c r="DT33" s="292">
        <v>0</v>
      </c>
      <c r="DU33" s="295" t="s">
        <v>893</v>
      </c>
      <c r="DV33" s="295" t="s">
        <v>893</v>
      </c>
      <c r="DW33" s="295" t="s">
        <v>893</v>
      </c>
      <c r="DX33" s="295" t="s">
        <v>893</v>
      </c>
      <c r="DY33" s="292">
        <v>0</v>
      </c>
      <c r="DZ33" s="292">
        <f t="shared" si="11"/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893</v>
      </c>
      <c r="EL33" s="295" t="s">
        <v>893</v>
      </c>
      <c r="EM33" s="295" t="s">
        <v>893</v>
      </c>
      <c r="EN33" s="292">
        <v>0</v>
      </c>
      <c r="EO33" s="292">
        <v>0</v>
      </c>
      <c r="EP33" s="295" t="s">
        <v>893</v>
      </c>
      <c r="EQ33" s="295" t="s">
        <v>893</v>
      </c>
      <c r="ER33" s="295" t="s">
        <v>893</v>
      </c>
      <c r="ES33" s="292">
        <v>0</v>
      </c>
      <c r="ET33" s="292">
        <v>0</v>
      </c>
      <c r="EU33" s="292">
        <f t="shared" si="13"/>
        <v>367</v>
      </c>
      <c r="EV33" s="292">
        <v>0</v>
      </c>
      <c r="EW33" s="292">
        <v>0</v>
      </c>
      <c r="EX33" s="292">
        <v>0</v>
      </c>
      <c r="EY33" s="292">
        <v>0</v>
      </c>
      <c r="EZ33" s="292">
        <v>267</v>
      </c>
      <c r="FA33" s="292">
        <v>81</v>
      </c>
      <c r="FB33" s="292">
        <v>0</v>
      </c>
      <c r="FC33" s="292">
        <v>19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893</v>
      </c>
      <c r="FI33" s="295" t="s">
        <v>893</v>
      </c>
      <c r="FJ33" s="295" t="s">
        <v>893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15"/>
        <v>1697</v>
      </c>
      <c r="E34" s="292">
        <f t="shared" si="16"/>
        <v>0</v>
      </c>
      <c r="F34" s="292">
        <f t="shared" si="17"/>
        <v>0</v>
      </c>
      <c r="G34" s="292">
        <f t="shared" si="18"/>
        <v>0</v>
      </c>
      <c r="H34" s="292">
        <f t="shared" si="19"/>
        <v>58</v>
      </c>
      <c r="I34" s="292">
        <f t="shared" si="20"/>
        <v>0</v>
      </c>
      <c r="J34" s="292">
        <f t="shared" si="21"/>
        <v>0</v>
      </c>
      <c r="K34" s="292">
        <f t="shared" si="22"/>
        <v>0</v>
      </c>
      <c r="L34" s="292">
        <f t="shared" si="23"/>
        <v>0</v>
      </c>
      <c r="M34" s="292">
        <f t="shared" si="24"/>
        <v>0</v>
      </c>
      <c r="N34" s="292">
        <f t="shared" si="25"/>
        <v>0</v>
      </c>
      <c r="O34" s="292">
        <f t="shared" si="26"/>
        <v>0</v>
      </c>
      <c r="P34" s="292">
        <f t="shared" si="27"/>
        <v>0</v>
      </c>
      <c r="Q34" s="292">
        <f t="shared" si="28"/>
        <v>768</v>
      </c>
      <c r="R34" s="292">
        <f t="shared" si="29"/>
        <v>0</v>
      </c>
      <c r="S34" s="292">
        <f t="shared" si="30"/>
        <v>0</v>
      </c>
      <c r="T34" s="292">
        <f t="shared" si="31"/>
        <v>0</v>
      </c>
      <c r="U34" s="292">
        <f t="shared" si="32"/>
        <v>0</v>
      </c>
      <c r="V34" s="292">
        <f t="shared" si="33"/>
        <v>0</v>
      </c>
      <c r="W34" s="292">
        <f t="shared" si="34"/>
        <v>0</v>
      </c>
      <c r="X34" s="292">
        <f t="shared" si="35"/>
        <v>871</v>
      </c>
      <c r="Y34" s="292">
        <f t="shared" si="1"/>
        <v>1592</v>
      </c>
      <c r="Z34" s="292">
        <v>0</v>
      </c>
      <c r="AA34" s="292">
        <v>0</v>
      </c>
      <c r="AB34" s="292">
        <v>0</v>
      </c>
      <c r="AC34" s="292">
        <v>58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893</v>
      </c>
      <c r="AK34" s="295" t="s">
        <v>893</v>
      </c>
      <c r="AL34" s="292">
        <v>768</v>
      </c>
      <c r="AM34" s="295" t="s">
        <v>893</v>
      </c>
      <c r="AN34" s="295" t="s">
        <v>893</v>
      </c>
      <c r="AO34" s="292">
        <v>0</v>
      </c>
      <c r="AP34" s="295" t="s">
        <v>893</v>
      </c>
      <c r="AQ34" s="292">
        <v>0</v>
      </c>
      <c r="AR34" s="295" t="s">
        <v>893</v>
      </c>
      <c r="AS34" s="292">
        <v>766</v>
      </c>
      <c r="AT34" s="292">
        <f t="shared" si="3"/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893</v>
      </c>
      <c r="BF34" s="295" t="s">
        <v>893</v>
      </c>
      <c r="BG34" s="295" t="s">
        <v>893</v>
      </c>
      <c r="BH34" s="295" t="s">
        <v>893</v>
      </c>
      <c r="BI34" s="295" t="s">
        <v>893</v>
      </c>
      <c r="BJ34" s="295" t="s">
        <v>893</v>
      </c>
      <c r="BK34" s="295" t="s">
        <v>893</v>
      </c>
      <c r="BL34" s="295" t="s">
        <v>893</v>
      </c>
      <c r="BM34" s="295" t="s">
        <v>893</v>
      </c>
      <c r="BN34" s="292">
        <v>0</v>
      </c>
      <c r="BO34" s="292">
        <f t="shared" si="5"/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893</v>
      </c>
      <c r="CC34" s="295" t="s">
        <v>893</v>
      </c>
      <c r="CD34" s="295" t="s">
        <v>893</v>
      </c>
      <c r="CE34" s="295" t="s">
        <v>893</v>
      </c>
      <c r="CF34" s="295" t="s">
        <v>893</v>
      </c>
      <c r="CG34" s="295" t="s">
        <v>893</v>
      </c>
      <c r="CH34" s="295" t="s">
        <v>893</v>
      </c>
      <c r="CI34" s="292">
        <v>0</v>
      </c>
      <c r="CJ34" s="292">
        <f t="shared" si="7"/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893</v>
      </c>
      <c r="CX34" s="295" t="s">
        <v>893</v>
      </c>
      <c r="CY34" s="295" t="s">
        <v>893</v>
      </c>
      <c r="CZ34" s="295" t="s">
        <v>893</v>
      </c>
      <c r="DA34" s="295" t="s">
        <v>893</v>
      </c>
      <c r="DB34" s="295" t="s">
        <v>893</v>
      </c>
      <c r="DC34" s="295" t="s">
        <v>893</v>
      </c>
      <c r="DD34" s="292">
        <v>0</v>
      </c>
      <c r="DE34" s="292">
        <f t="shared" si="9"/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893</v>
      </c>
      <c r="DS34" s="295" t="s">
        <v>893</v>
      </c>
      <c r="DT34" s="292">
        <v>0</v>
      </c>
      <c r="DU34" s="295" t="s">
        <v>893</v>
      </c>
      <c r="DV34" s="295" t="s">
        <v>893</v>
      </c>
      <c r="DW34" s="295" t="s">
        <v>893</v>
      </c>
      <c r="DX34" s="295" t="s">
        <v>893</v>
      </c>
      <c r="DY34" s="292">
        <v>0</v>
      </c>
      <c r="DZ34" s="292">
        <f t="shared" si="11"/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893</v>
      </c>
      <c r="EL34" s="295" t="s">
        <v>893</v>
      </c>
      <c r="EM34" s="295" t="s">
        <v>893</v>
      </c>
      <c r="EN34" s="292">
        <v>0</v>
      </c>
      <c r="EO34" s="292">
        <v>0</v>
      </c>
      <c r="EP34" s="295" t="s">
        <v>893</v>
      </c>
      <c r="EQ34" s="295" t="s">
        <v>893</v>
      </c>
      <c r="ER34" s="295" t="s">
        <v>893</v>
      </c>
      <c r="ES34" s="292">
        <v>0</v>
      </c>
      <c r="ET34" s="292">
        <v>0</v>
      </c>
      <c r="EU34" s="292">
        <f t="shared" si="13"/>
        <v>105</v>
      </c>
      <c r="EV34" s="292">
        <v>0</v>
      </c>
      <c r="EW34" s="292">
        <v>0</v>
      </c>
      <c r="EX34" s="292">
        <v>0</v>
      </c>
      <c r="EY34" s="292">
        <v>0</v>
      </c>
      <c r="EZ34" s="292">
        <v>0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893</v>
      </c>
      <c r="FI34" s="295" t="s">
        <v>893</v>
      </c>
      <c r="FJ34" s="295" t="s">
        <v>893</v>
      </c>
      <c r="FK34" s="292">
        <v>0</v>
      </c>
      <c r="FL34" s="292">
        <v>0</v>
      </c>
      <c r="FM34" s="292">
        <v>0</v>
      </c>
      <c r="FN34" s="292">
        <v>0</v>
      </c>
      <c r="FO34" s="292">
        <v>105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15"/>
        <v>15913</v>
      </c>
      <c r="E35" s="292">
        <f t="shared" si="16"/>
        <v>0</v>
      </c>
      <c r="F35" s="292">
        <f t="shared" si="17"/>
        <v>0</v>
      </c>
      <c r="G35" s="292">
        <f t="shared" si="18"/>
        <v>0</v>
      </c>
      <c r="H35" s="292">
        <f t="shared" si="19"/>
        <v>1081</v>
      </c>
      <c r="I35" s="292">
        <f t="shared" si="20"/>
        <v>435</v>
      </c>
      <c r="J35" s="292">
        <f t="shared" si="21"/>
        <v>155</v>
      </c>
      <c r="K35" s="292">
        <f t="shared" si="22"/>
        <v>0</v>
      </c>
      <c r="L35" s="292">
        <f t="shared" si="23"/>
        <v>87</v>
      </c>
      <c r="M35" s="292">
        <f t="shared" si="24"/>
        <v>0</v>
      </c>
      <c r="N35" s="292">
        <f t="shared" si="25"/>
        <v>0</v>
      </c>
      <c r="O35" s="292">
        <f t="shared" si="26"/>
        <v>0</v>
      </c>
      <c r="P35" s="292">
        <f t="shared" si="27"/>
        <v>0</v>
      </c>
      <c r="Q35" s="292">
        <f t="shared" si="28"/>
        <v>0</v>
      </c>
      <c r="R35" s="292">
        <f t="shared" si="29"/>
        <v>14155</v>
      </c>
      <c r="S35" s="292">
        <f t="shared" si="30"/>
        <v>0</v>
      </c>
      <c r="T35" s="292">
        <f t="shared" si="31"/>
        <v>0</v>
      </c>
      <c r="U35" s="292">
        <f t="shared" si="32"/>
        <v>0</v>
      </c>
      <c r="V35" s="292">
        <f t="shared" si="33"/>
        <v>0</v>
      </c>
      <c r="W35" s="292">
        <f t="shared" si="34"/>
        <v>0</v>
      </c>
      <c r="X35" s="292">
        <f t="shared" si="35"/>
        <v>0</v>
      </c>
      <c r="Y35" s="292">
        <f t="shared" si="1"/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893</v>
      </c>
      <c r="AK35" s="295" t="s">
        <v>893</v>
      </c>
      <c r="AL35" s="292">
        <v>0</v>
      </c>
      <c r="AM35" s="295" t="s">
        <v>893</v>
      </c>
      <c r="AN35" s="295" t="s">
        <v>893</v>
      </c>
      <c r="AO35" s="292">
        <v>0</v>
      </c>
      <c r="AP35" s="295" t="s">
        <v>893</v>
      </c>
      <c r="AQ35" s="292">
        <v>0</v>
      </c>
      <c r="AR35" s="295" t="s">
        <v>893</v>
      </c>
      <c r="AS35" s="292">
        <v>0</v>
      </c>
      <c r="AT35" s="292">
        <f t="shared" si="3"/>
        <v>0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893</v>
      </c>
      <c r="BF35" s="295" t="s">
        <v>893</v>
      </c>
      <c r="BG35" s="295" t="s">
        <v>893</v>
      </c>
      <c r="BH35" s="295" t="s">
        <v>893</v>
      </c>
      <c r="BI35" s="295" t="s">
        <v>893</v>
      </c>
      <c r="BJ35" s="295" t="s">
        <v>893</v>
      </c>
      <c r="BK35" s="295" t="s">
        <v>893</v>
      </c>
      <c r="BL35" s="295" t="s">
        <v>893</v>
      </c>
      <c r="BM35" s="295" t="s">
        <v>893</v>
      </c>
      <c r="BN35" s="292">
        <v>0</v>
      </c>
      <c r="BO35" s="292">
        <f t="shared" si="5"/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893</v>
      </c>
      <c r="CC35" s="295" t="s">
        <v>893</v>
      </c>
      <c r="CD35" s="295" t="s">
        <v>893</v>
      </c>
      <c r="CE35" s="295" t="s">
        <v>893</v>
      </c>
      <c r="CF35" s="295" t="s">
        <v>893</v>
      </c>
      <c r="CG35" s="295" t="s">
        <v>893</v>
      </c>
      <c r="CH35" s="295" t="s">
        <v>893</v>
      </c>
      <c r="CI35" s="292">
        <v>0</v>
      </c>
      <c r="CJ35" s="292">
        <f t="shared" si="7"/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893</v>
      </c>
      <c r="CX35" s="295" t="s">
        <v>893</v>
      </c>
      <c r="CY35" s="295" t="s">
        <v>893</v>
      </c>
      <c r="CZ35" s="295" t="s">
        <v>893</v>
      </c>
      <c r="DA35" s="295" t="s">
        <v>893</v>
      </c>
      <c r="DB35" s="295" t="s">
        <v>893</v>
      </c>
      <c r="DC35" s="295" t="s">
        <v>893</v>
      </c>
      <c r="DD35" s="292">
        <v>0</v>
      </c>
      <c r="DE35" s="292">
        <f t="shared" si="9"/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893</v>
      </c>
      <c r="DS35" s="295" t="s">
        <v>893</v>
      </c>
      <c r="DT35" s="292">
        <v>0</v>
      </c>
      <c r="DU35" s="295" t="s">
        <v>893</v>
      </c>
      <c r="DV35" s="295" t="s">
        <v>893</v>
      </c>
      <c r="DW35" s="295" t="s">
        <v>893</v>
      </c>
      <c r="DX35" s="295" t="s">
        <v>893</v>
      </c>
      <c r="DY35" s="292">
        <v>0</v>
      </c>
      <c r="DZ35" s="292">
        <f t="shared" si="11"/>
        <v>14155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893</v>
      </c>
      <c r="EL35" s="295" t="s">
        <v>893</v>
      </c>
      <c r="EM35" s="295" t="s">
        <v>893</v>
      </c>
      <c r="EN35" s="292">
        <v>14155</v>
      </c>
      <c r="EO35" s="292">
        <v>0</v>
      </c>
      <c r="EP35" s="295" t="s">
        <v>893</v>
      </c>
      <c r="EQ35" s="295" t="s">
        <v>893</v>
      </c>
      <c r="ER35" s="295" t="s">
        <v>893</v>
      </c>
      <c r="ES35" s="292">
        <v>0</v>
      </c>
      <c r="ET35" s="292">
        <v>0</v>
      </c>
      <c r="EU35" s="292">
        <f t="shared" si="13"/>
        <v>1758</v>
      </c>
      <c r="EV35" s="292">
        <v>0</v>
      </c>
      <c r="EW35" s="292">
        <v>0</v>
      </c>
      <c r="EX35" s="292">
        <v>0</v>
      </c>
      <c r="EY35" s="292">
        <v>1081</v>
      </c>
      <c r="EZ35" s="292">
        <v>435</v>
      </c>
      <c r="FA35" s="292">
        <v>155</v>
      </c>
      <c r="FB35" s="292">
        <v>0</v>
      </c>
      <c r="FC35" s="292">
        <v>87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893</v>
      </c>
      <c r="FI35" s="295" t="s">
        <v>893</v>
      </c>
      <c r="FJ35" s="295" t="s">
        <v>893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15"/>
        <v>725</v>
      </c>
      <c r="E36" s="292">
        <f t="shared" si="16"/>
        <v>40</v>
      </c>
      <c r="F36" s="292">
        <f t="shared" si="17"/>
        <v>0</v>
      </c>
      <c r="G36" s="292">
        <f t="shared" si="18"/>
        <v>0</v>
      </c>
      <c r="H36" s="292">
        <f t="shared" si="19"/>
        <v>418</v>
      </c>
      <c r="I36" s="292">
        <f t="shared" si="20"/>
        <v>182</v>
      </c>
      <c r="J36" s="292">
        <f t="shared" si="21"/>
        <v>75</v>
      </c>
      <c r="K36" s="292">
        <f t="shared" si="22"/>
        <v>0</v>
      </c>
      <c r="L36" s="292">
        <f t="shared" si="23"/>
        <v>0</v>
      </c>
      <c r="M36" s="292">
        <f t="shared" si="24"/>
        <v>0</v>
      </c>
      <c r="N36" s="292">
        <f t="shared" si="25"/>
        <v>0</v>
      </c>
      <c r="O36" s="292">
        <f t="shared" si="26"/>
        <v>0</v>
      </c>
      <c r="P36" s="292">
        <f t="shared" si="27"/>
        <v>0</v>
      </c>
      <c r="Q36" s="292">
        <f t="shared" si="28"/>
        <v>0</v>
      </c>
      <c r="R36" s="292">
        <f t="shared" si="29"/>
        <v>0</v>
      </c>
      <c r="S36" s="292">
        <f t="shared" si="30"/>
        <v>0</v>
      </c>
      <c r="T36" s="292">
        <f t="shared" si="31"/>
        <v>0</v>
      </c>
      <c r="U36" s="292">
        <f t="shared" si="32"/>
        <v>0</v>
      </c>
      <c r="V36" s="292">
        <f t="shared" si="33"/>
        <v>0</v>
      </c>
      <c r="W36" s="292">
        <f t="shared" si="34"/>
        <v>0</v>
      </c>
      <c r="X36" s="292">
        <f t="shared" si="35"/>
        <v>10</v>
      </c>
      <c r="Y36" s="292">
        <f t="shared" si="1"/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893</v>
      </c>
      <c r="AK36" s="295" t="s">
        <v>893</v>
      </c>
      <c r="AL36" s="292">
        <v>0</v>
      </c>
      <c r="AM36" s="295" t="s">
        <v>893</v>
      </c>
      <c r="AN36" s="295" t="s">
        <v>893</v>
      </c>
      <c r="AO36" s="292">
        <v>0</v>
      </c>
      <c r="AP36" s="295" t="s">
        <v>893</v>
      </c>
      <c r="AQ36" s="292">
        <v>0</v>
      </c>
      <c r="AR36" s="295" t="s">
        <v>893</v>
      </c>
      <c r="AS36" s="292">
        <v>0</v>
      </c>
      <c r="AT36" s="292">
        <f t="shared" si="3"/>
        <v>725</v>
      </c>
      <c r="AU36" s="292">
        <v>40</v>
      </c>
      <c r="AV36" s="292">
        <v>0</v>
      </c>
      <c r="AW36" s="292">
        <v>0</v>
      </c>
      <c r="AX36" s="292">
        <v>418</v>
      </c>
      <c r="AY36" s="292">
        <v>182</v>
      </c>
      <c r="AZ36" s="292">
        <v>75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893</v>
      </c>
      <c r="BF36" s="295" t="s">
        <v>893</v>
      </c>
      <c r="BG36" s="295" t="s">
        <v>893</v>
      </c>
      <c r="BH36" s="295" t="s">
        <v>893</v>
      </c>
      <c r="BI36" s="295" t="s">
        <v>893</v>
      </c>
      <c r="BJ36" s="295" t="s">
        <v>893</v>
      </c>
      <c r="BK36" s="295" t="s">
        <v>893</v>
      </c>
      <c r="BL36" s="295" t="s">
        <v>893</v>
      </c>
      <c r="BM36" s="295" t="s">
        <v>893</v>
      </c>
      <c r="BN36" s="292">
        <v>10</v>
      </c>
      <c r="BO36" s="292">
        <f t="shared" si="5"/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893</v>
      </c>
      <c r="CC36" s="295" t="s">
        <v>893</v>
      </c>
      <c r="CD36" s="295" t="s">
        <v>893</v>
      </c>
      <c r="CE36" s="295" t="s">
        <v>893</v>
      </c>
      <c r="CF36" s="295" t="s">
        <v>893</v>
      </c>
      <c r="CG36" s="295" t="s">
        <v>893</v>
      </c>
      <c r="CH36" s="295" t="s">
        <v>893</v>
      </c>
      <c r="CI36" s="292">
        <v>0</v>
      </c>
      <c r="CJ36" s="292">
        <f t="shared" si="7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893</v>
      </c>
      <c r="CX36" s="295" t="s">
        <v>893</v>
      </c>
      <c r="CY36" s="295" t="s">
        <v>893</v>
      </c>
      <c r="CZ36" s="295" t="s">
        <v>893</v>
      </c>
      <c r="DA36" s="295" t="s">
        <v>893</v>
      </c>
      <c r="DB36" s="295" t="s">
        <v>893</v>
      </c>
      <c r="DC36" s="295" t="s">
        <v>893</v>
      </c>
      <c r="DD36" s="292">
        <v>0</v>
      </c>
      <c r="DE36" s="292">
        <f t="shared" si="9"/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893</v>
      </c>
      <c r="DS36" s="295" t="s">
        <v>893</v>
      </c>
      <c r="DT36" s="292">
        <v>0</v>
      </c>
      <c r="DU36" s="295" t="s">
        <v>893</v>
      </c>
      <c r="DV36" s="295" t="s">
        <v>893</v>
      </c>
      <c r="DW36" s="295" t="s">
        <v>893</v>
      </c>
      <c r="DX36" s="295" t="s">
        <v>893</v>
      </c>
      <c r="DY36" s="292">
        <v>0</v>
      </c>
      <c r="DZ36" s="292">
        <f t="shared" si="11"/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893</v>
      </c>
      <c r="EL36" s="295" t="s">
        <v>893</v>
      </c>
      <c r="EM36" s="295" t="s">
        <v>893</v>
      </c>
      <c r="EN36" s="292">
        <v>0</v>
      </c>
      <c r="EO36" s="292">
        <v>0</v>
      </c>
      <c r="EP36" s="295" t="s">
        <v>893</v>
      </c>
      <c r="EQ36" s="295" t="s">
        <v>893</v>
      </c>
      <c r="ER36" s="295" t="s">
        <v>893</v>
      </c>
      <c r="ES36" s="292">
        <v>0</v>
      </c>
      <c r="ET36" s="292">
        <v>0</v>
      </c>
      <c r="EU36" s="292">
        <f t="shared" si="13"/>
        <v>0</v>
      </c>
      <c r="EV36" s="292">
        <v>0</v>
      </c>
      <c r="EW36" s="292">
        <v>0</v>
      </c>
      <c r="EX36" s="292">
        <v>0</v>
      </c>
      <c r="EY36" s="292">
        <v>0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893</v>
      </c>
      <c r="FI36" s="295" t="s">
        <v>893</v>
      </c>
      <c r="FJ36" s="295" t="s">
        <v>893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15"/>
        <v>1979</v>
      </c>
      <c r="E37" s="292">
        <f t="shared" si="16"/>
        <v>8</v>
      </c>
      <c r="F37" s="292">
        <f t="shared" si="17"/>
        <v>0</v>
      </c>
      <c r="G37" s="292">
        <f t="shared" si="18"/>
        <v>0</v>
      </c>
      <c r="H37" s="292">
        <f t="shared" si="19"/>
        <v>409</v>
      </c>
      <c r="I37" s="292">
        <f t="shared" si="20"/>
        <v>496</v>
      </c>
      <c r="J37" s="292">
        <f t="shared" si="21"/>
        <v>58</v>
      </c>
      <c r="K37" s="292">
        <f t="shared" si="22"/>
        <v>0</v>
      </c>
      <c r="L37" s="292">
        <f t="shared" si="23"/>
        <v>0</v>
      </c>
      <c r="M37" s="292">
        <f t="shared" si="24"/>
        <v>0</v>
      </c>
      <c r="N37" s="292">
        <f t="shared" si="25"/>
        <v>0</v>
      </c>
      <c r="O37" s="292">
        <f t="shared" si="26"/>
        <v>0</v>
      </c>
      <c r="P37" s="292">
        <f t="shared" si="27"/>
        <v>0</v>
      </c>
      <c r="Q37" s="292">
        <f t="shared" si="28"/>
        <v>1000</v>
      </c>
      <c r="R37" s="292">
        <f t="shared" si="29"/>
        <v>0</v>
      </c>
      <c r="S37" s="292">
        <f t="shared" si="30"/>
        <v>0</v>
      </c>
      <c r="T37" s="292">
        <f t="shared" si="31"/>
        <v>0</v>
      </c>
      <c r="U37" s="292">
        <f t="shared" si="32"/>
        <v>0</v>
      </c>
      <c r="V37" s="292">
        <f t="shared" si="33"/>
        <v>0</v>
      </c>
      <c r="W37" s="292">
        <f t="shared" si="34"/>
        <v>0</v>
      </c>
      <c r="X37" s="292">
        <f t="shared" si="35"/>
        <v>8</v>
      </c>
      <c r="Y37" s="292">
        <f t="shared" si="1"/>
        <v>1010</v>
      </c>
      <c r="Z37" s="292">
        <v>8</v>
      </c>
      <c r="AA37" s="292">
        <v>0</v>
      </c>
      <c r="AB37" s="292">
        <v>0</v>
      </c>
      <c r="AC37" s="292">
        <v>0</v>
      </c>
      <c r="AD37" s="292">
        <v>0</v>
      </c>
      <c r="AE37" s="292">
        <v>2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893</v>
      </c>
      <c r="AK37" s="295" t="s">
        <v>893</v>
      </c>
      <c r="AL37" s="292">
        <v>1000</v>
      </c>
      <c r="AM37" s="295" t="s">
        <v>893</v>
      </c>
      <c r="AN37" s="295" t="s">
        <v>893</v>
      </c>
      <c r="AO37" s="292">
        <v>0</v>
      </c>
      <c r="AP37" s="295" t="s">
        <v>893</v>
      </c>
      <c r="AQ37" s="292">
        <v>0</v>
      </c>
      <c r="AR37" s="295" t="s">
        <v>893</v>
      </c>
      <c r="AS37" s="292">
        <v>0</v>
      </c>
      <c r="AT37" s="292">
        <f t="shared" si="3"/>
        <v>154</v>
      </c>
      <c r="AU37" s="292">
        <v>0</v>
      </c>
      <c r="AV37" s="292">
        <v>0</v>
      </c>
      <c r="AW37" s="292">
        <v>0</v>
      </c>
      <c r="AX37" s="292">
        <v>87</v>
      </c>
      <c r="AY37" s="292">
        <v>59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893</v>
      </c>
      <c r="BF37" s="295" t="s">
        <v>893</v>
      </c>
      <c r="BG37" s="295" t="s">
        <v>893</v>
      </c>
      <c r="BH37" s="295" t="s">
        <v>893</v>
      </c>
      <c r="BI37" s="295" t="s">
        <v>893</v>
      </c>
      <c r="BJ37" s="295" t="s">
        <v>893</v>
      </c>
      <c r="BK37" s="295" t="s">
        <v>893</v>
      </c>
      <c r="BL37" s="295" t="s">
        <v>893</v>
      </c>
      <c r="BM37" s="295" t="s">
        <v>893</v>
      </c>
      <c r="BN37" s="292">
        <v>8</v>
      </c>
      <c r="BO37" s="292">
        <f t="shared" si="5"/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893</v>
      </c>
      <c r="CC37" s="295" t="s">
        <v>893</v>
      </c>
      <c r="CD37" s="295" t="s">
        <v>893</v>
      </c>
      <c r="CE37" s="295" t="s">
        <v>893</v>
      </c>
      <c r="CF37" s="295" t="s">
        <v>893</v>
      </c>
      <c r="CG37" s="295" t="s">
        <v>893</v>
      </c>
      <c r="CH37" s="295" t="s">
        <v>893</v>
      </c>
      <c r="CI37" s="292">
        <v>0</v>
      </c>
      <c r="CJ37" s="292">
        <f t="shared" si="7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893</v>
      </c>
      <c r="CX37" s="295" t="s">
        <v>893</v>
      </c>
      <c r="CY37" s="295" t="s">
        <v>893</v>
      </c>
      <c r="CZ37" s="295" t="s">
        <v>893</v>
      </c>
      <c r="DA37" s="295" t="s">
        <v>893</v>
      </c>
      <c r="DB37" s="295" t="s">
        <v>893</v>
      </c>
      <c r="DC37" s="295" t="s">
        <v>893</v>
      </c>
      <c r="DD37" s="292">
        <v>0</v>
      </c>
      <c r="DE37" s="292">
        <f t="shared" si="9"/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893</v>
      </c>
      <c r="DS37" s="295" t="s">
        <v>893</v>
      </c>
      <c r="DT37" s="292">
        <v>0</v>
      </c>
      <c r="DU37" s="295" t="s">
        <v>893</v>
      </c>
      <c r="DV37" s="295" t="s">
        <v>893</v>
      </c>
      <c r="DW37" s="295" t="s">
        <v>893</v>
      </c>
      <c r="DX37" s="295" t="s">
        <v>893</v>
      </c>
      <c r="DY37" s="292">
        <v>0</v>
      </c>
      <c r="DZ37" s="292">
        <f t="shared" si="11"/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893</v>
      </c>
      <c r="EL37" s="295" t="s">
        <v>893</v>
      </c>
      <c r="EM37" s="295" t="s">
        <v>893</v>
      </c>
      <c r="EN37" s="292">
        <v>0</v>
      </c>
      <c r="EO37" s="292">
        <v>0</v>
      </c>
      <c r="EP37" s="295" t="s">
        <v>893</v>
      </c>
      <c r="EQ37" s="295" t="s">
        <v>893</v>
      </c>
      <c r="ER37" s="295" t="s">
        <v>893</v>
      </c>
      <c r="ES37" s="292">
        <v>0</v>
      </c>
      <c r="ET37" s="292">
        <v>0</v>
      </c>
      <c r="EU37" s="292">
        <f t="shared" si="13"/>
        <v>815</v>
      </c>
      <c r="EV37" s="292">
        <v>0</v>
      </c>
      <c r="EW37" s="292">
        <v>0</v>
      </c>
      <c r="EX37" s="292">
        <v>0</v>
      </c>
      <c r="EY37" s="292">
        <v>322</v>
      </c>
      <c r="EZ37" s="292">
        <v>437</v>
      </c>
      <c r="FA37" s="292">
        <v>56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893</v>
      </c>
      <c r="FI37" s="295" t="s">
        <v>893</v>
      </c>
      <c r="FJ37" s="295" t="s">
        <v>893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15"/>
        <v>1477</v>
      </c>
      <c r="E38" s="292">
        <f t="shared" si="16"/>
        <v>0</v>
      </c>
      <c r="F38" s="292">
        <f t="shared" si="17"/>
        <v>0</v>
      </c>
      <c r="G38" s="292">
        <f t="shared" si="18"/>
        <v>0</v>
      </c>
      <c r="H38" s="292">
        <f t="shared" si="19"/>
        <v>246</v>
      </c>
      <c r="I38" s="292">
        <f t="shared" si="20"/>
        <v>310</v>
      </c>
      <c r="J38" s="292">
        <f t="shared" si="21"/>
        <v>71</v>
      </c>
      <c r="K38" s="292">
        <f t="shared" si="22"/>
        <v>0</v>
      </c>
      <c r="L38" s="292">
        <f t="shared" si="23"/>
        <v>0</v>
      </c>
      <c r="M38" s="292">
        <f t="shared" si="24"/>
        <v>121</v>
      </c>
      <c r="N38" s="292">
        <f t="shared" si="25"/>
        <v>0</v>
      </c>
      <c r="O38" s="292">
        <f t="shared" si="26"/>
        <v>3</v>
      </c>
      <c r="P38" s="292">
        <f t="shared" si="27"/>
        <v>0</v>
      </c>
      <c r="Q38" s="292">
        <f t="shared" si="28"/>
        <v>599</v>
      </c>
      <c r="R38" s="292">
        <f t="shared" si="29"/>
        <v>0</v>
      </c>
      <c r="S38" s="292">
        <f t="shared" si="30"/>
        <v>0</v>
      </c>
      <c r="T38" s="292">
        <f t="shared" si="31"/>
        <v>0</v>
      </c>
      <c r="U38" s="292">
        <f t="shared" si="32"/>
        <v>0</v>
      </c>
      <c r="V38" s="292">
        <f t="shared" si="33"/>
        <v>0</v>
      </c>
      <c r="W38" s="292">
        <f t="shared" si="34"/>
        <v>0</v>
      </c>
      <c r="X38" s="292">
        <f t="shared" si="35"/>
        <v>127</v>
      </c>
      <c r="Y38" s="292">
        <f t="shared" si="1"/>
        <v>645</v>
      </c>
      <c r="Z38" s="292">
        <v>0</v>
      </c>
      <c r="AA38" s="292">
        <v>0</v>
      </c>
      <c r="AB38" s="292">
        <v>0</v>
      </c>
      <c r="AC38" s="292">
        <v>46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893</v>
      </c>
      <c r="AK38" s="295" t="s">
        <v>893</v>
      </c>
      <c r="AL38" s="292">
        <v>599</v>
      </c>
      <c r="AM38" s="295" t="s">
        <v>893</v>
      </c>
      <c r="AN38" s="295" t="s">
        <v>893</v>
      </c>
      <c r="AO38" s="292">
        <v>0</v>
      </c>
      <c r="AP38" s="295" t="s">
        <v>893</v>
      </c>
      <c r="AQ38" s="292">
        <v>0</v>
      </c>
      <c r="AR38" s="295" t="s">
        <v>893</v>
      </c>
      <c r="AS38" s="292">
        <v>0</v>
      </c>
      <c r="AT38" s="292">
        <f t="shared" si="3"/>
        <v>109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893</v>
      </c>
      <c r="BF38" s="295" t="s">
        <v>893</v>
      </c>
      <c r="BG38" s="295" t="s">
        <v>893</v>
      </c>
      <c r="BH38" s="295" t="s">
        <v>893</v>
      </c>
      <c r="BI38" s="295" t="s">
        <v>893</v>
      </c>
      <c r="BJ38" s="295" t="s">
        <v>893</v>
      </c>
      <c r="BK38" s="295" t="s">
        <v>893</v>
      </c>
      <c r="BL38" s="295" t="s">
        <v>893</v>
      </c>
      <c r="BM38" s="295" t="s">
        <v>893</v>
      </c>
      <c r="BN38" s="292">
        <v>109</v>
      </c>
      <c r="BO38" s="292">
        <f t="shared" si="5"/>
        <v>3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3</v>
      </c>
      <c r="CA38" s="292">
        <v>0</v>
      </c>
      <c r="CB38" s="295" t="s">
        <v>893</v>
      </c>
      <c r="CC38" s="295" t="s">
        <v>893</v>
      </c>
      <c r="CD38" s="295" t="s">
        <v>893</v>
      </c>
      <c r="CE38" s="295" t="s">
        <v>893</v>
      </c>
      <c r="CF38" s="295" t="s">
        <v>893</v>
      </c>
      <c r="CG38" s="295" t="s">
        <v>893</v>
      </c>
      <c r="CH38" s="295" t="s">
        <v>893</v>
      </c>
      <c r="CI38" s="292">
        <v>0</v>
      </c>
      <c r="CJ38" s="292">
        <f t="shared" si="7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893</v>
      </c>
      <c r="CX38" s="295" t="s">
        <v>893</v>
      </c>
      <c r="CY38" s="295" t="s">
        <v>893</v>
      </c>
      <c r="CZ38" s="295" t="s">
        <v>893</v>
      </c>
      <c r="DA38" s="295" t="s">
        <v>893</v>
      </c>
      <c r="DB38" s="295" t="s">
        <v>893</v>
      </c>
      <c r="DC38" s="295" t="s">
        <v>893</v>
      </c>
      <c r="DD38" s="292">
        <v>0</v>
      </c>
      <c r="DE38" s="292">
        <f t="shared" si="9"/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893</v>
      </c>
      <c r="DS38" s="295" t="s">
        <v>893</v>
      </c>
      <c r="DT38" s="292">
        <v>0</v>
      </c>
      <c r="DU38" s="295" t="s">
        <v>893</v>
      </c>
      <c r="DV38" s="295" t="s">
        <v>893</v>
      </c>
      <c r="DW38" s="295" t="s">
        <v>893</v>
      </c>
      <c r="DX38" s="295" t="s">
        <v>893</v>
      </c>
      <c r="DY38" s="292">
        <v>0</v>
      </c>
      <c r="DZ38" s="292">
        <f t="shared" si="11"/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893</v>
      </c>
      <c r="EL38" s="295" t="s">
        <v>893</v>
      </c>
      <c r="EM38" s="295" t="s">
        <v>893</v>
      </c>
      <c r="EN38" s="292">
        <v>0</v>
      </c>
      <c r="EO38" s="292">
        <v>0</v>
      </c>
      <c r="EP38" s="295" t="s">
        <v>893</v>
      </c>
      <c r="EQ38" s="295" t="s">
        <v>893</v>
      </c>
      <c r="ER38" s="295" t="s">
        <v>893</v>
      </c>
      <c r="ES38" s="292">
        <v>0</v>
      </c>
      <c r="ET38" s="292">
        <v>0</v>
      </c>
      <c r="EU38" s="292">
        <f t="shared" si="13"/>
        <v>720</v>
      </c>
      <c r="EV38" s="292">
        <v>0</v>
      </c>
      <c r="EW38" s="292">
        <v>0</v>
      </c>
      <c r="EX38" s="292">
        <v>0</v>
      </c>
      <c r="EY38" s="292">
        <v>200</v>
      </c>
      <c r="EZ38" s="292">
        <v>310</v>
      </c>
      <c r="FA38" s="292">
        <v>71</v>
      </c>
      <c r="FB38" s="292">
        <v>0</v>
      </c>
      <c r="FC38" s="292">
        <v>0</v>
      </c>
      <c r="FD38" s="292">
        <v>121</v>
      </c>
      <c r="FE38" s="292">
        <v>0</v>
      </c>
      <c r="FF38" s="292">
        <v>0</v>
      </c>
      <c r="FG38" s="292">
        <v>0</v>
      </c>
      <c r="FH38" s="295" t="s">
        <v>893</v>
      </c>
      <c r="FI38" s="295" t="s">
        <v>893</v>
      </c>
      <c r="FJ38" s="295" t="s">
        <v>893</v>
      </c>
      <c r="FK38" s="292">
        <v>0</v>
      </c>
      <c r="FL38" s="292">
        <v>0</v>
      </c>
      <c r="FM38" s="292">
        <v>0</v>
      </c>
      <c r="FN38" s="292">
        <v>0</v>
      </c>
      <c r="FO38" s="292">
        <v>18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15"/>
        <v>1937</v>
      </c>
      <c r="E39" s="292">
        <f t="shared" si="16"/>
        <v>41</v>
      </c>
      <c r="F39" s="292">
        <f t="shared" si="17"/>
        <v>0</v>
      </c>
      <c r="G39" s="292">
        <f t="shared" si="18"/>
        <v>0</v>
      </c>
      <c r="H39" s="292">
        <f t="shared" si="19"/>
        <v>356</v>
      </c>
      <c r="I39" s="292">
        <f t="shared" si="20"/>
        <v>423</v>
      </c>
      <c r="J39" s="292">
        <f t="shared" si="21"/>
        <v>46</v>
      </c>
      <c r="K39" s="292">
        <f t="shared" si="22"/>
        <v>0</v>
      </c>
      <c r="L39" s="292">
        <f t="shared" si="23"/>
        <v>0</v>
      </c>
      <c r="M39" s="292">
        <f t="shared" si="24"/>
        <v>0</v>
      </c>
      <c r="N39" s="292">
        <f t="shared" si="25"/>
        <v>0</v>
      </c>
      <c r="O39" s="292">
        <f t="shared" si="26"/>
        <v>0</v>
      </c>
      <c r="P39" s="292">
        <f t="shared" si="27"/>
        <v>0</v>
      </c>
      <c r="Q39" s="292">
        <f t="shared" si="28"/>
        <v>993</v>
      </c>
      <c r="R39" s="292">
        <f t="shared" si="29"/>
        <v>0</v>
      </c>
      <c r="S39" s="292">
        <f t="shared" si="30"/>
        <v>0</v>
      </c>
      <c r="T39" s="292">
        <f t="shared" si="31"/>
        <v>0</v>
      </c>
      <c r="U39" s="292">
        <f t="shared" si="32"/>
        <v>0</v>
      </c>
      <c r="V39" s="292">
        <f t="shared" si="33"/>
        <v>0</v>
      </c>
      <c r="W39" s="292">
        <f t="shared" si="34"/>
        <v>0</v>
      </c>
      <c r="X39" s="292">
        <f t="shared" si="35"/>
        <v>78</v>
      </c>
      <c r="Y39" s="292">
        <f t="shared" si="1"/>
        <v>993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893</v>
      </c>
      <c r="AK39" s="295" t="s">
        <v>893</v>
      </c>
      <c r="AL39" s="292">
        <v>993</v>
      </c>
      <c r="AM39" s="295" t="s">
        <v>893</v>
      </c>
      <c r="AN39" s="295" t="s">
        <v>893</v>
      </c>
      <c r="AO39" s="292">
        <v>0</v>
      </c>
      <c r="AP39" s="295" t="s">
        <v>893</v>
      </c>
      <c r="AQ39" s="292">
        <v>0</v>
      </c>
      <c r="AR39" s="295" t="s">
        <v>893</v>
      </c>
      <c r="AS39" s="292">
        <v>0</v>
      </c>
      <c r="AT39" s="292">
        <f t="shared" si="3"/>
        <v>588</v>
      </c>
      <c r="AU39" s="292">
        <v>0</v>
      </c>
      <c r="AV39" s="292">
        <v>0</v>
      </c>
      <c r="AW39" s="292">
        <v>0</v>
      </c>
      <c r="AX39" s="292">
        <v>312</v>
      </c>
      <c r="AY39" s="292">
        <v>198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893</v>
      </c>
      <c r="BF39" s="295" t="s">
        <v>893</v>
      </c>
      <c r="BG39" s="295" t="s">
        <v>893</v>
      </c>
      <c r="BH39" s="295" t="s">
        <v>893</v>
      </c>
      <c r="BI39" s="295" t="s">
        <v>893</v>
      </c>
      <c r="BJ39" s="295" t="s">
        <v>893</v>
      </c>
      <c r="BK39" s="295" t="s">
        <v>893</v>
      </c>
      <c r="BL39" s="295" t="s">
        <v>893</v>
      </c>
      <c r="BM39" s="295" t="s">
        <v>893</v>
      </c>
      <c r="BN39" s="292">
        <v>78</v>
      </c>
      <c r="BO39" s="292">
        <f t="shared" si="5"/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893</v>
      </c>
      <c r="CC39" s="295" t="s">
        <v>893</v>
      </c>
      <c r="CD39" s="295" t="s">
        <v>893</v>
      </c>
      <c r="CE39" s="295" t="s">
        <v>893</v>
      </c>
      <c r="CF39" s="295" t="s">
        <v>893</v>
      </c>
      <c r="CG39" s="295" t="s">
        <v>893</v>
      </c>
      <c r="CH39" s="295" t="s">
        <v>893</v>
      </c>
      <c r="CI39" s="292">
        <v>0</v>
      </c>
      <c r="CJ39" s="292">
        <f t="shared" si="7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893</v>
      </c>
      <c r="CX39" s="295" t="s">
        <v>893</v>
      </c>
      <c r="CY39" s="295" t="s">
        <v>893</v>
      </c>
      <c r="CZ39" s="295" t="s">
        <v>893</v>
      </c>
      <c r="DA39" s="295" t="s">
        <v>893</v>
      </c>
      <c r="DB39" s="295" t="s">
        <v>893</v>
      </c>
      <c r="DC39" s="295" t="s">
        <v>893</v>
      </c>
      <c r="DD39" s="292">
        <v>0</v>
      </c>
      <c r="DE39" s="292">
        <f t="shared" si="9"/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893</v>
      </c>
      <c r="DS39" s="295" t="s">
        <v>893</v>
      </c>
      <c r="DT39" s="292">
        <v>0</v>
      </c>
      <c r="DU39" s="295" t="s">
        <v>893</v>
      </c>
      <c r="DV39" s="295" t="s">
        <v>893</v>
      </c>
      <c r="DW39" s="295" t="s">
        <v>893</v>
      </c>
      <c r="DX39" s="295" t="s">
        <v>893</v>
      </c>
      <c r="DY39" s="292">
        <v>0</v>
      </c>
      <c r="DZ39" s="292">
        <f t="shared" si="11"/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893</v>
      </c>
      <c r="EL39" s="295" t="s">
        <v>893</v>
      </c>
      <c r="EM39" s="295" t="s">
        <v>893</v>
      </c>
      <c r="EN39" s="292">
        <v>0</v>
      </c>
      <c r="EO39" s="292">
        <v>0</v>
      </c>
      <c r="EP39" s="295" t="s">
        <v>893</v>
      </c>
      <c r="EQ39" s="295" t="s">
        <v>893</v>
      </c>
      <c r="ER39" s="295" t="s">
        <v>893</v>
      </c>
      <c r="ES39" s="292">
        <v>0</v>
      </c>
      <c r="ET39" s="292">
        <v>0</v>
      </c>
      <c r="EU39" s="292">
        <f t="shared" si="13"/>
        <v>356</v>
      </c>
      <c r="EV39" s="292">
        <v>41</v>
      </c>
      <c r="EW39" s="292">
        <v>0</v>
      </c>
      <c r="EX39" s="292">
        <v>0</v>
      </c>
      <c r="EY39" s="292">
        <v>44</v>
      </c>
      <c r="EZ39" s="292">
        <v>225</v>
      </c>
      <c r="FA39" s="292">
        <v>46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893</v>
      </c>
      <c r="FI39" s="295" t="s">
        <v>893</v>
      </c>
      <c r="FJ39" s="295" t="s">
        <v>893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15"/>
        <v>539</v>
      </c>
      <c r="E40" s="292">
        <f t="shared" si="16"/>
        <v>20</v>
      </c>
      <c r="F40" s="292">
        <f t="shared" si="17"/>
        <v>0</v>
      </c>
      <c r="G40" s="292">
        <f t="shared" si="18"/>
        <v>0</v>
      </c>
      <c r="H40" s="292">
        <f t="shared" si="19"/>
        <v>190</v>
      </c>
      <c r="I40" s="292">
        <f t="shared" si="20"/>
        <v>308</v>
      </c>
      <c r="J40" s="292">
        <f t="shared" si="21"/>
        <v>21</v>
      </c>
      <c r="K40" s="292">
        <f t="shared" si="22"/>
        <v>0</v>
      </c>
      <c r="L40" s="292">
        <f t="shared" si="23"/>
        <v>0</v>
      </c>
      <c r="M40" s="292">
        <f t="shared" si="24"/>
        <v>0</v>
      </c>
      <c r="N40" s="292">
        <f t="shared" si="25"/>
        <v>0</v>
      </c>
      <c r="O40" s="292">
        <f t="shared" si="26"/>
        <v>0</v>
      </c>
      <c r="P40" s="292">
        <f t="shared" si="27"/>
        <v>0</v>
      </c>
      <c r="Q40" s="292">
        <f t="shared" si="28"/>
        <v>0</v>
      </c>
      <c r="R40" s="292">
        <f t="shared" si="29"/>
        <v>0</v>
      </c>
      <c r="S40" s="292">
        <f t="shared" si="30"/>
        <v>0</v>
      </c>
      <c r="T40" s="292">
        <f t="shared" si="31"/>
        <v>0</v>
      </c>
      <c r="U40" s="292">
        <f t="shared" si="32"/>
        <v>0</v>
      </c>
      <c r="V40" s="292">
        <f t="shared" si="33"/>
        <v>0</v>
      </c>
      <c r="W40" s="292">
        <f t="shared" si="34"/>
        <v>0</v>
      </c>
      <c r="X40" s="292">
        <f t="shared" si="35"/>
        <v>0</v>
      </c>
      <c r="Y40" s="292">
        <f t="shared" si="1"/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893</v>
      </c>
      <c r="AK40" s="295" t="s">
        <v>893</v>
      </c>
      <c r="AL40" s="292">
        <v>0</v>
      </c>
      <c r="AM40" s="295" t="s">
        <v>893</v>
      </c>
      <c r="AN40" s="295" t="s">
        <v>893</v>
      </c>
      <c r="AO40" s="292">
        <v>0</v>
      </c>
      <c r="AP40" s="295" t="s">
        <v>893</v>
      </c>
      <c r="AQ40" s="292">
        <v>0</v>
      </c>
      <c r="AR40" s="295" t="s">
        <v>893</v>
      </c>
      <c r="AS40" s="292">
        <v>0</v>
      </c>
      <c r="AT40" s="292">
        <f t="shared" si="3"/>
        <v>132</v>
      </c>
      <c r="AU40" s="292">
        <v>0</v>
      </c>
      <c r="AV40" s="292">
        <v>0</v>
      </c>
      <c r="AW40" s="292">
        <v>0</v>
      </c>
      <c r="AX40" s="292">
        <v>132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893</v>
      </c>
      <c r="BF40" s="295" t="s">
        <v>893</v>
      </c>
      <c r="BG40" s="295" t="s">
        <v>893</v>
      </c>
      <c r="BH40" s="295" t="s">
        <v>893</v>
      </c>
      <c r="BI40" s="295" t="s">
        <v>893</v>
      </c>
      <c r="BJ40" s="295" t="s">
        <v>893</v>
      </c>
      <c r="BK40" s="295" t="s">
        <v>893</v>
      </c>
      <c r="BL40" s="295" t="s">
        <v>893</v>
      </c>
      <c r="BM40" s="295" t="s">
        <v>893</v>
      </c>
      <c r="BN40" s="292">
        <v>0</v>
      </c>
      <c r="BO40" s="292">
        <f t="shared" si="5"/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893</v>
      </c>
      <c r="CC40" s="295" t="s">
        <v>893</v>
      </c>
      <c r="CD40" s="295" t="s">
        <v>893</v>
      </c>
      <c r="CE40" s="295" t="s">
        <v>893</v>
      </c>
      <c r="CF40" s="295" t="s">
        <v>893</v>
      </c>
      <c r="CG40" s="295" t="s">
        <v>893</v>
      </c>
      <c r="CH40" s="295" t="s">
        <v>893</v>
      </c>
      <c r="CI40" s="292">
        <v>0</v>
      </c>
      <c r="CJ40" s="292">
        <f t="shared" si="7"/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893</v>
      </c>
      <c r="CX40" s="295" t="s">
        <v>893</v>
      </c>
      <c r="CY40" s="295" t="s">
        <v>893</v>
      </c>
      <c r="CZ40" s="295" t="s">
        <v>893</v>
      </c>
      <c r="DA40" s="295" t="s">
        <v>893</v>
      </c>
      <c r="DB40" s="295" t="s">
        <v>893</v>
      </c>
      <c r="DC40" s="295" t="s">
        <v>893</v>
      </c>
      <c r="DD40" s="292">
        <v>0</v>
      </c>
      <c r="DE40" s="292">
        <f t="shared" si="9"/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893</v>
      </c>
      <c r="DS40" s="295" t="s">
        <v>893</v>
      </c>
      <c r="DT40" s="292">
        <v>0</v>
      </c>
      <c r="DU40" s="295" t="s">
        <v>893</v>
      </c>
      <c r="DV40" s="295" t="s">
        <v>893</v>
      </c>
      <c r="DW40" s="295" t="s">
        <v>893</v>
      </c>
      <c r="DX40" s="295" t="s">
        <v>893</v>
      </c>
      <c r="DY40" s="292">
        <v>0</v>
      </c>
      <c r="DZ40" s="292">
        <f t="shared" si="11"/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893</v>
      </c>
      <c r="EL40" s="295" t="s">
        <v>893</v>
      </c>
      <c r="EM40" s="295" t="s">
        <v>893</v>
      </c>
      <c r="EN40" s="292">
        <v>0</v>
      </c>
      <c r="EO40" s="292">
        <v>0</v>
      </c>
      <c r="EP40" s="295" t="s">
        <v>893</v>
      </c>
      <c r="EQ40" s="295" t="s">
        <v>893</v>
      </c>
      <c r="ER40" s="295" t="s">
        <v>893</v>
      </c>
      <c r="ES40" s="292">
        <v>0</v>
      </c>
      <c r="ET40" s="292">
        <v>0</v>
      </c>
      <c r="EU40" s="292">
        <f t="shared" si="13"/>
        <v>407</v>
      </c>
      <c r="EV40" s="292">
        <v>20</v>
      </c>
      <c r="EW40" s="292">
        <v>0</v>
      </c>
      <c r="EX40" s="292">
        <v>0</v>
      </c>
      <c r="EY40" s="292">
        <v>58</v>
      </c>
      <c r="EZ40" s="292">
        <v>308</v>
      </c>
      <c r="FA40" s="292">
        <v>21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893</v>
      </c>
      <c r="FI40" s="295" t="s">
        <v>893</v>
      </c>
      <c r="FJ40" s="295" t="s">
        <v>893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15"/>
        <v>234</v>
      </c>
      <c r="E41" s="292">
        <f t="shared" si="16"/>
        <v>23</v>
      </c>
      <c r="F41" s="292">
        <f t="shared" si="17"/>
        <v>0</v>
      </c>
      <c r="G41" s="292">
        <f t="shared" si="18"/>
        <v>0</v>
      </c>
      <c r="H41" s="292">
        <f t="shared" si="19"/>
        <v>147</v>
      </c>
      <c r="I41" s="292">
        <f t="shared" si="20"/>
        <v>48</v>
      </c>
      <c r="J41" s="292">
        <f t="shared" si="21"/>
        <v>6</v>
      </c>
      <c r="K41" s="292">
        <f t="shared" si="22"/>
        <v>0</v>
      </c>
      <c r="L41" s="292">
        <f t="shared" si="23"/>
        <v>0</v>
      </c>
      <c r="M41" s="292">
        <f t="shared" si="24"/>
        <v>0</v>
      </c>
      <c r="N41" s="292">
        <f t="shared" si="25"/>
        <v>0</v>
      </c>
      <c r="O41" s="292">
        <f t="shared" si="26"/>
        <v>0</v>
      </c>
      <c r="P41" s="292">
        <f t="shared" si="27"/>
        <v>0</v>
      </c>
      <c r="Q41" s="292">
        <f t="shared" si="28"/>
        <v>0</v>
      </c>
      <c r="R41" s="292">
        <f t="shared" si="29"/>
        <v>0</v>
      </c>
      <c r="S41" s="292">
        <f t="shared" si="30"/>
        <v>0</v>
      </c>
      <c r="T41" s="292">
        <f t="shared" si="31"/>
        <v>0</v>
      </c>
      <c r="U41" s="292">
        <f t="shared" si="32"/>
        <v>0</v>
      </c>
      <c r="V41" s="292">
        <f t="shared" si="33"/>
        <v>0</v>
      </c>
      <c r="W41" s="292">
        <f t="shared" si="34"/>
        <v>0</v>
      </c>
      <c r="X41" s="292">
        <f t="shared" si="35"/>
        <v>10</v>
      </c>
      <c r="Y41" s="292">
        <f t="shared" si="1"/>
        <v>29</v>
      </c>
      <c r="Z41" s="292">
        <v>23</v>
      </c>
      <c r="AA41" s="292">
        <v>0</v>
      </c>
      <c r="AB41" s="292">
        <v>0</v>
      </c>
      <c r="AC41" s="292">
        <v>0</v>
      </c>
      <c r="AD41" s="292">
        <v>0</v>
      </c>
      <c r="AE41" s="292">
        <v>6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893</v>
      </c>
      <c r="AK41" s="295" t="s">
        <v>893</v>
      </c>
      <c r="AL41" s="292">
        <v>0</v>
      </c>
      <c r="AM41" s="295" t="s">
        <v>893</v>
      </c>
      <c r="AN41" s="295" t="s">
        <v>893</v>
      </c>
      <c r="AO41" s="292">
        <v>0</v>
      </c>
      <c r="AP41" s="295" t="s">
        <v>893</v>
      </c>
      <c r="AQ41" s="292">
        <v>0</v>
      </c>
      <c r="AR41" s="295" t="s">
        <v>893</v>
      </c>
      <c r="AS41" s="292">
        <v>0</v>
      </c>
      <c r="AT41" s="292">
        <f t="shared" si="3"/>
        <v>205</v>
      </c>
      <c r="AU41" s="292">
        <v>0</v>
      </c>
      <c r="AV41" s="292">
        <v>0</v>
      </c>
      <c r="AW41" s="292">
        <v>0</v>
      </c>
      <c r="AX41" s="292">
        <v>147</v>
      </c>
      <c r="AY41" s="292">
        <v>48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893</v>
      </c>
      <c r="BF41" s="295" t="s">
        <v>893</v>
      </c>
      <c r="BG41" s="295" t="s">
        <v>893</v>
      </c>
      <c r="BH41" s="295" t="s">
        <v>893</v>
      </c>
      <c r="BI41" s="295" t="s">
        <v>893</v>
      </c>
      <c r="BJ41" s="295" t="s">
        <v>893</v>
      </c>
      <c r="BK41" s="295" t="s">
        <v>893</v>
      </c>
      <c r="BL41" s="295" t="s">
        <v>893</v>
      </c>
      <c r="BM41" s="295" t="s">
        <v>893</v>
      </c>
      <c r="BN41" s="292">
        <v>10</v>
      </c>
      <c r="BO41" s="292">
        <f t="shared" si="5"/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893</v>
      </c>
      <c r="CC41" s="295" t="s">
        <v>893</v>
      </c>
      <c r="CD41" s="295" t="s">
        <v>893</v>
      </c>
      <c r="CE41" s="295" t="s">
        <v>893</v>
      </c>
      <c r="CF41" s="295" t="s">
        <v>893</v>
      </c>
      <c r="CG41" s="295" t="s">
        <v>893</v>
      </c>
      <c r="CH41" s="295" t="s">
        <v>893</v>
      </c>
      <c r="CI41" s="292">
        <v>0</v>
      </c>
      <c r="CJ41" s="292">
        <f t="shared" si="7"/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893</v>
      </c>
      <c r="CX41" s="295" t="s">
        <v>893</v>
      </c>
      <c r="CY41" s="295" t="s">
        <v>893</v>
      </c>
      <c r="CZ41" s="295" t="s">
        <v>893</v>
      </c>
      <c r="DA41" s="295" t="s">
        <v>893</v>
      </c>
      <c r="DB41" s="295" t="s">
        <v>893</v>
      </c>
      <c r="DC41" s="295" t="s">
        <v>893</v>
      </c>
      <c r="DD41" s="292">
        <v>0</v>
      </c>
      <c r="DE41" s="292">
        <f t="shared" si="9"/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893</v>
      </c>
      <c r="DS41" s="295" t="s">
        <v>893</v>
      </c>
      <c r="DT41" s="292">
        <v>0</v>
      </c>
      <c r="DU41" s="295" t="s">
        <v>893</v>
      </c>
      <c r="DV41" s="295" t="s">
        <v>893</v>
      </c>
      <c r="DW41" s="295" t="s">
        <v>893</v>
      </c>
      <c r="DX41" s="295" t="s">
        <v>893</v>
      </c>
      <c r="DY41" s="292">
        <v>0</v>
      </c>
      <c r="DZ41" s="292">
        <f t="shared" si="11"/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893</v>
      </c>
      <c r="EL41" s="295" t="s">
        <v>893</v>
      </c>
      <c r="EM41" s="295" t="s">
        <v>893</v>
      </c>
      <c r="EN41" s="292">
        <v>0</v>
      </c>
      <c r="EO41" s="292">
        <v>0</v>
      </c>
      <c r="EP41" s="295" t="s">
        <v>893</v>
      </c>
      <c r="EQ41" s="295" t="s">
        <v>893</v>
      </c>
      <c r="ER41" s="295" t="s">
        <v>893</v>
      </c>
      <c r="ES41" s="292">
        <v>0</v>
      </c>
      <c r="ET41" s="292">
        <v>0</v>
      </c>
      <c r="EU41" s="292">
        <f t="shared" si="13"/>
        <v>0</v>
      </c>
      <c r="EV41" s="292">
        <v>0</v>
      </c>
      <c r="EW41" s="292">
        <v>0</v>
      </c>
      <c r="EX41" s="292">
        <v>0</v>
      </c>
      <c r="EY41" s="292">
        <v>0</v>
      </c>
      <c r="EZ41" s="292">
        <v>0</v>
      </c>
      <c r="FA41" s="292">
        <v>0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893</v>
      </c>
      <c r="FI41" s="295" t="s">
        <v>893</v>
      </c>
      <c r="FJ41" s="295" t="s">
        <v>893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15"/>
        <v>483</v>
      </c>
      <c r="E42" s="292">
        <f t="shared" si="16"/>
        <v>0</v>
      </c>
      <c r="F42" s="292">
        <f t="shared" si="17"/>
        <v>0</v>
      </c>
      <c r="G42" s="292">
        <f t="shared" si="18"/>
        <v>0</v>
      </c>
      <c r="H42" s="292">
        <f t="shared" si="19"/>
        <v>237</v>
      </c>
      <c r="I42" s="292">
        <f t="shared" si="20"/>
        <v>135</v>
      </c>
      <c r="J42" s="292">
        <f t="shared" si="21"/>
        <v>17</v>
      </c>
      <c r="K42" s="292">
        <f t="shared" si="22"/>
        <v>0</v>
      </c>
      <c r="L42" s="292">
        <f t="shared" si="23"/>
        <v>0</v>
      </c>
      <c r="M42" s="292">
        <f t="shared" si="24"/>
        <v>0</v>
      </c>
      <c r="N42" s="292">
        <f t="shared" si="25"/>
        <v>0</v>
      </c>
      <c r="O42" s="292">
        <f t="shared" si="26"/>
        <v>0</v>
      </c>
      <c r="P42" s="292">
        <f t="shared" si="27"/>
        <v>0</v>
      </c>
      <c r="Q42" s="292">
        <f t="shared" si="28"/>
        <v>91</v>
      </c>
      <c r="R42" s="292">
        <f t="shared" si="29"/>
        <v>0</v>
      </c>
      <c r="S42" s="292">
        <f t="shared" si="30"/>
        <v>0</v>
      </c>
      <c r="T42" s="292">
        <f t="shared" si="31"/>
        <v>0</v>
      </c>
      <c r="U42" s="292">
        <f t="shared" si="32"/>
        <v>0</v>
      </c>
      <c r="V42" s="292">
        <f t="shared" si="33"/>
        <v>0</v>
      </c>
      <c r="W42" s="292">
        <f t="shared" si="34"/>
        <v>3</v>
      </c>
      <c r="X42" s="292">
        <f t="shared" si="35"/>
        <v>0</v>
      </c>
      <c r="Y42" s="292">
        <f t="shared" si="1"/>
        <v>91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893</v>
      </c>
      <c r="AK42" s="295" t="s">
        <v>893</v>
      </c>
      <c r="AL42" s="292">
        <v>91</v>
      </c>
      <c r="AM42" s="295" t="s">
        <v>893</v>
      </c>
      <c r="AN42" s="295" t="s">
        <v>893</v>
      </c>
      <c r="AO42" s="292">
        <v>0</v>
      </c>
      <c r="AP42" s="295" t="s">
        <v>893</v>
      </c>
      <c r="AQ42" s="292">
        <v>0</v>
      </c>
      <c r="AR42" s="295" t="s">
        <v>893</v>
      </c>
      <c r="AS42" s="292">
        <v>0</v>
      </c>
      <c r="AT42" s="292">
        <f t="shared" si="3"/>
        <v>170</v>
      </c>
      <c r="AU42" s="292">
        <v>0</v>
      </c>
      <c r="AV42" s="292">
        <v>0</v>
      </c>
      <c r="AW42" s="292">
        <v>0</v>
      </c>
      <c r="AX42" s="292">
        <v>170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893</v>
      </c>
      <c r="BF42" s="295" t="s">
        <v>893</v>
      </c>
      <c r="BG42" s="295" t="s">
        <v>893</v>
      </c>
      <c r="BH42" s="295" t="s">
        <v>893</v>
      </c>
      <c r="BI42" s="295" t="s">
        <v>893</v>
      </c>
      <c r="BJ42" s="295" t="s">
        <v>893</v>
      </c>
      <c r="BK42" s="295" t="s">
        <v>893</v>
      </c>
      <c r="BL42" s="295" t="s">
        <v>893</v>
      </c>
      <c r="BM42" s="295" t="s">
        <v>893</v>
      </c>
      <c r="BN42" s="292">
        <v>0</v>
      </c>
      <c r="BO42" s="292">
        <f t="shared" si="5"/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893</v>
      </c>
      <c r="CC42" s="295" t="s">
        <v>893</v>
      </c>
      <c r="CD42" s="295" t="s">
        <v>893</v>
      </c>
      <c r="CE42" s="295" t="s">
        <v>893</v>
      </c>
      <c r="CF42" s="295" t="s">
        <v>893</v>
      </c>
      <c r="CG42" s="295" t="s">
        <v>893</v>
      </c>
      <c r="CH42" s="295" t="s">
        <v>893</v>
      </c>
      <c r="CI42" s="292">
        <v>0</v>
      </c>
      <c r="CJ42" s="292">
        <f t="shared" si="7"/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893</v>
      </c>
      <c r="CX42" s="295" t="s">
        <v>893</v>
      </c>
      <c r="CY42" s="295" t="s">
        <v>893</v>
      </c>
      <c r="CZ42" s="295" t="s">
        <v>893</v>
      </c>
      <c r="DA42" s="295" t="s">
        <v>893</v>
      </c>
      <c r="DB42" s="295" t="s">
        <v>893</v>
      </c>
      <c r="DC42" s="295" t="s">
        <v>893</v>
      </c>
      <c r="DD42" s="292">
        <v>0</v>
      </c>
      <c r="DE42" s="292">
        <f t="shared" si="9"/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893</v>
      </c>
      <c r="DS42" s="295" t="s">
        <v>893</v>
      </c>
      <c r="DT42" s="292">
        <v>0</v>
      </c>
      <c r="DU42" s="295" t="s">
        <v>893</v>
      </c>
      <c r="DV42" s="295" t="s">
        <v>893</v>
      </c>
      <c r="DW42" s="295" t="s">
        <v>893</v>
      </c>
      <c r="DX42" s="295" t="s">
        <v>893</v>
      </c>
      <c r="DY42" s="292">
        <v>0</v>
      </c>
      <c r="DZ42" s="292">
        <f t="shared" si="11"/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893</v>
      </c>
      <c r="EL42" s="295" t="s">
        <v>893</v>
      </c>
      <c r="EM42" s="295" t="s">
        <v>893</v>
      </c>
      <c r="EN42" s="292">
        <v>0</v>
      </c>
      <c r="EO42" s="292">
        <v>0</v>
      </c>
      <c r="EP42" s="295" t="s">
        <v>893</v>
      </c>
      <c r="EQ42" s="295" t="s">
        <v>893</v>
      </c>
      <c r="ER42" s="295" t="s">
        <v>893</v>
      </c>
      <c r="ES42" s="292">
        <v>0</v>
      </c>
      <c r="ET42" s="292">
        <v>0</v>
      </c>
      <c r="EU42" s="292">
        <f t="shared" si="13"/>
        <v>222</v>
      </c>
      <c r="EV42" s="292">
        <v>0</v>
      </c>
      <c r="EW42" s="292">
        <v>0</v>
      </c>
      <c r="EX42" s="292">
        <v>0</v>
      </c>
      <c r="EY42" s="292">
        <v>67</v>
      </c>
      <c r="EZ42" s="292">
        <v>135</v>
      </c>
      <c r="FA42" s="292">
        <v>17</v>
      </c>
      <c r="FB42" s="292">
        <v>0</v>
      </c>
      <c r="FC42" s="292">
        <v>0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893</v>
      </c>
      <c r="FI42" s="295" t="s">
        <v>893</v>
      </c>
      <c r="FJ42" s="295" t="s">
        <v>893</v>
      </c>
      <c r="FK42" s="292">
        <v>0</v>
      </c>
      <c r="FL42" s="292">
        <v>0</v>
      </c>
      <c r="FM42" s="292">
        <v>0</v>
      </c>
      <c r="FN42" s="292">
        <v>3</v>
      </c>
      <c r="FO42" s="292">
        <v>0</v>
      </c>
    </row>
    <row r="43" spans="1:171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15"/>
        <v>1053</v>
      </c>
      <c r="E43" s="292">
        <f t="shared" si="16"/>
        <v>0</v>
      </c>
      <c r="F43" s="292">
        <f t="shared" si="17"/>
        <v>0</v>
      </c>
      <c r="G43" s="292">
        <f t="shared" si="18"/>
        <v>0</v>
      </c>
      <c r="H43" s="292">
        <f t="shared" si="19"/>
        <v>248</v>
      </c>
      <c r="I43" s="292">
        <f t="shared" si="20"/>
        <v>179</v>
      </c>
      <c r="J43" s="292">
        <f t="shared" si="21"/>
        <v>46</v>
      </c>
      <c r="K43" s="292">
        <f t="shared" si="22"/>
        <v>0</v>
      </c>
      <c r="L43" s="292">
        <f t="shared" si="23"/>
        <v>194</v>
      </c>
      <c r="M43" s="292">
        <f t="shared" si="24"/>
        <v>0</v>
      </c>
      <c r="N43" s="292">
        <f t="shared" si="25"/>
        <v>0</v>
      </c>
      <c r="O43" s="292">
        <f t="shared" si="26"/>
        <v>382</v>
      </c>
      <c r="P43" s="292">
        <f t="shared" si="27"/>
        <v>0</v>
      </c>
      <c r="Q43" s="292">
        <f t="shared" si="28"/>
        <v>0</v>
      </c>
      <c r="R43" s="292">
        <f t="shared" si="29"/>
        <v>0</v>
      </c>
      <c r="S43" s="292">
        <f t="shared" si="30"/>
        <v>0</v>
      </c>
      <c r="T43" s="292">
        <f t="shared" si="31"/>
        <v>0</v>
      </c>
      <c r="U43" s="292">
        <f t="shared" si="32"/>
        <v>0</v>
      </c>
      <c r="V43" s="292">
        <f t="shared" si="33"/>
        <v>0</v>
      </c>
      <c r="W43" s="292">
        <f t="shared" si="34"/>
        <v>0</v>
      </c>
      <c r="X43" s="292">
        <f t="shared" si="35"/>
        <v>4</v>
      </c>
      <c r="Y43" s="292">
        <f t="shared" si="1"/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893</v>
      </c>
      <c r="AK43" s="295" t="s">
        <v>893</v>
      </c>
      <c r="AL43" s="292">
        <v>0</v>
      </c>
      <c r="AM43" s="295" t="s">
        <v>893</v>
      </c>
      <c r="AN43" s="295" t="s">
        <v>893</v>
      </c>
      <c r="AO43" s="292">
        <v>0</v>
      </c>
      <c r="AP43" s="295" t="s">
        <v>893</v>
      </c>
      <c r="AQ43" s="292">
        <v>0</v>
      </c>
      <c r="AR43" s="295" t="s">
        <v>893</v>
      </c>
      <c r="AS43" s="292">
        <v>0</v>
      </c>
      <c r="AT43" s="292">
        <f t="shared" si="3"/>
        <v>0</v>
      </c>
      <c r="AU43" s="292">
        <v>0</v>
      </c>
      <c r="AV43" s="292">
        <v>0</v>
      </c>
      <c r="AW43" s="292">
        <v>0</v>
      </c>
      <c r="AX43" s="292">
        <v>0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893</v>
      </c>
      <c r="BF43" s="295" t="s">
        <v>893</v>
      </c>
      <c r="BG43" s="295" t="s">
        <v>893</v>
      </c>
      <c r="BH43" s="295" t="s">
        <v>893</v>
      </c>
      <c r="BI43" s="295" t="s">
        <v>893</v>
      </c>
      <c r="BJ43" s="295" t="s">
        <v>893</v>
      </c>
      <c r="BK43" s="295" t="s">
        <v>893</v>
      </c>
      <c r="BL43" s="295" t="s">
        <v>893</v>
      </c>
      <c r="BM43" s="295" t="s">
        <v>893</v>
      </c>
      <c r="BN43" s="292">
        <v>0</v>
      </c>
      <c r="BO43" s="292">
        <f t="shared" si="5"/>
        <v>382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382</v>
      </c>
      <c r="CA43" s="292">
        <v>0</v>
      </c>
      <c r="CB43" s="295" t="s">
        <v>893</v>
      </c>
      <c r="CC43" s="295" t="s">
        <v>893</v>
      </c>
      <c r="CD43" s="295" t="s">
        <v>893</v>
      </c>
      <c r="CE43" s="295" t="s">
        <v>893</v>
      </c>
      <c r="CF43" s="295" t="s">
        <v>893</v>
      </c>
      <c r="CG43" s="295" t="s">
        <v>893</v>
      </c>
      <c r="CH43" s="295" t="s">
        <v>893</v>
      </c>
      <c r="CI43" s="292">
        <v>0</v>
      </c>
      <c r="CJ43" s="292">
        <f t="shared" si="7"/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893</v>
      </c>
      <c r="CX43" s="295" t="s">
        <v>893</v>
      </c>
      <c r="CY43" s="295" t="s">
        <v>893</v>
      </c>
      <c r="CZ43" s="295" t="s">
        <v>893</v>
      </c>
      <c r="DA43" s="295" t="s">
        <v>893</v>
      </c>
      <c r="DB43" s="295" t="s">
        <v>893</v>
      </c>
      <c r="DC43" s="295" t="s">
        <v>893</v>
      </c>
      <c r="DD43" s="292">
        <v>0</v>
      </c>
      <c r="DE43" s="292">
        <f t="shared" si="9"/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893</v>
      </c>
      <c r="DS43" s="295" t="s">
        <v>893</v>
      </c>
      <c r="DT43" s="292">
        <v>0</v>
      </c>
      <c r="DU43" s="295" t="s">
        <v>893</v>
      </c>
      <c r="DV43" s="295" t="s">
        <v>893</v>
      </c>
      <c r="DW43" s="295" t="s">
        <v>893</v>
      </c>
      <c r="DX43" s="295" t="s">
        <v>893</v>
      </c>
      <c r="DY43" s="292">
        <v>0</v>
      </c>
      <c r="DZ43" s="292">
        <f t="shared" si="11"/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893</v>
      </c>
      <c r="EL43" s="295" t="s">
        <v>893</v>
      </c>
      <c r="EM43" s="295" t="s">
        <v>893</v>
      </c>
      <c r="EN43" s="292">
        <v>0</v>
      </c>
      <c r="EO43" s="292">
        <v>0</v>
      </c>
      <c r="EP43" s="295" t="s">
        <v>893</v>
      </c>
      <c r="EQ43" s="295" t="s">
        <v>893</v>
      </c>
      <c r="ER43" s="295" t="s">
        <v>893</v>
      </c>
      <c r="ES43" s="292">
        <v>0</v>
      </c>
      <c r="ET43" s="292">
        <v>0</v>
      </c>
      <c r="EU43" s="292">
        <f t="shared" si="13"/>
        <v>671</v>
      </c>
      <c r="EV43" s="292">
        <v>0</v>
      </c>
      <c r="EW43" s="292">
        <v>0</v>
      </c>
      <c r="EX43" s="292">
        <v>0</v>
      </c>
      <c r="EY43" s="292">
        <v>248</v>
      </c>
      <c r="EZ43" s="292">
        <v>179</v>
      </c>
      <c r="FA43" s="292">
        <v>46</v>
      </c>
      <c r="FB43" s="292">
        <v>0</v>
      </c>
      <c r="FC43" s="292">
        <v>194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893</v>
      </c>
      <c r="FI43" s="295" t="s">
        <v>893</v>
      </c>
      <c r="FJ43" s="295" t="s">
        <v>893</v>
      </c>
      <c r="FK43" s="292">
        <v>0</v>
      </c>
      <c r="FL43" s="292">
        <v>0</v>
      </c>
      <c r="FM43" s="292">
        <v>0</v>
      </c>
      <c r="FN43" s="292">
        <v>0</v>
      </c>
      <c r="FO43" s="292">
        <v>4</v>
      </c>
    </row>
    <row r="44" spans="1:171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15"/>
        <v>264</v>
      </c>
      <c r="E44" s="292">
        <f t="shared" si="16"/>
        <v>0</v>
      </c>
      <c r="F44" s="292">
        <f t="shared" si="17"/>
        <v>0</v>
      </c>
      <c r="G44" s="292">
        <f t="shared" si="18"/>
        <v>0</v>
      </c>
      <c r="H44" s="292">
        <f t="shared" si="19"/>
        <v>219</v>
      </c>
      <c r="I44" s="292">
        <f t="shared" si="20"/>
        <v>0</v>
      </c>
      <c r="J44" s="292">
        <f t="shared" si="21"/>
        <v>41</v>
      </c>
      <c r="K44" s="292">
        <f t="shared" si="22"/>
        <v>0</v>
      </c>
      <c r="L44" s="292">
        <f t="shared" si="23"/>
        <v>4</v>
      </c>
      <c r="M44" s="292">
        <f t="shared" si="24"/>
        <v>0</v>
      </c>
      <c r="N44" s="292">
        <f t="shared" si="25"/>
        <v>0</v>
      </c>
      <c r="O44" s="292">
        <f t="shared" si="26"/>
        <v>0</v>
      </c>
      <c r="P44" s="292">
        <f t="shared" si="27"/>
        <v>0</v>
      </c>
      <c r="Q44" s="292">
        <f t="shared" si="28"/>
        <v>0</v>
      </c>
      <c r="R44" s="292">
        <f t="shared" si="29"/>
        <v>0</v>
      </c>
      <c r="S44" s="292">
        <f t="shared" si="30"/>
        <v>0</v>
      </c>
      <c r="T44" s="292">
        <f t="shared" si="31"/>
        <v>0</v>
      </c>
      <c r="U44" s="292">
        <f t="shared" si="32"/>
        <v>0</v>
      </c>
      <c r="V44" s="292">
        <f t="shared" si="33"/>
        <v>0</v>
      </c>
      <c r="W44" s="292">
        <f t="shared" si="34"/>
        <v>0</v>
      </c>
      <c r="X44" s="292">
        <f t="shared" si="35"/>
        <v>0</v>
      </c>
      <c r="Y44" s="292">
        <f t="shared" si="1"/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893</v>
      </c>
      <c r="AK44" s="295" t="s">
        <v>893</v>
      </c>
      <c r="AL44" s="292">
        <v>0</v>
      </c>
      <c r="AM44" s="295" t="s">
        <v>893</v>
      </c>
      <c r="AN44" s="295" t="s">
        <v>893</v>
      </c>
      <c r="AO44" s="292">
        <v>0</v>
      </c>
      <c r="AP44" s="295" t="s">
        <v>893</v>
      </c>
      <c r="AQ44" s="292">
        <v>0</v>
      </c>
      <c r="AR44" s="295" t="s">
        <v>893</v>
      </c>
      <c r="AS44" s="292">
        <v>0</v>
      </c>
      <c r="AT44" s="292">
        <f t="shared" si="3"/>
        <v>0</v>
      </c>
      <c r="AU44" s="292">
        <v>0</v>
      </c>
      <c r="AV44" s="292">
        <v>0</v>
      </c>
      <c r="AW44" s="292">
        <v>0</v>
      </c>
      <c r="AX44" s="292">
        <v>0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893</v>
      </c>
      <c r="BF44" s="295" t="s">
        <v>893</v>
      </c>
      <c r="BG44" s="295" t="s">
        <v>893</v>
      </c>
      <c r="BH44" s="295" t="s">
        <v>893</v>
      </c>
      <c r="BI44" s="295" t="s">
        <v>893</v>
      </c>
      <c r="BJ44" s="295" t="s">
        <v>893</v>
      </c>
      <c r="BK44" s="295" t="s">
        <v>893</v>
      </c>
      <c r="BL44" s="295" t="s">
        <v>893</v>
      </c>
      <c r="BM44" s="295" t="s">
        <v>893</v>
      </c>
      <c r="BN44" s="292">
        <v>0</v>
      </c>
      <c r="BO44" s="292">
        <f t="shared" si="5"/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893</v>
      </c>
      <c r="CC44" s="295" t="s">
        <v>893</v>
      </c>
      <c r="CD44" s="295" t="s">
        <v>893</v>
      </c>
      <c r="CE44" s="295" t="s">
        <v>893</v>
      </c>
      <c r="CF44" s="295" t="s">
        <v>893</v>
      </c>
      <c r="CG44" s="295" t="s">
        <v>893</v>
      </c>
      <c r="CH44" s="295" t="s">
        <v>893</v>
      </c>
      <c r="CI44" s="292">
        <v>0</v>
      </c>
      <c r="CJ44" s="292">
        <f t="shared" si="7"/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893</v>
      </c>
      <c r="CX44" s="295" t="s">
        <v>893</v>
      </c>
      <c r="CY44" s="295" t="s">
        <v>893</v>
      </c>
      <c r="CZ44" s="295" t="s">
        <v>893</v>
      </c>
      <c r="DA44" s="295" t="s">
        <v>893</v>
      </c>
      <c r="DB44" s="295" t="s">
        <v>893</v>
      </c>
      <c r="DC44" s="295" t="s">
        <v>893</v>
      </c>
      <c r="DD44" s="292">
        <v>0</v>
      </c>
      <c r="DE44" s="292">
        <f t="shared" si="9"/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893</v>
      </c>
      <c r="DS44" s="295" t="s">
        <v>893</v>
      </c>
      <c r="DT44" s="292">
        <v>0</v>
      </c>
      <c r="DU44" s="295" t="s">
        <v>893</v>
      </c>
      <c r="DV44" s="295" t="s">
        <v>893</v>
      </c>
      <c r="DW44" s="295" t="s">
        <v>893</v>
      </c>
      <c r="DX44" s="295" t="s">
        <v>893</v>
      </c>
      <c r="DY44" s="292">
        <v>0</v>
      </c>
      <c r="DZ44" s="292">
        <f t="shared" si="11"/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893</v>
      </c>
      <c r="EL44" s="295" t="s">
        <v>893</v>
      </c>
      <c r="EM44" s="295" t="s">
        <v>893</v>
      </c>
      <c r="EN44" s="292">
        <v>0</v>
      </c>
      <c r="EO44" s="292">
        <v>0</v>
      </c>
      <c r="EP44" s="295" t="s">
        <v>893</v>
      </c>
      <c r="EQ44" s="295" t="s">
        <v>893</v>
      </c>
      <c r="ER44" s="295" t="s">
        <v>893</v>
      </c>
      <c r="ES44" s="292">
        <v>0</v>
      </c>
      <c r="ET44" s="292">
        <v>0</v>
      </c>
      <c r="EU44" s="292">
        <f t="shared" si="13"/>
        <v>264</v>
      </c>
      <c r="EV44" s="292">
        <v>0</v>
      </c>
      <c r="EW44" s="292">
        <v>0</v>
      </c>
      <c r="EX44" s="292">
        <v>0</v>
      </c>
      <c r="EY44" s="292">
        <v>219</v>
      </c>
      <c r="EZ44" s="292">
        <v>0</v>
      </c>
      <c r="FA44" s="292">
        <v>41</v>
      </c>
      <c r="FB44" s="292">
        <v>0</v>
      </c>
      <c r="FC44" s="292">
        <v>4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893</v>
      </c>
      <c r="FI44" s="295" t="s">
        <v>893</v>
      </c>
      <c r="FJ44" s="295" t="s">
        <v>893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15"/>
        <v>232</v>
      </c>
      <c r="E45" s="292">
        <f t="shared" si="16"/>
        <v>0</v>
      </c>
      <c r="F45" s="292">
        <f t="shared" si="17"/>
        <v>0</v>
      </c>
      <c r="G45" s="292">
        <f t="shared" si="18"/>
        <v>0</v>
      </c>
      <c r="H45" s="292">
        <f t="shared" si="19"/>
        <v>77</v>
      </c>
      <c r="I45" s="292">
        <f t="shared" si="20"/>
        <v>116</v>
      </c>
      <c r="J45" s="292">
        <f t="shared" si="21"/>
        <v>0</v>
      </c>
      <c r="K45" s="292">
        <f t="shared" si="22"/>
        <v>0</v>
      </c>
      <c r="L45" s="292">
        <f t="shared" si="23"/>
        <v>0</v>
      </c>
      <c r="M45" s="292">
        <f t="shared" si="24"/>
        <v>0</v>
      </c>
      <c r="N45" s="292">
        <f t="shared" si="25"/>
        <v>0</v>
      </c>
      <c r="O45" s="292">
        <f t="shared" si="26"/>
        <v>0</v>
      </c>
      <c r="P45" s="292">
        <f t="shared" si="27"/>
        <v>0</v>
      </c>
      <c r="Q45" s="292">
        <f t="shared" si="28"/>
        <v>34</v>
      </c>
      <c r="R45" s="292">
        <f t="shared" si="29"/>
        <v>0</v>
      </c>
      <c r="S45" s="292">
        <f t="shared" si="30"/>
        <v>0</v>
      </c>
      <c r="T45" s="292">
        <f t="shared" si="31"/>
        <v>0</v>
      </c>
      <c r="U45" s="292">
        <f t="shared" si="32"/>
        <v>0</v>
      </c>
      <c r="V45" s="292">
        <f t="shared" si="33"/>
        <v>0</v>
      </c>
      <c r="W45" s="292">
        <f t="shared" si="34"/>
        <v>0</v>
      </c>
      <c r="X45" s="292">
        <f t="shared" si="35"/>
        <v>5</v>
      </c>
      <c r="Y45" s="292">
        <f t="shared" si="1"/>
        <v>39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893</v>
      </c>
      <c r="AK45" s="295" t="s">
        <v>893</v>
      </c>
      <c r="AL45" s="292">
        <v>34</v>
      </c>
      <c r="AM45" s="295" t="s">
        <v>893</v>
      </c>
      <c r="AN45" s="295" t="s">
        <v>893</v>
      </c>
      <c r="AO45" s="292">
        <v>0</v>
      </c>
      <c r="AP45" s="295" t="s">
        <v>893</v>
      </c>
      <c r="AQ45" s="292">
        <v>0</v>
      </c>
      <c r="AR45" s="295" t="s">
        <v>893</v>
      </c>
      <c r="AS45" s="292">
        <v>5</v>
      </c>
      <c r="AT45" s="292">
        <f t="shared" si="3"/>
        <v>0</v>
      </c>
      <c r="AU45" s="292">
        <v>0</v>
      </c>
      <c r="AV45" s="292">
        <v>0</v>
      </c>
      <c r="AW45" s="292">
        <v>0</v>
      </c>
      <c r="AX45" s="292">
        <v>0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893</v>
      </c>
      <c r="BF45" s="295" t="s">
        <v>893</v>
      </c>
      <c r="BG45" s="295" t="s">
        <v>893</v>
      </c>
      <c r="BH45" s="295" t="s">
        <v>893</v>
      </c>
      <c r="BI45" s="295" t="s">
        <v>893</v>
      </c>
      <c r="BJ45" s="295" t="s">
        <v>893</v>
      </c>
      <c r="BK45" s="295" t="s">
        <v>893</v>
      </c>
      <c r="BL45" s="295" t="s">
        <v>893</v>
      </c>
      <c r="BM45" s="295" t="s">
        <v>893</v>
      </c>
      <c r="BN45" s="292">
        <v>0</v>
      </c>
      <c r="BO45" s="292">
        <f t="shared" si="5"/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893</v>
      </c>
      <c r="CC45" s="295" t="s">
        <v>893</v>
      </c>
      <c r="CD45" s="295" t="s">
        <v>893</v>
      </c>
      <c r="CE45" s="295" t="s">
        <v>893</v>
      </c>
      <c r="CF45" s="295" t="s">
        <v>893</v>
      </c>
      <c r="CG45" s="295" t="s">
        <v>893</v>
      </c>
      <c r="CH45" s="295" t="s">
        <v>893</v>
      </c>
      <c r="CI45" s="292">
        <v>0</v>
      </c>
      <c r="CJ45" s="292">
        <f t="shared" si="7"/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893</v>
      </c>
      <c r="CX45" s="295" t="s">
        <v>893</v>
      </c>
      <c r="CY45" s="295" t="s">
        <v>893</v>
      </c>
      <c r="CZ45" s="295" t="s">
        <v>893</v>
      </c>
      <c r="DA45" s="295" t="s">
        <v>893</v>
      </c>
      <c r="DB45" s="295" t="s">
        <v>893</v>
      </c>
      <c r="DC45" s="295" t="s">
        <v>893</v>
      </c>
      <c r="DD45" s="292">
        <v>0</v>
      </c>
      <c r="DE45" s="292">
        <f t="shared" si="9"/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893</v>
      </c>
      <c r="DS45" s="295" t="s">
        <v>893</v>
      </c>
      <c r="DT45" s="292">
        <v>0</v>
      </c>
      <c r="DU45" s="295" t="s">
        <v>893</v>
      </c>
      <c r="DV45" s="295" t="s">
        <v>893</v>
      </c>
      <c r="DW45" s="295" t="s">
        <v>893</v>
      </c>
      <c r="DX45" s="295" t="s">
        <v>893</v>
      </c>
      <c r="DY45" s="292">
        <v>0</v>
      </c>
      <c r="DZ45" s="292">
        <f t="shared" si="11"/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893</v>
      </c>
      <c r="EL45" s="295" t="s">
        <v>893</v>
      </c>
      <c r="EM45" s="295" t="s">
        <v>893</v>
      </c>
      <c r="EN45" s="292">
        <v>0</v>
      </c>
      <c r="EO45" s="292">
        <v>0</v>
      </c>
      <c r="EP45" s="295" t="s">
        <v>893</v>
      </c>
      <c r="EQ45" s="295" t="s">
        <v>893</v>
      </c>
      <c r="ER45" s="295" t="s">
        <v>893</v>
      </c>
      <c r="ES45" s="292">
        <v>0</v>
      </c>
      <c r="ET45" s="292">
        <v>0</v>
      </c>
      <c r="EU45" s="292">
        <f t="shared" si="13"/>
        <v>193</v>
      </c>
      <c r="EV45" s="292">
        <v>0</v>
      </c>
      <c r="EW45" s="292">
        <v>0</v>
      </c>
      <c r="EX45" s="292">
        <v>0</v>
      </c>
      <c r="EY45" s="292">
        <v>77</v>
      </c>
      <c r="EZ45" s="292">
        <v>116</v>
      </c>
      <c r="FA45" s="292">
        <v>0</v>
      </c>
      <c r="FB45" s="292">
        <v>0</v>
      </c>
      <c r="FC45" s="292">
        <v>0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893</v>
      </c>
      <c r="FI45" s="295" t="s">
        <v>893</v>
      </c>
      <c r="FJ45" s="295" t="s">
        <v>893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15"/>
        <v>764</v>
      </c>
      <c r="E46" s="292">
        <f t="shared" si="16"/>
        <v>0</v>
      </c>
      <c r="F46" s="292">
        <f t="shared" si="17"/>
        <v>0</v>
      </c>
      <c r="G46" s="292">
        <f t="shared" si="18"/>
        <v>0</v>
      </c>
      <c r="H46" s="292">
        <f t="shared" si="19"/>
        <v>412</v>
      </c>
      <c r="I46" s="292">
        <f t="shared" si="20"/>
        <v>247</v>
      </c>
      <c r="J46" s="292">
        <f t="shared" si="21"/>
        <v>105</v>
      </c>
      <c r="K46" s="292">
        <f t="shared" si="22"/>
        <v>0</v>
      </c>
      <c r="L46" s="292">
        <f t="shared" si="23"/>
        <v>0</v>
      </c>
      <c r="M46" s="292">
        <f t="shared" si="24"/>
        <v>0</v>
      </c>
      <c r="N46" s="292">
        <f t="shared" si="25"/>
        <v>0</v>
      </c>
      <c r="O46" s="292">
        <f t="shared" si="26"/>
        <v>0</v>
      </c>
      <c r="P46" s="292">
        <f t="shared" si="27"/>
        <v>0</v>
      </c>
      <c r="Q46" s="292">
        <f t="shared" si="28"/>
        <v>0</v>
      </c>
      <c r="R46" s="292">
        <f t="shared" si="29"/>
        <v>0</v>
      </c>
      <c r="S46" s="292">
        <f t="shared" si="30"/>
        <v>0</v>
      </c>
      <c r="T46" s="292">
        <f t="shared" si="31"/>
        <v>0</v>
      </c>
      <c r="U46" s="292">
        <f t="shared" si="32"/>
        <v>0</v>
      </c>
      <c r="V46" s="292">
        <f t="shared" si="33"/>
        <v>0</v>
      </c>
      <c r="W46" s="292">
        <f t="shared" si="34"/>
        <v>0</v>
      </c>
      <c r="X46" s="292">
        <f t="shared" si="35"/>
        <v>0</v>
      </c>
      <c r="Y46" s="292">
        <f t="shared" si="1"/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893</v>
      </c>
      <c r="AK46" s="295" t="s">
        <v>893</v>
      </c>
      <c r="AL46" s="292">
        <v>0</v>
      </c>
      <c r="AM46" s="295" t="s">
        <v>893</v>
      </c>
      <c r="AN46" s="295" t="s">
        <v>893</v>
      </c>
      <c r="AO46" s="292">
        <v>0</v>
      </c>
      <c r="AP46" s="295" t="s">
        <v>893</v>
      </c>
      <c r="AQ46" s="292">
        <v>0</v>
      </c>
      <c r="AR46" s="295" t="s">
        <v>893</v>
      </c>
      <c r="AS46" s="292">
        <v>0</v>
      </c>
      <c r="AT46" s="292">
        <f t="shared" si="3"/>
        <v>659</v>
      </c>
      <c r="AU46" s="292">
        <v>0</v>
      </c>
      <c r="AV46" s="292">
        <v>0</v>
      </c>
      <c r="AW46" s="292">
        <v>0</v>
      </c>
      <c r="AX46" s="292">
        <v>412</v>
      </c>
      <c r="AY46" s="292">
        <v>247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893</v>
      </c>
      <c r="BF46" s="295" t="s">
        <v>893</v>
      </c>
      <c r="BG46" s="295" t="s">
        <v>893</v>
      </c>
      <c r="BH46" s="295" t="s">
        <v>893</v>
      </c>
      <c r="BI46" s="295" t="s">
        <v>893</v>
      </c>
      <c r="BJ46" s="295" t="s">
        <v>893</v>
      </c>
      <c r="BK46" s="295" t="s">
        <v>893</v>
      </c>
      <c r="BL46" s="295" t="s">
        <v>893</v>
      </c>
      <c r="BM46" s="295" t="s">
        <v>893</v>
      </c>
      <c r="BN46" s="292">
        <v>0</v>
      </c>
      <c r="BO46" s="292">
        <f t="shared" si="5"/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893</v>
      </c>
      <c r="CC46" s="295" t="s">
        <v>893</v>
      </c>
      <c r="CD46" s="295" t="s">
        <v>893</v>
      </c>
      <c r="CE46" s="295" t="s">
        <v>893</v>
      </c>
      <c r="CF46" s="295" t="s">
        <v>893</v>
      </c>
      <c r="CG46" s="295" t="s">
        <v>893</v>
      </c>
      <c r="CH46" s="295" t="s">
        <v>893</v>
      </c>
      <c r="CI46" s="292">
        <v>0</v>
      </c>
      <c r="CJ46" s="292">
        <f t="shared" si="7"/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893</v>
      </c>
      <c r="CX46" s="295" t="s">
        <v>893</v>
      </c>
      <c r="CY46" s="295" t="s">
        <v>893</v>
      </c>
      <c r="CZ46" s="295" t="s">
        <v>893</v>
      </c>
      <c r="DA46" s="295" t="s">
        <v>893</v>
      </c>
      <c r="DB46" s="295" t="s">
        <v>893</v>
      </c>
      <c r="DC46" s="295" t="s">
        <v>893</v>
      </c>
      <c r="DD46" s="292">
        <v>0</v>
      </c>
      <c r="DE46" s="292">
        <f t="shared" si="9"/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893</v>
      </c>
      <c r="DS46" s="295" t="s">
        <v>893</v>
      </c>
      <c r="DT46" s="292">
        <v>0</v>
      </c>
      <c r="DU46" s="295" t="s">
        <v>893</v>
      </c>
      <c r="DV46" s="295" t="s">
        <v>893</v>
      </c>
      <c r="DW46" s="295" t="s">
        <v>893</v>
      </c>
      <c r="DX46" s="295" t="s">
        <v>893</v>
      </c>
      <c r="DY46" s="292">
        <v>0</v>
      </c>
      <c r="DZ46" s="292">
        <f t="shared" si="11"/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893</v>
      </c>
      <c r="EL46" s="295" t="s">
        <v>893</v>
      </c>
      <c r="EM46" s="295" t="s">
        <v>893</v>
      </c>
      <c r="EN46" s="292">
        <v>0</v>
      </c>
      <c r="EO46" s="292">
        <v>0</v>
      </c>
      <c r="EP46" s="295" t="s">
        <v>893</v>
      </c>
      <c r="EQ46" s="295" t="s">
        <v>893</v>
      </c>
      <c r="ER46" s="295" t="s">
        <v>893</v>
      </c>
      <c r="ES46" s="292">
        <v>0</v>
      </c>
      <c r="ET46" s="292">
        <v>0</v>
      </c>
      <c r="EU46" s="292">
        <f t="shared" si="13"/>
        <v>105</v>
      </c>
      <c r="EV46" s="292">
        <v>0</v>
      </c>
      <c r="EW46" s="292">
        <v>0</v>
      </c>
      <c r="EX46" s="292">
        <v>0</v>
      </c>
      <c r="EY46" s="292">
        <v>0</v>
      </c>
      <c r="EZ46" s="292">
        <v>0</v>
      </c>
      <c r="FA46" s="292">
        <v>105</v>
      </c>
      <c r="FB46" s="292">
        <v>0</v>
      </c>
      <c r="FC46" s="292">
        <v>0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893</v>
      </c>
      <c r="FI46" s="295" t="s">
        <v>893</v>
      </c>
      <c r="FJ46" s="295" t="s">
        <v>893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15"/>
        <v>306</v>
      </c>
      <c r="E47" s="292">
        <f t="shared" si="16"/>
        <v>0</v>
      </c>
      <c r="F47" s="292">
        <f t="shared" si="17"/>
        <v>0</v>
      </c>
      <c r="G47" s="292">
        <f t="shared" si="18"/>
        <v>0</v>
      </c>
      <c r="H47" s="292">
        <f t="shared" si="19"/>
        <v>89</v>
      </c>
      <c r="I47" s="292">
        <f t="shared" si="20"/>
        <v>0</v>
      </c>
      <c r="J47" s="292">
        <f t="shared" si="21"/>
        <v>17</v>
      </c>
      <c r="K47" s="292">
        <f t="shared" si="22"/>
        <v>0</v>
      </c>
      <c r="L47" s="292">
        <f t="shared" si="23"/>
        <v>0</v>
      </c>
      <c r="M47" s="292">
        <f t="shared" si="24"/>
        <v>0</v>
      </c>
      <c r="N47" s="292">
        <f t="shared" si="25"/>
        <v>0</v>
      </c>
      <c r="O47" s="292">
        <f t="shared" si="26"/>
        <v>0</v>
      </c>
      <c r="P47" s="292">
        <f t="shared" si="27"/>
        <v>0</v>
      </c>
      <c r="Q47" s="292">
        <f t="shared" si="28"/>
        <v>200</v>
      </c>
      <c r="R47" s="292">
        <f t="shared" si="29"/>
        <v>0</v>
      </c>
      <c r="S47" s="292">
        <f t="shared" si="30"/>
        <v>0</v>
      </c>
      <c r="T47" s="292">
        <f t="shared" si="31"/>
        <v>0</v>
      </c>
      <c r="U47" s="292">
        <f t="shared" si="32"/>
        <v>0</v>
      </c>
      <c r="V47" s="292">
        <f t="shared" si="33"/>
        <v>0</v>
      </c>
      <c r="W47" s="292">
        <f t="shared" si="34"/>
        <v>0</v>
      </c>
      <c r="X47" s="292">
        <f t="shared" si="35"/>
        <v>0</v>
      </c>
      <c r="Y47" s="292">
        <f t="shared" si="1"/>
        <v>201</v>
      </c>
      <c r="Z47" s="292">
        <v>0</v>
      </c>
      <c r="AA47" s="292">
        <v>0</v>
      </c>
      <c r="AB47" s="292">
        <v>0</v>
      </c>
      <c r="AC47" s="292">
        <v>1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893</v>
      </c>
      <c r="AK47" s="295" t="s">
        <v>893</v>
      </c>
      <c r="AL47" s="292">
        <v>200</v>
      </c>
      <c r="AM47" s="295" t="s">
        <v>893</v>
      </c>
      <c r="AN47" s="295" t="s">
        <v>893</v>
      </c>
      <c r="AO47" s="292">
        <v>0</v>
      </c>
      <c r="AP47" s="295" t="s">
        <v>893</v>
      </c>
      <c r="AQ47" s="292">
        <v>0</v>
      </c>
      <c r="AR47" s="295" t="s">
        <v>893</v>
      </c>
      <c r="AS47" s="292">
        <v>0</v>
      </c>
      <c r="AT47" s="292">
        <f t="shared" si="3"/>
        <v>60</v>
      </c>
      <c r="AU47" s="292">
        <v>0</v>
      </c>
      <c r="AV47" s="292">
        <v>0</v>
      </c>
      <c r="AW47" s="292">
        <v>0</v>
      </c>
      <c r="AX47" s="292">
        <v>60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893</v>
      </c>
      <c r="BF47" s="295" t="s">
        <v>893</v>
      </c>
      <c r="BG47" s="295" t="s">
        <v>893</v>
      </c>
      <c r="BH47" s="295" t="s">
        <v>893</v>
      </c>
      <c r="BI47" s="295" t="s">
        <v>893</v>
      </c>
      <c r="BJ47" s="295" t="s">
        <v>893</v>
      </c>
      <c r="BK47" s="295" t="s">
        <v>893</v>
      </c>
      <c r="BL47" s="295" t="s">
        <v>893</v>
      </c>
      <c r="BM47" s="295" t="s">
        <v>893</v>
      </c>
      <c r="BN47" s="292">
        <v>0</v>
      </c>
      <c r="BO47" s="292">
        <f t="shared" si="5"/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893</v>
      </c>
      <c r="CC47" s="295" t="s">
        <v>893</v>
      </c>
      <c r="CD47" s="295" t="s">
        <v>893</v>
      </c>
      <c r="CE47" s="295" t="s">
        <v>893</v>
      </c>
      <c r="CF47" s="295" t="s">
        <v>893</v>
      </c>
      <c r="CG47" s="295" t="s">
        <v>893</v>
      </c>
      <c r="CH47" s="295" t="s">
        <v>893</v>
      </c>
      <c r="CI47" s="292">
        <v>0</v>
      </c>
      <c r="CJ47" s="292">
        <f t="shared" si="7"/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893</v>
      </c>
      <c r="CX47" s="295" t="s">
        <v>893</v>
      </c>
      <c r="CY47" s="295" t="s">
        <v>893</v>
      </c>
      <c r="CZ47" s="295" t="s">
        <v>893</v>
      </c>
      <c r="DA47" s="295" t="s">
        <v>893</v>
      </c>
      <c r="DB47" s="295" t="s">
        <v>893</v>
      </c>
      <c r="DC47" s="295" t="s">
        <v>893</v>
      </c>
      <c r="DD47" s="292">
        <v>0</v>
      </c>
      <c r="DE47" s="292">
        <f t="shared" si="9"/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893</v>
      </c>
      <c r="DS47" s="295" t="s">
        <v>893</v>
      </c>
      <c r="DT47" s="292">
        <v>0</v>
      </c>
      <c r="DU47" s="295" t="s">
        <v>893</v>
      </c>
      <c r="DV47" s="295" t="s">
        <v>893</v>
      </c>
      <c r="DW47" s="295" t="s">
        <v>893</v>
      </c>
      <c r="DX47" s="295" t="s">
        <v>893</v>
      </c>
      <c r="DY47" s="292">
        <v>0</v>
      </c>
      <c r="DZ47" s="292">
        <f t="shared" si="11"/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893</v>
      </c>
      <c r="EL47" s="295" t="s">
        <v>893</v>
      </c>
      <c r="EM47" s="295" t="s">
        <v>893</v>
      </c>
      <c r="EN47" s="292">
        <v>0</v>
      </c>
      <c r="EO47" s="292">
        <v>0</v>
      </c>
      <c r="EP47" s="295" t="s">
        <v>893</v>
      </c>
      <c r="EQ47" s="295" t="s">
        <v>893</v>
      </c>
      <c r="ER47" s="295" t="s">
        <v>893</v>
      </c>
      <c r="ES47" s="292">
        <v>0</v>
      </c>
      <c r="ET47" s="292">
        <v>0</v>
      </c>
      <c r="EU47" s="292">
        <f t="shared" si="13"/>
        <v>45</v>
      </c>
      <c r="EV47" s="292">
        <v>0</v>
      </c>
      <c r="EW47" s="292">
        <v>0</v>
      </c>
      <c r="EX47" s="292">
        <v>0</v>
      </c>
      <c r="EY47" s="292">
        <v>28</v>
      </c>
      <c r="EZ47" s="292">
        <v>0</v>
      </c>
      <c r="FA47" s="292">
        <v>17</v>
      </c>
      <c r="FB47" s="292">
        <v>0</v>
      </c>
      <c r="FC47" s="292">
        <v>0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893</v>
      </c>
      <c r="FI47" s="295" t="s">
        <v>893</v>
      </c>
      <c r="FJ47" s="295" t="s">
        <v>893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15"/>
        <v>107</v>
      </c>
      <c r="E48" s="292">
        <f t="shared" si="16"/>
        <v>0</v>
      </c>
      <c r="F48" s="292">
        <f t="shared" si="17"/>
        <v>0</v>
      </c>
      <c r="G48" s="292">
        <f t="shared" si="18"/>
        <v>0</v>
      </c>
      <c r="H48" s="292">
        <f t="shared" si="19"/>
        <v>105</v>
      </c>
      <c r="I48" s="292">
        <f t="shared" si="20"/>
        <v>2</v>
      </c>
      <c r="J48" s="292">
        <f t="shared" si="21"/>
        <v>0</v>
      </c>
      <c r="K48" s="292">
        <f t="shared" si="22"/>
        <v>0</v>
      </c>
      <c r="L48" s="292">
        <f t="shared" si="23"/>
        <v>0</v>
      </c>
      <c r="M48" s="292">
        <f t="shared" si="24"/>
        <v>0</v>
      </c>
      <c r="N48" s="292">
        <f t="shared" si="25"/>
        <v>0</v>
      </c>
      <c r="O48" s="292">
        <f t="shared" si="26"/>
        <v>0</v>
      </c>
      <c r="P48" s="292">
        <f t="shared" si="27"/>
        <v>0</v>
      </c>
      <c r="Q48" s="292">
        <f t="shared" si="28"/>
        <v>0</v>
      </c>
      <c r="R48" s="292">
        <f t="shared" si="29"/>
        <v>0</v>
      </c>
      <c r="S48" s="292">
        <f t="shared" si="30"/>
        <v>0</v>
      </c>
      <c r="T48" s="292">
        <f t="shared" si="31"/>
        <v>0</v>
      </c>
      <c r="U48" s="292">
        <f t="shared" si="32"/>
        <v>0</v>
      </c>
      <c r="V48" s="292">
        <f t="shared" si="33"/>
        <v>0</v>
      </c>
      <c r="W48" s="292">
        <f t="shared" si="34"/>
        <v>0</v>
      </c>
      <c r="X48" s="292">
        <f t="shared" si="35"/>
        <v>0</v>
      </c>
      <c r="Y48" s="292">
        <f t="shared" si="1"/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893</v>
      </c>
      <c r="AK48" s="295" t="s">
        <v>893</v>
      </c>
      <c r="AL48" s="292">
        <v>0</v>
      </c>
      <c r="AM48" s="295" t="s">
        <v>893</v>
      </c>
      <c r="AN48" s="295" t="s">
        <v>893</v>
      </c>
      <c r="AO48" s="292">
        <v>0</v>
      </c>
      <c r="AP48" s="295" t="s">
        <v>893</v>
      </c>
      <c r="AQ48" s="292">
        <v>0</v>
      </c>
      <c r="AR48" s="295" t="s">
        <v>893</v>
      </c>
      <c r="AS48" s="292">
        <v>0</v>
      </c>
      <c r="AT48" s="292">
        <f t="shared" si="3"/>
        <v>100</v>
      </c>
      <c r="AU48" s="292">
        <v>0</v>
      </c>
      <c r="AV48" s="292">
        <v>0</v>
      </c>
      <c r="AW48" s="292">
        <v>0</v>
      </c>
      <c r="AX48" s="292">
        <v>100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893</v>
      </c>
      <c r="BF48" s="295" t="s">
        <v>893</v>
      </c>
      <c r="BG48" s="295" t="s">
        <v>893</v>
      </c>
      <c r="BH48" s="295" t="s">
        <v>893</v>
      </c>
      <c r="BI48" s="295" t="s">
        <v>893</v>
      </c>
      <c r="BJ48" s="295" t="s">
        <v>893</v>
      </c>
      <c r="BK48" s="295" t="s">
        <v>893</v>
      </c>
      <c r="BL48" s="295" t="s">
        <v>893</v>
      </c>
      <c r="BM48" s="295" t="s">
        <v>893</v>
      </c>
      <c r="BN48" s="292">
        <v>0</v>
      </c>
      <c r="BO48" s="292">
        <f t="shared" si="5"/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893</v>
      </c>
      <c r="CC48" s="295" t="s">
        <v>893</v>
      </c>
      <c r="CD48" s="295" t="s">
        <v>893</v>
      </c>
      <c r="CE48" s="295" t="s">
        <v>893</v>
      </c>
      <c r="CF48" s="295" t="s">
        <v>893</v>
      </c>
      <c r="CG48" s="295" t="s">
        <v>893</v>
      </c>
      <c r="CH48" s="295" t="s">
        <v>893</v>
      </c>
      <c r="CI48" s="292">
        <v>0</v>
      </c>
      <c r="CJ48" s="292">
        <f t="shared" si="7"/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893</v>
      </c>
      <c r="CX48" s="295" t="s">
        <v>893</v>
      </c>
      <c r="CY48" s="295" t="s">
        <v>893</v>
      </c>
      <c r="CZ48" s="295" t="s">
        <v>893</v>
      </c>
      <c r="DA48" s="295" t="s">
        <v>893</v>
      </c>
      <c r="DB48" s="295" t="s">
        <v>893</v>
      </c>
      <c r="DC48" s="295" t="s">
        <v>893</v>
      </c>
      <c r="DD48" s="292">
        <v>0</v>
      </c>
      <c r="DE48" s="292">
        <f t="shared" si="9"/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893</v>
      </c>
      <c r="DS48" s="295" t="s">
        <v>893</v>
      </c>
      <c r="DT48" s="292">
        <v>0</v>
      </c>
      <c r="DU48" s="295" t="s">
        <v>893</v>
      </c>
      <c r="DV48" s="295" t="s">
        <v>893</v>
      </c>
      <c r="DW48" s="295" t="s">
        <v>893</v>
      </c>
      <c r="DX48" s="295" t="s">
        <v>893</v>
      </c>
      <c r="DY48" s="292">
        <v>0</v>
      </c>
      <c r="DZ48" s="292">
        <f t="shared" si="11"/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893</v>
      </c>
      <c r="EL48" s="295" t="s">
        <v>893</v>
      </c>
      <c r="EM48" s="295" t="s">
        <v>893</v>
      </c>
      <c r="EN48" s="292">
        <v>0</v>
      </c>
      <c r="EO48" s="292">
        <v>0</v>
      </c>
      <c r="EP48" s="295" t="s">
        <v>893</v>
      </c>
      <c r="EQ48" s="295" t="s">
        <v>893</v>
      </c>
      <c r="ER48" s="295" t="s">
        <v>893</v>
      </c>
      <c r="ES48" s="292">
        <v>0</v>
      </c>
      <c r="ET48" s="292">
        <v>0</v>
      </c>
      <c r="EU48" s="292">
        <f t="shared" si="13"/>
        <v>7</v>
      </c>
      <c r="EV48" s="292">
        <v>0</v>
      </c>
      <c r="EW48" s="292">
        <v>0</v>
      </c>
      <c r="EX48" s="292">
        <v>0</v>
      </c>
      <c r="EY48" s="292">
        <v>5</v>
      </c>
      <c r="EZ48" s="292">
        <v>2</v>
      </c>
      <c r="FA48" s="292">
        <v>0</v>
      </c>
      <c r="FB48" s="292">
        <v>0</v>
      </c>
      <c r="FC48" s="292">
        <v>0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893</v>
      </c>
      <c r="FI48" s="295" t="s">
        <v>893</v>
      </c>
      <c r="FJ48" s="295" t="s">
        <v>893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15"/>
        <v>317</v>
      </c>
      <c r="E49" s="292">
        <f t="shared" si="16"/>
        <v>0</v>
      </c>
      <c r="F49" s="292">
        <f t="shared" si="17"/>
        <v>0</v>
      </c>
      <c r="G49" s="292">
        <f t="shared" si="18"/>
        <v>0</v>
      </c>
      <c r="H49" s="292">
        <f t="shared" si="19"/>
        <v>91</v>
      </c>
      <c r="I49" s="292">
        <f t="shared" si="20"/>
        <v>52</v>
      </c>
      <c r="J49" s="292">
        <f t="shared" si="21"/>
        <v>31</v>
      </c>
      <c r="K49" s="292">
        <f t="shared" si="22"/>
        <v>0</v>
      </c>
      <c r="L49" s="292">
        <f t="shared" si="23"/>
        <v>0</v>
      </c>
      <c r="M49" s="292">
        <f t="shared" si="24"/>
        <v>0</v>
      </c>
      <c r="N49" s="292">
        <f t="shared" si="25"/>
        <v>0</v>
      </c>
      <c r="O49" s="292">
        <f t="shared" si="26"/>
        <v>0</v>
      </c>
      <c r="P49" s="292">
        <f t="shared" si="27"/>
        <v>0</v>
      </c>
      <c r="Q49" s="292">
        <f t="shared" si="28"/>
        <v>143</v>
      </c>
      <c r="R49" s="292">
        <f t="shared" si="29"/>
        <v>0</v>
      </c>
      <c r="S49" s="292">
        <f t="shared" si="30"/>
        <v>0</v>
      </c>
      <c r="T49" s="292">
        <f t="shared" si="31"/>
        <v>0</v>
      </c>
      <c r="U49" s="292">
        <f t="shared" si="32"/>
        <v>0</v>
      </c>
      <c r="V49" s="292">
        <f t="shared" si="33"/>
        <v>0</v>
      </c>
      <c r="W49" s="292">
        <f t="shared" si="34"/>
        <v>0</v>
      </c>
      <c r="X49" s="292">
        <f t="shared" si="35"/>
        <v>0</v>
      </c>
      <c r="Y49" s="292">
        <f t="shared" si="1"/>
        <v>166</v>
      </c>
      <c r="Z49" s="292">
        <v>0</v>
      </c>
      <c r="AA49" s="292">
        <v>0</v>
      </c>
      <c r="AB49" s="292">
        <v>0</v>
      </c>
      <c r="AC49" s="292">
        <v>23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893</v>
      </c>
      <c r="AK49" s="295" t="s">
        <v>893</v>
      </c>
      <c r="AL49" s="292">
        <v>143</v>
      </c>
      <c r="AM49" s="295" t="s">
        <v>893</v>
      </c>
      <c r="AN49" s="295" t="s">
        <v>893</v>
      </c>
      <c r="AO49" s="292">
        <v>0</v>
      </c>
      <c r="AP49" s="295" t="s">
        <v>893</v>
      </c>
      <c r="AQ49" s="292">
        <v>0</v>
      </c>
      <c r="AR49" s="295" t="s">
        <v>893</v>
      </c>
      <c r="AS49" s="292">
        <v>0</v>
      </c>
      <c r="AT49" s="292">
        <f t="shared" si="3"/>
        <v>151</v>
      </c>
      <c r="AU49" s="292">
        <v>0</v>
      </c>
      <c r="AV49" s="292">
        <v>0</v>
      </c>
      <c r="AW49" s="292">
        <v>0</v>
      </c>
      <c r="AX49" s="292">
        <v>68</v>
      </c>
      <c r="AY49" s="292">
        <v>52</v>
      </c>
      <c r="AZ49" s="292">
        <v>31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893</v>
      </c>
      <c r="BF49" s="295" t="s">
        <v>893</v>
      </c>
      <c r="BG49" s="295" t="s">
        <v>893</v>
      </c>
      <c r="BH49" s="295" t="s">
        <v>893</v>
      </c>
      <c r="BI49" s="295" t="s">
        <v>893</v>
      </c>
      <c r="BJ49" s="295" t="s">
        <v>893</v>
      </c>
      <c r="BK49" s="295" t="s">
        <v>893</v>
      </c>
      <c r="BL49" s="295" t="s">
        <v>893</v>
      </c>
      <c r="BM49" s="295" t="s">
        <v>893</v>
      </c>
      <c r="BN49" s="292">
        <v>0</v>
      </c>
      <c r="BO49" s="292">
        <f t="shared" si="5"/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893</v>
      </c>
      <c r="CC49" s="295" t="s">
        <v>893</v>
      </c>
      <c r="CD49" s="295" t="s">
        <v>893</v>
      </c>
      <c r="CE49" s="295" t="s">
        <v>893</v>
      </c>
      <c r="CF49" s="295" t="s">
        <v>893</v>
      </c>
      <c r="CG49" s="295" t="s">
        <v>893</v>
      </c>
      <c r="CH49" s="295" t="s">
        <v>893</v>
      </c>
      <c r="CI49" s="292">
        <v>0</v>
      </c>
      <c r="CJ49" s="292">
        <f t="shared" si="7"/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893</v>
      </c>
      <c r="CX49" s="295" t="s">
        <v>893</v>
      </c>
      <c r="CY49" s="295" t="s">
        <v>893</v>
      </c>
      <c r="CZ49" s="295" t="s">
        <v>893</v>
      </c>
      <c r="DA49" s="295" t="s">
        <v>893</v>
      </c>
      <c r="DB49" s="295" t="s">
        <v>893</v>
      </c>
      <c r="DC49" s="295" t="s">
        <v>893</v>
      </c>
      <c r="DD49" s="292">
        <v>0</v>
      </c>
      <c r="DE49" s="292">
        <f t="shared" si="9"/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893</v>
      </c>
      <c r="DS49" s="295" t="s">
        <v>893</v>
      </c>
      <c r="DT49" s="292">
        <v>0</v>
      </c>
      <c r="DU49" s="295" t="s">
        <v>893</v>
      </c>
      <c r="DV49" s="295" t="s">
        <v>893</v>
      </c>
      <c r="DW49" s="295" t="s">
        <v>893</v>
      </c>
      <c r="DX49" s="295" t="s">
        <v>893</v>
      </c>
      <c r="DY49" s="292">
        <v>0</v>
      </c>
      <c r="DZ49" s="292">
        <f t="shared" si="11"/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893</v>
      </c>
      <c r="EL49" s="295" t="s">
        <v>893</v>
      </c>
      <c r="EM49" s="295" t="s">
        <v>893</v>
      </c>
      <c r="EN49" s="292">
        <v>0</v>
      </c>
      <c r="EO49" s="292">
        <v>0</v>
      </c>
      <c r="EP49" s="295" t="s">
        <v>893</v>
      </c>
      <c r="EQ49" s="295" t="s">
        <v>893</v>
      </c>
      <c r="ER49" s="295" t="s">
        <v>893</v>
      </c>
      <c r="ES49" s="292">
        <v>0</v>
      </c>
      <c r="ET49" s="292">
        <v>0</v>
      </c>
      <c r="EU49" s="292">
        <f t="shared" si="13"/>
        <v>0</v>
      </c>
      <c r="EV49" s="292">
        <v>0</v>
      </c>
      <c r="EW49" s="292">
        <v>0</v>
      </c>
      <c r="EX49" s="292">
        <v>0</v>
      </c>
      <c r="EY49" s="292">
        <v>0</v>
      </c>
      <c r="EZ49" s="292">
        <v>0</v>
      </c>
      <c r="FA49" s="292">
        <v>0</v>
      </c>
      <c r="FB49" s="292">
        <v>0</v>
      </c>
      <c r="FC49" s="292">
        <v>0</v>
      </c>
      <c r="FD49" s="292">
        <v>0</v>
      </c>
      <c r="FE49" s="292">
        <v>0</v>
      </c>
      <c r="FF49" s="292">
        <v>0</v>
      </c>
      <c r="FG49" s="292">
        <v>0</v>
      </c>
      <c r="FH49" s="295" t="s">
        <v>893</v>
      </c>
      <c r="FI49" s="295" t="s">
        <v>893</v>
      </c>
      <c r="FJ49" s="295" t="s">
        <v>893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15"/>
        <v>697</v>
      </c>
      <c r="E50" s="292">
        <f t="shared" si="16"/>
        <v>14</v>
      </c>
      <c r="F50" s="292">
        <f t="shared" si="17"/>
        <v>0</v>
      </c>
      <c r="G50" s="292">
        <f t="shared" si="18"/>
        <v>0</v>
      </c>
      <c r="H50" s="292">
        <f t="shared" si="19"/>
        <v>150</v>
      </c>
      <c r="I50" s="292">
        <f t="shared" si="20"/>
        <v>173</v>
      </c>
      <c r="J50" s="292">
        <f t="shared" si="21"/>
        <v>32</v>
      </c>
      <c r="K50" s="292">
        <f t="shared" si="22"/>
        <v>0</v>
      </c>
      <c r="L50" s="292">
        <f t="shared" si="23"/>
        <v>0</v>
      </c>
      <c r="M50" s="292">
        <f t="shared" si="24"/>
        <v>0</v>
      </c>
      <c r="N50" s="292">
        <f t="shared" si="25"/>
        <v>0</v>
      </c>
      <c r="O50" s="292">
        <f t="shared" si="26"/>
        <v>0</v>
      </c>
      <c r="P50" s="292">
        <f t="shared" si="27"/>
        <v>0</v>
      </c>
      <c r="Q50" s="292">
        <f t="shared" si="28"/>
        <v>328</v>
      </c>
      <c r="R50" s="292">
        <f t="shared" si="29"/>
        <v>0</v>
      </c>
      <c r="S50" s="292">
        <f t="shared" si="30"/>
        <v>0</v>
      </c>
      <c r="T50" s="292">
        <f t="shared" si="31"/>
        <v>0</v>
      </c>
      <c r="U50" s="292">
        <f t="shared" si="32"/>
        <v>0</v>
      </c>
      <c r="V50" s="292">
        <f t="shared" si="33"/>
        <v>0</v>
      </c>
      <c r="W50" s="292">
        <f t="shared" si="34"/>
        <v>0</v>
      </c>
      <c r="X50" s="292">
        <f t="shared" si="35"/>
        <v>0</v>
      </c>
      <c r="Y50" s="292">
        <f t="shared" si="1"/>
        <v>328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893</v>
      </c>
      <c r="AK50" s="295" t="s">
        <v>893</v>
      </c>
      <c r="AL50" s="292">
        <v>328</v>
      </c>
      <c r="AM50" s="295" t="s">
        <v>893</v>
      </c>
      <c r="AN50" s="295" t="s">
        <v>893</v>
      </c>
      <c r="AO50" s="292">
        <v>0</v>
      </c>
      <c r="AP50" s="295" t="s">
        <v>893</v>
      </c>
      <c r="AQ50" s="292">
        <v>0</v>
      </c>
      <c r="AR50" s="295" t="s">
        <v>893</v>
      </c>
      <c r="AS50" s="292">
        <v>0</v>
      </c>
      <c r="AT50" s="292">
        <f t="shared" si="3"/>
        <v>369</v>
      </c>
      <c r="AU50" s="292">
        <v>14</v>
      </c>
      <c r="AV50" s="292">
        <v>0</v>
      </c>
      <c r="AW50" s="292">
        <v>0</v>
      </c>
      <c r="AX50" s="292">
        <v>150</v>
      </c>
      <c r="AY50" s="292">
        <v>173</v>
      </c>
      <c r="AZ50" s="292">
        <v>32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893</v>
      </c>
      <c r="BF50" s="295" t="s">
        <v>893</v>
      </c>
      <c r="BG50" s="295" t="s">
        <v>893</v>
      </c>
      <c r="BH50" s="295" t="s">
        <v>893</v>
      </c>
      <c r="BI50" s="295" t="s">
        <v>893</v>
      </c>
      <c r="BJ50" s="295" t="s">
        <v>893</v>
      </c>
      <c r="BK50" s="295" t="s">
        <v>893</v>
      </c>
      <c r="BL50" s="295" t="s">
        <v>893</v>
      </c>
      <c r="BM50" s="295" t="s">
        <v>893</v>
      </c>
      <c r="BN50" s="292">
        <v>0</v>
      </c>
      <c r="BO50" s="292">
        <f t="shared" si="5"/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893</v>
      </c>
      <c r="CC50" s="295" t="s">
        <v>893</v>
      </c>
      <c r="CD50" s="295" t="s">
        <v>893</v>
      </c>
      <c r="CE50" s="295" t="s">
        <v>893</v>
      </c>
      <c r="CF50" s="295" t="s">
        <v>893</v>
      </c>
      <c r="CG50" s="295" t="s">
        <v>893</v>
      </c>
      <c r="CH50" s="295" t="s">
        <v>893</v>
      </c>
      <c r="CI50" s="292">
        <v>0</v>
      </c>
      <c r="CJ50" s="292">
        <f t="shared" si="7"/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893</v>
      </c>
      <c r="CX50" s="295" t="s">
        <v>893</v>
      </c>
      <c r="CY50" s="295" t="s">
        <v>893</v>
      </c>
      <c r="CZ50" s="295" t="s">
        <v>893</v>
      </c>
      <c r="DA50" s="295" t="s">
        <v>893</v>
      </c>
      <c r="DB50" s="295" t="s">
        <v>893</v>
      </c>
      <c r="DC50" s="295" t="s">
        <v>893</v>
      </c>
      <c r="DD50" s="292">
        <v>0</v>
      </c>
      <c r="DE50" s="292">
        <f t="shared" si="9"/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893</v>
      </c>
      <c r="DS50" s="295" t="s">
        <v>893</v>
      </c>
      <c r="DT50" s="292">
        <v>0</v>
      </c>
      <c r="DU50" s="295" t="s">
        <v>893</v>
      </c>
      <c r="DV50" s="295" t="s">
        <v>893</v>
      </c>
      <c r="DW50" s="295" t="s">
        <v>893</v>
      </c>
      <c r="DX50" s="295" t="s">
        <v>893</v>
      </c>
      <c r="DY50" s="292">
        <v>0</v>
      </c>
      <c r="DZ50" s="292">
        <f t="shared" si="11"/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893</v>
      </c>
      <c r="EL50" s="295" t="s">
        <v>893</v>
      </c>
      <c r="EM50" s="295" t="s">
        <v>893</v>
      </c>
      <c r="EN50" s="292">
        <v>0</v>
      </c>
      <c r="EO50" s="292">
        <v>0</v>
      </c>
      <c r="EP50" s="295" t="s">
        <v>893</v>
      </c>
      <c r="EQ50" s="295" t="s">
        <v>893</v>
      </c>
      <c r="ER50" s="295" t="s">
        <v>893</v>
      </c>
      <c r="ES50" s="292">
        <v>0</v>
      </c>
      <c r="ET50" s="292">
        <v>0</v>
      </c>
      <c r="EU50" s="292">
        <f t="shared" si="13"/>
        <v>0</v>
      </c>
      <c r="EV50" s="292">
        <v>0</v>
      </c>
      <c r="EW50" s="292">
        <v>0</v>
      </c>
      <c r="EX50" s="292">
        <v>0</v>
      </c>
      <c r="EY50" s="292">
        <v>0</v>
      </c>
      <c r="EZ50" s="292">
        <v>0</v>
      </c>
      <c r="FA50" s="292">
        <v>0</v>
      </c>
      <c r="FB50" s="292">
        <v>0</v>
      </c>
      <c r="FC50" s="292">
        <v>0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893</v>
      </c>
      <c r="FI50" s="295" t="s">
        <v>893</v>
      </c>
      <c r="FJ50" s="295" t="s">
        <v>893</v>
      </c>
      <c r="FK50" s="292">
        <v>0</v>
      </c>
      <c r="FL50" s="292">
        <v>0</v>
      </c>
      <c r="FM50" s="292">
        <v>0</v>
      </c>
      <c r="FN50" s="292">
        <v>0</v>
      </c>
      <c r="FO50" s="292">
        <v>0</v>
      </c>
    </row>
    <row r="51" spans="1:171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15"/>
        <v>532</v>
      </c>
      <c r="E51" s="292">
        <f t="shared" si="16"/>
        <v>0</v>
      </c>
      <c r="F51" s="292">
        <f t="shared" si="17"/>
        <v>0</v>
      </c>
      <c r="G51" s="292">
        <f t="shared" si="18"/>
        <v>0</v>
      </c>
      <c r="H51" s="292">
        <f t="shared" si="19"/>
        <v>147</v>
      </c>
      <c r="I51" s="292">
        <f t="shared" si="20"/>
        <v>0</v>
      </c>
      <c r="J51" s="292">
        <f t="shared" si="21"/>
        <v>23</v>
      </c>
      <c r="K51" s="292">
        <f t="shared" si="22"/>
        <v>0</v>
      </c>
      <c r="L51" s="292">
        <f t="shared" si="23"/>
        <v>0</v>
      </c>
      <c r="M51" s="292">
        <f t="shared" si="24"/>
        <v>0</v>
      </c>
      <c r="N51" s="292">
        <f t="shared" si="25"/>
        <v>0</v>
      </c>
      <c r="O51" s="292">
        <f t="shared" si="26"/>
        <v>0</v>
      </c>
      <c r="P51" s="292">
        <f t="shared" si="27"/>
        <v>0</v>
      </c>
      <c r="Q51" s="292">
        <f t="shared" si="28"/>
        <v>362</v>
      </c>
      <c r="R51" s="292">
        <f t="shared" si="29"/>
        <v>0</v>
      </c>
      <c r="S51" s="292">
        <f t="shared" si="30"/>
        <v>0</v>
      </c>
      <c r="T51" s="292">
        <f t="shared" si="31"/>
        <v>0</v>
      </c>
      <c r="U51" s="292">
        <f t="shared" si="32"/>
        <v>0</v>
      </c>
      <c r="V51" s="292">
        <f t="shared" si="33"/>
        <v>0</v>
      </c>
      <c r="W51" s="292">
        <f t="shared" si="34"/>
        <v>0</v>
      </c>
      <c r="X51" s="292">
        <f t="shared" si="35"/>
        <v>0</v>
      </c>
      <c r="Y51" s="292">
        <f t="shared" si="1"/>
        <v>364</v>
      </c>
      <c r="Z51" s="292">
        <v>0</v>
      </c>
      <c r="AA51" s="292">
        <v>0</v>
      </c>
      <c r="AB51" s="292">
        <v>0</v>
      </c>
      <c r="AC51" s="292">
        <v>2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893</v>
      </c>
      <c r="AK51" s="295" t="s">
        <v>893</v>
      </c>
      <c r="AL51" s="292">
        <v>362</v>
      </c>
      <c r="AM51" s="295" t="s">
        <v>893</v>
      </c>
      <c r="AN51" s="295" t="s">
        <v>893</v>
      </c>
      <c r="AO51" s="292">
        <v>0</v>
      </c>
      <c r="AP51" s="295" t="s">
        <v>893</v>
      </c>
      <c r="AQ51" s="292">
        <v>0</v>
      </c>
      <c r="AR51" s="295" t="s">
        <v>893</v>
      </c>
      <c r="AS51" s="292">
        <v>0</v>
      </c>
      <c r="AT51" s="292">
        <f t="shared" si="3"/>
        <v>114</v>
      </c>
      <c r="AU51" s="292">
        <v>0</v>
      </c>
      <c r="AV51" s="292">
        <v>0</v>
      </c>
      <c r="AW51" s="292">
        <v>0</v>
      </c>
      <c r="AX51" s="292">
        <v>114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5" t="s">
        <v>893</v>
      </c>
      <c r="BF51" s="295" t="s">
        <v>893</v>
      </c>
      <c r="BG51" s="295" t="s">
        <v>893</v>
      </c>
      <c r="BH51" s="295" t="s">
        <v>893</v>
      </c>
      <c r="BI51" s="295" t="s">
        <v>893</v>
      </c>
      <c r="BJ51" s="295" t="s">
        <v>893</v>
      </c>
      <c r="BK51" s="295" t="s">
        <v>893</v>
      </c>
      <c r="BL51" s="295" t="s">
        <v>893</v>
      </c>
      <c r="BM51" s="295" t="s">
        <v>893</v>
      </c>
      <c r="BN51" s="292">
        <v>0</v>
      </c>
      <c r="BO51" s="292">
        <f t="shared" si="5"/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5" t="s">
        <v>893</v>
      </c>
      <c r="CC51" s="295" t="s">
        <v>893</v>
      </c>
      <c r="CD51" s="295" t="s">
        <v>893</v>
      </c>
      <c r="CE51" s="295" t="s">
        <v>893</v>
      </c>
      <c r="CF51" s="295" t="s">
        <v>893</v>
      </c>
      <c r="CG51" s="295" t="s">
        <v>893</v>
      </c>
      <c r="CH51" s="295" t="s">
        <v>893</v>
      </c>
      <c r="CI51" s="292">
        <v>0</v>
      </c>
      <c r="CJ51" s="292">
        <f t="shared" si="7"/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893</v>
      </c>
      <c r="CX51" s="295" t="s">
        <v>893</v>
      </c>
      <c r="CY51" s="295" t="s">
        <v>893</v>
      </c>
      <c r="CZ51" s="295" t="s">
        <v>893</v>
      </c>
      <c r="DA51" s="295" t="s">
        <v>893</v>
      </c>
      <c r="DB51" s="295" t="s">
        <v>893</v>
      </c>
      <c r="DC51" s="295" t="s">
        <v>893</v>
      </c>
      <c r="DD51" s="292">
        <v>0</v>
      </c>
      <c r="DE51" s="292">
        <f t="shared" si="9"/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893</v>
      </c>
      <c r="DS51" s="295" t="s">
        <v>893</v>
      </c>
      <c r="DT51" s="292">
        <v>0</v>
      </c>
      <c r="DU51" s="295" t="s">
        <v>893</v>
      </c>
      <c r="DV51" s="295" t="s">
        <v>893</v>
      </c>
      <c r="DW51" s="295" t="s">
        <v>893</v>
      </c>
      <c r="DX51" s="295" t="s">
        <v>893</v>
      </c>
      <c r="DY51" s="292">
        <v>0</v>
      </c>
      <c r="DZ51" s="292">
        <f t="shared" si="11"/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893</v>
      </c>
      <c r="EL51" s="295" t="s">
        <v>893</v>
      </c>
      <c r="EM51" s="295" t="s">
        <v>893</v>
      </c>
      <c r="EN51" s="292">
        <v>0</v>
      </c>
      <c r="EO51" s="292">
        <v>0</v>
      </c>
      <c r="EP51" s="295" t="s">
        <v>893</v>
      </c>
      <c r="EQ51" s="295" t="s">
        <v>893</v>
      </c>
      <c r="ER51" s="295" t="s">
        <v>893</v>
      </c>
      <c r="ES51" s="292">
        <v>0</v>
      </c>
      <c r="ET51" s="292">
        <v>0</v>
      </c>
      <c r="EU51" s="292">
        <f t="shared" si="13"/>
        <v>54</v>
      </c>
      <c r="EV51" s="292">
        <v>0</v>
      </c>
      <c r="EW51" s="292">
        <v>0</v>
      </c>
      <c r="EX51" s="292">
        <v>0</v>
      </c>
      <c r="EY51" s="292">
        <v>31</v>
      </c>
      <c r="EZ51" s="292">
        <v>0</v>
      </c>
      <c r="FA51" s="292">
        <v>23</v>
      </c>
      <c r="FB51" s="292">
        <v>0</v>
      </c>
      <c r="FC51" s="292">
        <v>0</v>
      </c>
      <c r="FD51" s="292">
        <v>0</v>
      </c>
      <c r="FE51" s="292">
        <v>0</v>
      </c>
      <c r="FF51" s="292">
        <v>0</v>
      </c>
      <c r="FG51" s="292">
        <v>0</v>
      </c>
      <c r="FH51" s="295" t="s">
        <v>893</v>
      </c>
      <c r="FI51" s="295" t="s">
        <v>893</v>
      </c>
      <c r="FJ51" s="295" t="s">
        <v>893</v>
      </c>
      <c r="FK51" s="292">
        <v>0</v>
      </c>
      <c r="FL51" s="292">
        <v>0</v>
      </c>
      <c r="FM51" s="292">
        <v>0</v>
      </c>
      <c r="FN51" s="292">
        <v>0</v>
      </c>
      <c r="FO51" s="292">
        <v>0</v>
      </c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51">
    <sortCondition ref="A8:A51"/>
    <sortCondition ref="B8:B51"/>
    <sortCondition ref="C8:C51"/>
  </sortState>
  <mergeCells count="171"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X4:AX5"/>
    <mergeCell ref="AY4:AY5"/>
    <mergeCell ref="AZ4:AZ5"/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50" man="1"/>
    <brk id="45" min="1" max="50" man="1"/>
    <brk id="66" min="1" max="50" man="1"/>
    <brk id="87" min="1" max="50" man="1"/>
    <brk id="108" min="1" max="50" man="1"/>
    <brk id="129" min="1" max="50" man="1"/>
    <brk id="150" min="1" max="5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8" sqref="A8:CY51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45" t="s">
        <v>11</v>
      </c>
      <c r="B2" s="369" t="s">
        <v>12</v>
      </c>
      <c r="C2" s="347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71" t="s">
        <v>108</v>
      </c>
      <c r="CC2" s="372"/>
      <c r="CD2" s="372"/>
      <c r="CE2" s="372"/>
      <c r="CF2" s="372"/>
      <c r="CG2" s="372"/>
      <c r="CH2" s="372"/>
      <c r="CI2" s="372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46"/>
      <c r="B3" s="370"/>
      <c r="C3" s="348"/>
      <c r="D3" s="368" t="s">
        <v>3</v>
      </c>
      <c r="E3" s="367" t="s">
        <v>19</v>
      </c>
      <c r="F3" s="371" t="s">
        <v>111</v>
      </c>
      <c r="G3" s="372"/>
      <c r="H3" s="372"/>
      <c r="I3" s="372"/>
      <c r="J3" s="372"/>
      <c r="K3" s="372"/>
      <c r="L3" s="372"/>
      <c r="M3" s="373"/>
      <c r="N3" s="365" t="s">
        <v>112</v>
      </c>
      <c r="O3" s="365" t="s">
        <v>113</v>
      </c>
      <c r="P3" s="368" t="s">
        <v>3</v>
      </c>
      <c r="Q3" s="367" t="s">
        <v>114</v>
      </c>
      <c r="R3" s="367" t="s">
        <v>47</v>
      </c>
      <c r="S3" s="367" t="s">
        <v>48</v>
      </c>
      <c r="T3" s="367" t="s">
        <v>49</v>
      </c>
      <c r="U3" s="367" t="s">
        <v>50</v>
      </c>
      <c r="V3" s="367" t="s">
        <v>67</v>
      </c>
      <c r="W3" s="367" t="s">
        <v>52</v>
      </c>
      <c r="X3" s="368" t="s">
        <v>3</v>
      </c>
      <c r="Y3" s="367" t="s">
        <v>114</v>
      </c>
      <c r="Z3" s="367" t="s">
        <v>47</v>
      </c>
      <c r="AA3" s="367" t="s">
        <v>48</v>
      </c>
      <c r="AB3" s="367" t="s">
        <v>49</v>
      </c>
      <c r="AC3" s="367" t="s">
        <v>50</v>
      </c>
      <c r="AD3" s="367" t="s">
        <v>67</v>
      </c>
      <c r="AE3" s="367" t="s">
        <v>52</v>
      </c>
      <c r="AF3" s="368" t="s">
        <v>3</v>
      </c>
      <c r="AG3" s="367" t="s">
        <v>114</v>
      </c>
      <c r="AH3" s="367" t="s">
        <v>47</v>
      </c>
      <c r="AI3" s="367" t="s">
        <v>48</v>
      </c>
      <c r="AJ3" s="367" t="s">
        <v>49</v>
      </c>
      <c r="AK3" s="367" t="s">
        <v>50</v>
      </c>
      <c r="AL3" s="367" t="s">
        <v>67</v>
      </c>
      <c r="AM3" s="367" t="s">
        <v>52</v>
      </c>
      <c r="AN3" s="368" t="s">
        <v>3</v>
      </c>
      <c r="AO3" s="367" t="s">
        <v>114</v>
      </c>
      <c r="AP3" s="367" t="s">
        <v>47</v>
      </c>
      <c r="AQ3" s="367" t="s">
        <v>48</v>
      </c>
      <c r="AR3" s="367" t="s">
        <v>49</v>
      </c>
      <c r="AS3" s="367" t="s">
        <v>50</v>
      </c>
      <c r="AT3" s="367" t="s">
        <v>67</v>
      </c>
      <c r="AU3" s="367" t="s">
        <v>52</v>
      </c>
      <c r="AV3" s="368" t="s">
        <v>3</v>
      </c>
      <c r="AW3" s="367" t="s">
        <v>114</v>
      </c>
      <c r="AX3" s="367" t="s">
        <v>47</v>
      </c>
      <c r="AY3" s="367" t="s">
        <v>48</v>
      </c>
      <c r="AZ3" s="367" t="s">
        <v>49</v>
      </c>
      <c r="BA3" s="367" t="s">
        <v>50</v>
      </c>
      <c r="BB3" s="367" t="s">
        <v>67</v>
      </c>
      <c r="BC3" s="367" t="s">
        <v>52</v>
      </c>
      <c r="BD3" s="368" t="s">
        <v>3</v>
      </c>
      <c r="BE3" s="367" t="s">
        <v>114</v>
      </c>
      <c r="BF3" s="367" t="s">
        <v>47</v>
      </c>
      <c r="BG3" s="367" t="s">
        <v>48</v>
      </c>
      <c r="BH3" s="367" t="s">
        <v>49</v>
      </c>
      <c r="BI3" s="367" t="s">
        <v>50</v>
      </c>
      <c r="BJ3" s="367" t="s">
        <v>67</v>
      </c>
      <c r="BK3" s="367" t="s">
        <v>52</v>
      </c>
      <c r="BL3" s="368" t="s">
        <v>3</v>
      </c>
      <c r="BM3" s="367" t="s">
        <v>114</v>
      </c>
      <c r="BN3" s="367" t="s">
        <v>47</v>
      </c>
      <c r="BO3" s="367" t="s">
        <v>48</v>
      </c>
      <c r="BP3" s="367" t="s">
        <v>49</v>
      </c>
      <c r="BQ3" s="367" t="s">
        <v>50</v>
      </c>
      <c r="BR3" s="367" t="s">
        <v>67</v>
      </c>
      <c r="BS3" s="367" t="s">
        <v>52</v>
      </c>
      <c r="BT3" s="368" t="s">
        <v>3</v>
      </c>
      <c r="BU3" s="367" t="s">
        <v>114</v>
      </c>
      <c r="BV3" s="367" t="s">
        <v>47</v>
      </c>
      <c r="BW3" s="367" t="s">
        <v>48</v>
      </c>
      <c r="BX3" s="367" t="s">
        <v>49</v>
      </c>
      <c r="BY3" s="367" t="s">
        <v>50</v>
      </c>
      <c r="BZ3" s="367" t="s">
        <v>67</v>
      </c>
      <c r="CA3" s="367" t="s">
        <v>52</v>
      </c>
      <c r="CB3" s="368" t="s">
        <v>3</v>
      </c>
      <c r="CC3" s="367" t="s">
        <v>114</v>
      </c>
      <c r="CD3" s="367" t="s">
        <v>47</v>
      </c>
      <c r="CE3" s="367" t="s">
        <v>48</v>
      </c>
      <c r="CF3" s="367" t="s">
        <v>49</v>
      </c>
      <c r="CG3" s="367" t="s">
        <v>50</v>
      </c>
      <c r="CH3" s="367" t="s">
        <v>67</v>
      </c>
      <c r="CI3" s="367" t="s">
        <v>52</v>
      </c>
      <c r="CJ3" s="368" t="s">
        <v>3</v>
      </c>
      <c r="CK3" s="367" t="s">
        <v>114</v>
      </c>
      <c r="CL3" s="367" t="s">
        <v>47</v>
      </c>
      <c r="CM3" s="367" t="s">
        <v>48</v>
      </c>
      <c r="CN3" s="367" t="s">
        <v>49</v>
      </c>
      <c r="CO3" s="367" t="s">
        <v>50</v>
      </c>
      <c r="CP3" s="367" t="s">
        <v>67</v>
      </c>
      <c r="CQ3" s="367" t="s">
        <v>52</v>
      </c>
      <c r="CR3" s="368" t="s">
        <v>3</v>
      </c>
      <c r="CS3" s="367" t="s">
        <v>114</v>
      </c>
      <c r="CT3" s="367" t="s">
        <v>47</v>
      </c>
      <c r="CU3" s="367" t="s">
        <v>48</v>
      </c>
      <c r="CV3" s="367" t="s">
        <v>49</v>
      </c>
      <c r="CW3" s="367" t="s">
        <v>50</v>
      </c>
      <c r="CX3" s="367" t="s">
        <v>67</v>
      </c>
      <c r="CY3" s="367" t="s">
        <v>52</v>
      </c>
    </row>
    <row r="4" spans="1:103" s="175" customFormat="1" ht="25.5" customHeight="1">
      <c r="A4" s="346"/>
      <c r="B4" s="370"/>
      <c r="C4" s="348"/>
      <c r="D4" s="368"/>
      <c r="E4" s="368"/>
      <c r="F4" s="368" t="s">
        <v>3</v>
      </c>
      <c r="G4" s="365" t="s">
        <v>115</v>
      </c>
      <c r="H4" s="365" t="s">
        <v>20</v>
      </c>
      <c r="I4" s="365" t="s">
        <v>21</v>
      </c>
      <c r="J4" s="365" t="s">
        <v>22</v>
      </c>
      <c r="K4" s="365" t="s">
        <v>23</v>
      </c>
      <c r="L4" s="365" t="s">
        <v>24</v>
      </c>
      <c r="M4" s="365" t="s">
        <v>116</v>
      </c>
      <c r="N4" s="366"/>
      <c r="O4" s="366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  <c r="AB4" s="368"/>
      <c r="AC4" s="368"/>
      <c r="AD4" s="368"/>
      <c r="AE4" s="368"/>
      <c r="AF4" s="368"/>
      <c r="AG4" s="368"/>
      <c r="AH4" s="368"/>
      <c r="AI4" s="368"/>
      <c r="AJ4" s="368"/>
      <c r="AK4" s="368"/>
      <c r="AL4" s="368"/>
      <c r="AM4" s="368"/>
      <c r="AN4" s="368"/>
      <c r="AO4" s="368"/>
      <c r="AP4" s="368"/>
      <c r="AQ4" s="368"/>
      <c r="AR4" s="368"/>
      <c r="AS4" s="368"/>
      <c r="AT4" s="368"/>
      <c r="AU4" s="368"/>
      <c r="AV4" s="368"/>
      <c r="AW4" s="368"/>
      <c r="AX4" s="368"/>
      <c r="AY4" s="368"/>
      <c r="AZ4" s="368"/>
      <c r="BA4" s="368"/>
      <c r="BB4" s="368"/>
      <c r="BC4" s="368"/>
      <c r="BD4" s="368"/>
      <c r="BE4" s="368"/>
      <c r="BF4" s="368"/>
      <c r="BG4" s="368"/>
      <c r="BH4" s="368"/>
      <c r="BI4" s="368"/>
      <c r="BJ4" s="368"/>
      <c r="BK4" s="368"/>
      <c r="BL4" s="368"/>
      <c r="BM4" s="368"/>
      <c r="BN4" s="368"/>
      <c r="BO4" s="368"/>
      <c r="BP4" s="368"/>
      <c r="BQ4" s="368"/>
      <c r="BR4" s="368"/>
      <c r="BS4" s="368"/>
      <c r="BT4" s="368"/>
      <c r="BU4" s="368"/>
      <c r="BV4" s="368"/>
      <c r="BW4" s="368"/>
      <c r="BX4" s="368"/>
      <c r="BY4" s="368"/>
      <c r="BZ4" s="368"/>
      <c r="CA4" s="368"/>
      <c r="CB4" s="368"/>
      <c r="CC4" s="368"/>
      <c r="CD4" s="368"/>
      <c r="CE4" s="368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</row>
    <row r="5" spans="1:103" s="175" customFormat="1" ht="22.5" customHeight="1">
      <c r="A5" s="346"/>
      <c r="B5" s="370"/>
      <c r="C5" s="348"/>
      <c r="D5" s="288"/>
      <c r="E5" s="368"/>
      <c r="F5" s="368"/>
      <c r="G5" s="366"/>
      <c r="H5" s="366"/>
      <c r="I5" s="366"/>
      <c r="J5" s="366"/>
      <c r="K5" s="366"/>
      <c r="L5" s="366"/>
      <c r="M5" s="366"/>
      <c r="N5" s="366"/>
      <c r="O5" s="366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  <c r="AU5" s="368"/>
      <c r="AV5" s="368"/>
      <c r="AW5" s="368"/>
      <c r="AX5" s="368"/>
      <c r="AY5" s="368"/>
      <c r="AZ5" s="368"/>
      <c r="BA5" s="368"/>
      <c r="BB5" s="368"/>
      <c r="BC5" s="368"/>
      <c r="BD5" s="368"/>
      <c r="BE5" s="368"/>
      <c r="BF5" s="368"/>
      <c r="BG5" s="368"/>
      <c r="BH5" s="368"/>
      <c r="BI5" s="368"/>
      <c r="BJ5" s="368"/>
      <c r="BK5" s="368"/>
      <c r="BL5" s="368"/>
      <c r="BM5" s="368"/>
      <c r="BN5" s="368"/>
      <c r="BO5" s="368"/>
      <c r="BP5" s="368"/>
      <c r="BQ5" s="368"/>
      <c r="BR5" s="368"/>
      <c r="BS5" s="368"/>
      <c r="BT5" s="368"/>
      <c r="BU5" s="368"/>
      <c r="BV5" s="368"/>
      <c r="BW5" s="368"/>
      <c r="BX5" s="368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</row>
    <row r="6" spans="1:103" s="176" customFormat="1" ht="13.5" customHeight="1">
      <c r="A6" s="346"/>
      <c r="B6" s="370"/>
      <c r="C6" s="348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茨城県</v>
      </c>
      <c r="B7" s="303" t="str">
        <f>ごみ処理概要!B7</f>
        <v>08000</v>
      </c>
      <c r="C7" s="304" t="s">
        <v>3</v>
      </c>
      <c r="D7" s="305">
        <f t="shared" ref="D7:D51" si="0">SUM(E7,F7,N7,O7)</f>
        <v>0</v>
      </c>
      <c r="E7" s="305">
        <f t="shared" ref="E7:E51" si="1">X7</f>
        <v>0</v>
      </c>
      <c r="F7" s="305">
        <f t="shared" ref="F7:F51" si="2">SUM(G7:M7)</f>
        <v>0</v>
      </c>
      <c r="G7" s="305">
        <f t="shared" ref="G7:G51" si="3">AF7</f>
        <v>0</v>
      </c>
      <c r="H7" s="305">
        <f t="shared" ref="H7:H51" si="4">AN7</f>
        <v>0</v>
      </c>
      <c r="I7" s="305">
        <f t="shared" ref="I7:I51" si="5">AV7</f>
        <v>0</v>
      </c>
      <c r="J7" s="305">
        <f t="shared" ref="J7:J51" si="6">BD7</f>
        <v>0</v>
      </c>
      <c r="K7" s="305">
        <f t="shared" ref="K7:K51" si="7">BL7</f>
        <v>0</v>
      </c>
      <c r="L7" s="305">
        <f t="shared" ref="L7:L51" si="8">BT7</f>
        <v>0</v>
      </c>
      <c r="M7" s="305">
        <f t="shared" ref="M7:M51" si="9">CB7</f>
        <v>0</v>
      </c>
      <c r="N7" s="305">
        <f t="shared" ref="N7:N51" si="10">CJ7</f>
        <v>0</v>
      </c>
      <c r="O7" s="305">
        <f t="shared" ref="O7:O51" si="11">CR7</f>
        <v>0</v>
      </c>
      <c r="P7" s="305">
        <f t="shared" ref="P7:P51" si="12"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 t="shared" ref="X7:X51" si="13"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 t="shared" ref="AF7:AF51" si="14"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 t="shared" ref="AN7:AN51" si="15"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 t="shared" ref="AV7:AV51" si="16"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 t="shared" ref="BD7:BD51" si="17"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 t="shared" ref="BL7:BL51" si="18"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 t="shared" ref="BT7:BT51" si="19"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 t="shared" ref="CB7:CB51" si="20"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 t="shared" ref="CJ7:CJ51" si="21"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 t="shared" ref="CR7:CR51" si="22"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 t="shared" si="0"/>
        <v>0</v>
      </c>
      <c r="E8" s="292">
        <f t="shared" si="1"/>
        <v>0</v>
      </c>
      <c r="F8" s="292">
        <f t="shared" si="2"/>
        <v>0</v>
      </c>
      <c r="G8" s="292">
        <f t="shared" si="3"/>
        <v>0</v>
      </c>
      <c r="H8" s="292">
        <f t="shared" si="4"/>
        <v>0</v>
      </c>
      <c r="I8" s="292">
        <f t="shared" si="5"/>
        <v>0</v>
      </c>
      <c r="J8" s="292">
        <f t="shared" si="6"/>
        <v>0</v>
      </c>
      <c r="K8" s="292">
        <f t="shared" si="7"/>
        <v>0</v>
      </c>
      <c r="L8" s="292">
        <f t="shared" si="8"/>
        <v>0</v>
      </c>
      <c r="M8" s="292">
        <f t="shared" si="9"/>
        <v>0</v>
      </c>
      <c r="N8" s="292">
        <f t="shared" si="10"/>
        <v>0</v>
      </c>
      <c r="O8" s="292">
        <f t="shared" si="11"/>
        <v>0</v>
      </c>
      <c r="P8" s="292">
        <f t="shared" si="12"/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 t="shared" si="13"/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 t="shared" si="14"/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 t="shared" si="15"/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 t="shared" si="16"/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 t="shared" si="17"/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 t="shared" si="18"/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 t="shared" si="19"/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 t="shared" si="20"/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 t="shared" si="21"/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 t="shared" si="22"/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 t="shared" si="0"/>
        <v>0</v>
      </c>
      <c r="E9" s="292">
        <f t="shared" si="1"/>
        <v>0</v>
      </c>
      <c r="F9" s="292">
        <f t="shared" si="2"/>
        <v>0</v>
      </c>
      <c r="G9" s="292">
        <f t="shared" si="3"/>
        <v>0</v>
      </c>
      <c r="H9" s="292">
        <f t="shared" si="4"/>
        <v>0</v>
      </c>
      <c r="I9" s="292">
        <f t="shared" si="5"/>
        <v>0</v>
      </c>
      <c r="J9" s="292">
        <f t="shared" si="6"/>
        <v>0</v>
      </c>
      <c r="K9" s="292">
        <f t="shared" si="7"/>
        <v>0</v>
      </c>
      <c r="L9" s="292">
        <f t="shared" si="8"/>
        <v>0</v>
      </c>
      <c r="M9" s="292">
        <f t="shared" si="9"/>
        <v>0</v>
      </c>
      <c r="N9" s="292">
        <f t="shared" si="10"/>
        <v>0</v>
      </c>
      <c r="O9" s="292">
        <f t="shared" si="11"/>
        <v>0</v>
      </c>
      <c r="P9" s="292">
        <f t="shared" si="12"/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 t="shared" si="13"/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 t="shared" si="14"/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 t="shared" si="15"/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 t="shared" si="16"/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 t="shared" si="17"/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 t="shared" si="18"/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 t="shared" si="19"/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 t="shared" si="20"/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 t="shared" si="21"/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 t="shared" si="22"/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 t="shared" si="0"/>
        <v>0</v>
      </c>
      <c r="E10" s="292">
        <f t="shared" si="1"/>
        <v>0</v>
      </c>
      <c r="F10" s="292">
        <f t="shared" si="2"/>
        <v>0</v>
      </c>
      <c r="G10" s="292">
        <f t="shared" si="3"/>
        <v>0</v>
      </c>
      <c r="H10" s="292">
        <f t="shared" si="4"/>
        <v>0</v>
      </c>
      <c r="I10" s="292">
        <f t="shared" si="5"/>
        <v>0</v>
      </c>
      <c r="J10" s="292">
        <f t="shared" si="6"/>
        <v>0</v>
      </c>
      <c r="K10" s="292">
        <f t="shared" si="7"/>
        <v>0</v>
      </c>
      <c r="L10" s="292">
        <f t="shared" si="8"/>
        <v>0</v>
      </c>
      <c r="M10" s="292">
        <f t="shared" si="9"/>
        <v>0</v>
      </c>
      <c r="N10" s="292">
        <f t="shared" si="10"/>
        <v>0</v>
      </c>
      <c r="O10" s="292">
        <f t="shared" si="11"/>
        <v>0</v>
      </c>
      <c r="P10" s="292">
        <f t="shared" si="12"/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 t="shared" si="13"/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 t="shared" si="14"/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 t="shared" si="15"/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 t="shared" si="16"/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 t="shared" si="17"/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 t="shared" si="18"/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 t="shared" si="19"/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 t="shared" si="20"/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 t="shared" si="21"/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 t="shared" si="22"/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 t="shared" si="0"/>
        <v>0</v>
      </c>
      <c r="E11" s="292">
        <f t="shared" si="1"/>
        <v>0</v>
      </c>
      <c r="F11" s="292">
        <f t="shared" si="2"/>
        <v>0</v>
      </c>
      <c r="G11" s="292">
        <f t="shared" si="3"/>
        <v>0</v>
      </c>
      <c r="H11" s="292">
        <f t="shared" si="4"/>
        <v>0</v>
      </c>
      <c r="I11" s="292">
        <f t="shared" si="5"/>
        <v>0</v>
      </c>
      <c r="J11" s="292">
        <f t="shared" si="6"/>
        <v>0</v>
      </c>
      <c r="K11" s="292">
        <f t="shared" si="7"/>
        <v>0</v>
      </c>
      <c r="L11" s="292">
        <f t="shared" si="8"/>
        <v>0</v>
      </c>
      <c r="M11" s="292">
        <f t="shared" si="9"/>
        <v>0</v>
      </c>
      <c r="N11" s="292">
        <f t="shared" si="10"/>
        <v>0</v>
      </c>
      <c r="O11" s="292">
        <f t="shared" si="11"/>
        <v>0</v>
      </c>
      <c r="P11" s="292">
        <f t="shared" si="12"/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 t="shared" si="13"/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 t="shared" si="14"/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 t="shared" si="15"/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 t="shared" si="16"/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 t="shared" si="17"/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 t="shared" si="18"/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 t="shared" si="19"/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 t="shared" si="20"/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 t="shared" si="21"/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 t="shared" si="22"/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 t="shared" si="0"/>
        <v>0</v>
      </c>
      <c r="E12" s="292">
        <f t="shared" si="1"/>
        <v>0</v>
      </c>
      <c r="F12" s="292">
        <f t="shared" si="2"/>
        <v>0</v>
      </c>
      <c r="G12" s="292">
        <f t="shared" si="3"/>
        <v>0</v>
      </c>
      <c r="H12" s="292">
        <f t="shared" si="4"/>
        <v>0</v>
      </c>
      <c r="I12" s="292">
        <f t="shared" si="5"/>
        <v>0</v>
      </c>
      <c r="J12" s="292">
        <f t="shared" si="6"/>
        <v>0</v>
      </c>
      <c r="K12" s="292">
        <f t="shared" si="7"/>
        <v>0</v>
      </c>
      <c r="L12" s="292">
        <f t="shared" si="8"/>
        <v>0</v>
      </c>
      <c r="M12" s="292">
        <f t="shared" si="9"/>
        <v>0</v>
      </c>
      <c r="N12" s="292">
        <f t="shared" si="10"/>
        <v>0</v>
      </c>
      <c r="O12" s="292">
        <f t="shared" si="11"/>
        <v>0</v>
      </c>
      <c r="P12" s="292">
        <f t="shared" si="12"/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 t="shared" si="13"/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 t="shared" si="14"/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 t="shared" si="15"/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 t="shared" si="16"/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 t="shared" si="17"/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 t="shared" si="18"/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 t="shared" si="19"/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 t="shared" si="20"/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 t="shared" si="21"/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 t="shared" si="22"/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776</v>
      </c>
      <c r="C13" s="290" t="s">
        <v>777</v>
      </c>
      <c r="D13" s="292">
        <f t="shared" si="0"/>
        <v>0</v>
      </c>
      <c r="E13" s="292">
        <f t="shared" si="1"/>
        <v>0</v>
      </c>
      <c r="F13" s="292">
        <f t="shared" si="2"/>
        <v>0</v>
      </c>
      <c r="G13" s="292">
        <f t="shared" si="3"/>
        <v>0</v>
      </c>
      <c r="H13" s="292">
        <f t="shared" si="4"/>
        <v>0</v>
      </c>
      <c r="I13" s="292">
        <f t="shared" si="5"/>
        <v>0</v>
      </c>
      <c r="J13" s="292">
        <f t="shared" si="6"/>
        <v>0</v>
      </c>
      <c r="K13" s="292">
        <f t="shared" si="7"/>
        <v>0</v>
      </c>
      <c r="L13" s="292">
        <f t="shared" si="8"/>
        <v>0</v>
      </c>
      <c r="M13" s="292">
        <f t="shared" si="9"/>
        <v>0</v>
      </c>
      <c r="N13" s="292">
        <f t="shared" si="10"/>
        <v>0</v>
      </c>
      <c r="O13" s="292">
        <f t="shared" si="11"/>
        <v>0</v>
      </c>
      <c r="P13" s="292">
        <f t="shared" si="12"/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 t="shared" si="13"/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 t="shared" si="14"/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 t="shared" si="15"/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 t="shared" si="16"/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 t="shared" si="17"/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 t="shared" si="18"/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 t="shared" si="19"/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 t="shared" si="20"/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 t="shared" si="21"/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 t="shared" si="22"/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779</v>
      </c>
      <c r="C14" s="290" t="s">
        <v>780</v>
      </c>
      <c r="D14" s="292">
        <f t="shared" si="0"/>
        <v>0</v>
      </c>
      <c r="E14" s="292">
        <f t="shared" si="1"/>
        <v>0</v>
      </c>
      <c r="F14" s="292">
        <f t="shared" si="2"/>
        <v>0</v>
      </c>
      <c r="G14" s="292">
        <f t="shared" si="3"/>
        <v>0</v>
      </c>
      <c r="H14" s="292">
        <f t="shared" si="4"/>
        <v>0</v>
      </c>
      <c r="I14" s="292">
        <f t="shared" si="5"/>
        <v>0</v>
      </c>
      <c r="J14" s="292">
        <f t="shared" si="6"/>
        <v>0</v>
      </c>
      <c r="K14" s="292">
        <f t="shared" si="7"/>
        <v>0</v>
      </c>
      <c r="L14" s="292">
        <f t="shared" si="8"/>
        <v>0</v>
      </c>
      <c r="M14" s="292">
        <f t="shared" si="9"/>
        <v>0</v>
      </c>
      <c r="N14" s="292">
        <f t="shared" si="10"/>
        <v>0</v>
      </c>
      <c r="O14" s="292">
        <f t="shared" si="11"/>
        <v>0</v>
      </c>
      <c r="P14" s="292">
        <f t="shared" si="12"/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 t="shared" si="13"/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 t="shared" si="14"/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 t="shared" si="15"/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 t="shared" si="16"/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 t="shared" si="17"/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 t="shared" si="18"/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 t="shared" si="19"/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 t="shared" si="20"/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 t="shared" si="21"/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 t="shared" si="22"/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782</v>
      </c>
      <c r="C15" s="290" t="s">
        <v>783</v>
      </c>
      <c r="D15" s="292">
        <f t="shared" si="0"/>
        <v>0</v>
      </c>
      <c r="E15" s="292">
        <f t="shared" si="1"/>
        <v>0</v>
      </c>
      <c r="F15" s="292">
        <f t="shared" si="2"/>
        <v>0</v>
      </c>
      <c r="G15" s="292">
        <f t="shared" si="3"/>
        <v>0</v>
      </c>
      <c r="H15" s="292">
        <f t="shared" si="4"/>
        <v>0</v>
      </c>
      <c r="I15" s="292">
        <f t="shared" si="5"/>
        <v>0</v>
      </c>
      <c r="J15" s="292">
        <f t="shared" si="6"/>
        <v>0</v>
      </c>
      <c r="K15" s="292">
        <f t="shared" si="7"/>
        <v>0</v>
      </c>
      <c r="L15" s="292">
        <f t="shared" si="8"/>
        <v>0</v>
      </c>
      <c r="M15" s="292">
        <f t="shared" si="9"/>
        <v>0</v>
      </c>
      <c r="N15" s="292">
        <f t="shared" si="10"/>
        <v>0</v>
      </c>
      <c r="O15" s="292">
        <f t="shared" si="11"/>
        <v>0</v>
      </c>
      <c r="P15" s="292">
        <f t="shared" si="12"/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 t="shared" si="13"/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 t="shared" si="14"/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 t="shared" si="15"/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 t="shared" si="16"/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 t="shared" si="17"/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 t="shared" si="18"/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 t="shared" si="19"/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 t="shared" si="20"/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 t="shared" si="21"/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 t="shared" si="22"/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 t="shared" si="0"/>
        <v>0</v>
      </c>
      <c r="E16" s="292">
        <f t="shared" si="1"/>
        <v>0</v>
      </c>
      <c r="F16" s="292">
        <f t="shared" si="2"/>
        <v>0</v>
      </c>
      <c r="G16" s="292">
        <f t="shared" si="3"/>
        <v>0</v>
      </c>
      <c r="H16" s="292">
        <f t="shared" si="4"/>
        <v>0</v>
      </c>
      <c r="I16" s="292">
        <f t="shared" si="5"/>
        <v>0</v>
      </c>
      <c r="J16" s="292">
        <f t="shared" si="6"/>
        <v>0</v>
      </c>
      <c r="K16" s="292">
        <f t="shared" si="7"/>
        <v>0</v>
      </c>
      <c r="L16" s="292">
        <f t="shared" si="8"/>
        <v>0</v>
      </c>
      <c r="M16" s="292">
        <f t="shared" si="9"/>
        <v>0</v>
      </c>
      <c r="N16" s="292">
        <f t="shared" si="10"/>
        <v>0</v>
      </c>
      <c r="O16" s="292">
        <f t="shared" si="11"/>
        <v>0</v>
      </c>
      <c r="P16" s="292">
        <f t="shared" si="12"/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 t="shared" si="13"/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 t="shared" si="14"/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 t="shared" si="15"/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 t="shared" si="16"/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 t="shared" si="17"/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 t="shared" si="18"/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 t="shared" si="19"/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 t="shared" si="20"/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 t="shared" si="21"/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 t="shared" si="22"/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 t="shared" si="0"/>
        <v>0</v>
      </c>
      <c r="E17" s="292">
        <f t="shared" si="1"/>
        <v>0</v>
      </c>
      <c r="F17" s="292">
        <f t="shared" si="2"/>
        <v>0</v>
      </c>
      <c r="G17" s="292">
        <f t="shared" si="3"/>
        <v>0</v>
      </c>
      <c r="H17" s="292">
        <f t="shared" si="4"/>
        <v>0</v>
      </c>
      <c r="I17" s="292">
        <f t="shared" si="5"/>
        <v>0</v>
      </c>
      <c r="J17" s="292">
        <f t="shared" si="6"/>
        <v>0</v>
      </c>
      <c r="K17" s="292">
        <f t="shared" si="7"/>
        <v>0</v>
      </c>
      <c r="L17" s="292">
        <f t="shared" si="8"/>
        <v>0</v>
      </c>
      <c r="M17" s="292">
        <f t="shared" si="9"/>
        <v>0</v>
      </c>
      <c r="N17" s="292">
        <f t="shared" si="10"/>
        <v>0</v>
      </c>
      <c r="O17" s="292">
        <f t="shared" si="11"/>
        <v>0</v>
      </c>
      <c r="P17" s="292">
        <f t="shared" si="12"/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 t="shared" si="13"/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 t="shared" si="14"/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 t="shared" si="15"/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 t="shared" si="16"/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 t="shared" si="17"/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 t="shared" si="18"/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 t="shared" si="19"/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 t="shared" si="20"/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 t="shared" si="21"/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 t="shared" si="22"/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 t="shared" si="0"/>
        <v>0</v>
      </c>
      <c r="E18" s="292">
        <f t="shared" si="1"/>
        <v>0</v>
      </c>
      <c r="F18" s="292">
        <f t="shared" si="2"/>
        <v>0</v>
      </c>
      <c r="G18" s="292">
        <f t="shared" si="3"/>
        <v>0</v>
      </c>
      <c r="H18" s="292">
        <f t="shared" si="4"/>
        <v>0</v>
      </c>
      <c r="I18" s="292">
        <f t="shared" si="5"/>
        <v>0</v>
      </c>
      <c r="J18" s="292">
        <f t="shared" si="6"/>
        <v>0</v>
      </c>
      <c r="K18" s="292">
        <f t="shared" si="7"/>
        <v>0</v>
      </c>
      <c r="L18" s="292">
        <f t="shared" si="8"/>
        <v>0</v>
      </c>
      <c r="M18" s="292">
        <f t="shared" si="9"/>
        <v>0</v>
      </c>
      <c r="N18" s="292">
        <f t="shared" si="10"/>
        <v>0</v>
      </c>
      <c r="O18" s="292">
        <f t="shared" si="11"/>
        <v>0</v>
      </c>
      <c r="P18" s="292">
        <f t="shared" si="12"/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 t="shared" si="13"/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 t="shared" si="14"/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 t="shared" si="15"/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 t="shared" si="16"/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 t="shared" si="17"/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 t="shared" si="18"/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 t="shared" si="19"/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 t="shared" si="20"/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 t="shared" si="21"/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 t="shared" si="22"/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 t="shared" si="0"/>
        <v>0</v>
      </c>
      <c r="E19" s="292">
        <f t="shared" si="1"/>
        <v>0</v>
      </c>
      <c r="F19" s="292">
        <f t="shared" si="2"/>
        <v>0</v>
      </c>
      <c r="G19" s="292">
        <f t="shared" si="3"/>
        <v>0</v>
      </c>
      <c r="H19" s="292">
        <f t="shared" si="4"/>
        <v>0</v>
      </c>
      <c r="I19" s="292">
        <f t="shared" si="5"/>
        <v>0</v>
      </c>
      <c r="J19" s="292">
        <f t="shared" si="6"/>
        <v>0</v>
      </c>
      <c r="K19" s="292">
        <f t="shared" si="7"/>
        <v>0</v>
      </c>
      <c r="L19" s="292">
        <f t="shared" si="8"/>
        <v>0</v>
      </c>
      <c r="M19" s="292">
        <f t="shared" si="9"/>
        <v>0</v>
      </c>
      <c r="N19" s="292">
        <f t="shared" si="10"/>
        <v>0</v>
      </c>
      <c r="O19" s="292">
        <f t="shared" si="11"/>
        <v>0</v>
      </c>
      <c r="P19" s="292">
        <f t="shared" si="12"/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 t="shared" si="13"/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 t="shared" si="14"/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 t="shared" si="15"/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 t="shared" si="16"/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 t="shared" si="17"/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 t="shared" si="18"/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 t="shared" si="19"/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 t="shared" si="20"/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 t="shared" si="21"/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 t="shared" si="22"/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 t="shared" si="0"/>
        <v>0</v>
      </c>
      <c r="E20" s="292">
        <f t="shared" si="1"/>
        <v>0</v>
      </c>
      <c r="F20" s="292">
        <f t="shared" si="2"/>
        <v>0</v>
      </c>
      <c r="G20" s="292">
        <f t="shared" si="3"/>
        <v>0</v>
      </c>
      <c r="H20" s="292">
        <f t="shared" si="4"/>
        <v>0</v>
      </c>
      <c r="I20" s="292">
        <f t="shared" si="5"/>
        <v>0</v>
      </c>
      <c r="J20" s="292">
        <f t="shared" si="6"/>
        <v>0</v>
      </c>
      <c r="K20" s="292">
        <f t="shared" si="7"/>
        <v>0</v>
      </c>
      <c r="L20" s="292">
        <f t="shared" si="8"/>
        <v>0</v>
      </c>
      <c r="M20" s="292">
        <f t="shared" si="9"/>
        <v>0</v>
      </c>
      <c r="N20" s="292">
        <f t="shared" si="10"/>
        <v>0</v>
      </c>
      <c r="O20" s="292">
        <f t="shared" si="11"/>
        <v>0</v>
      </c>
      <c r="P20" s="292">
        <f t="shared" si="12"/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 t="shared" si="13"/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 t="shared" si="14"/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 t="shared" si="15"/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 t="shared" si="16"/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 t="shared" si="17"/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 t="shared" si="18"/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 t="shared" si="19"/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 t="shared" si="20"/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 t="shared" si="21"/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 t="shared" si="22"/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 t="shared" si="0"/>
        <v>0</v>
      </c>
      <c r="E21" s="292">
        <f t="shared" si="1"/>
        <v>0</v>
      </c>
      <c r="F21" s="292">
        <f t="shared" si="2"/>
        <v>0</v>
      </c>
      <c r="G21" s="292">
        <f t="shared" si="3"/>
        <v>0</v>
      </c>
      <c r="H21" s="292">
        <f t="shared" si="4"/>
        <v>0</v>
      </c>
      <c r="I21" s="292">
        <f t="shared" si="5"/>
        <v>0</v>
      </c>
      <c r="J21" s="292">
        <f t="shared" si="6"/>
        <v>0</v>
      </c>
      <c r="K21" s="292">
        <f t="shared" si="7"/>
        <v>0</v>
      </c>
      <c r="L21" s="292">
        <f t="shared" si="8"/>
        <v>0</v>
      </c>
      <c r="M21" s="292">
        <f t="shared" si="9"/>
        <v>0</v>
      </c>
      <c r="N21" s="292">
        <f t="shared" si="10"/>
        <v>0</v>
      </c>
      <c r="O21" s="292">
        <f t="shared" si="11"/>
        <v>0</v>
      </c>
      <c r="P21" s="292">
        <f t="shared" si="12"/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 t="shared" si="13"/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 t="shared" si="14"/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 t="shared" si="15"/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 t="shared" si="16"/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 t="shared" si="17"/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 t="shared" si="18"/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 t="shared" si="19"/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 t="shared" si="20"/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 t="shared" si="21"/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 t="shared" si="22"/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 t="shared" si="0"/>
        <v>0</v>
      </c>
      <c r="E22" s="292">
        <f t="shared" si="1"/>
        <v>0</v>
      </c>
      <c r="F22" s="292">
        <f t="shared" si="2"/>
        <v>0</v>
      </c>
      <c r="G22" s="292">
        <f t="shared" si="3"/>
        <v>0</v>
      </c>
      <c r="H22" s="292">
        <f t="shared" si="4"/>
        <v>0</v>
      </c>
      <c r="I22" s="292">
        <f t="shared" si="5"/>
        <v>0</v>
      </c>
      <c r="J22" s="292">
        <f t="shared" si="6"/>
        <v>0</v>
      </c>
      <c r="K22" s="292">
        <f t="shared" si="7"/>
        <v>0</v>
      </c>
      <c r="L22" s="292">
        <f t="shared" si="8"/>
        <v>0</v>
      </c>
      <c r="M22" s="292">
        <f t="shared" si="9"/>
        <v>0</v>
      </c>
      <c r="N22" s="292">
        <f t="shared" si="10"/>
        <v>0</v>
      </c>
      <c r="O22" s="292">
        <f t="shared" si="11"/>
        <v>0</v>
      </c>
      <c r="P22" s="292">
        <f t="shared" si="12"/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 t="shared" si="13"/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 t="shared" si="14"/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 t="shared" si="15"/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 t="shared" si="16"/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 t="shared" si="17"/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 t="shared" si="18"/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 t="shared" si="19"/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 t="shared" si="20"/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 t="shared" si="21"/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 t="shared" si="22"/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 t="shared" si="0"/>
        <v>0</v>
      </c>
      <c r="E23" s="292">
        <f t="shared" si="1"/>
        <v>0</v>
      </c>
      <c r="F23" s="292">
        <f t="shared" si="2"/>
        <v>0</v>
      </c>
      <c r="G23" s="292">
        <f t="shared" si="3"/>
        <v>0</v>
      </c>
      <c r="H23" s="292">
        <f t="shared" si="4"/>
        <v>0</v>
      </c>
      <c r="I23" s="292">
        <f t="shared" si="5"/>
        <v>0</v>
      </c>
      <c r="J23" s="292">
        <f t="shared" si="6"/>
        <v>0</v>
      </c>
      <c r="K23" s="292">
        <f t="shared" si="7"/>
        <v>0</v>
      </c>
      <c r="L23" s="292">
        <f t="shared" si="8"/>
        <v>0</v>
      </c>
      <c r="M23" s="292">
        <f t="shared" si="9"/>
        <v>0</v>
      </c>
      <c r="N23" s="292">
        <f t="shared" si="10"/>
        <v>0</v>
      </c>
      <c r="O23" s="292">
        <f t="shared" si="11"/>
        <v>0</v>
      </c>
      <c r="P23" s="292">
        <f t="shared" si="12"/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 t="shared" si="13"/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 t="shared" si="14"/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 t="shared" si="15"/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 t="shared" si="16"/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 t="shared" si="17"/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 t="shared" si="18"/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 t="shared" si="19"/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 t="shared" si="20"/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 t="shared" si="21"/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 t="shared" si="22"/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 t="shared" si="0"/>
        <v>0</v>
      </c>
      <c r="E24" s="292">
        <f t="shared" si="1"/>
        <v>0</v>
      </c>
      <c r="F24" s="292">
        <f t="shared" si="2"/>
        <v>0</v>
      </c>
      <c r="G24" s="292">
        <f t="shared" si="3"/>
        <v>0</v>
      </c>
      <c r="H24" s="292">
        <f t="shared" si="4"/>
        <v>0</v>
      </c>
      <c r="I24" s="292">
        <f t="shared" si="5"/>
        <v>0</v>
      </c>
      <c r="J24" s="292">
        <f t="shared" si="6"/>
        <v>0</v>
      </c>
      <c r="K24" s="292">
        <f t="shared" si="7"/>
        <v>0</v>
      </c>
      <c r="L24" s="292">
        <f t="shared" si="8"/>
        <v>0</v>
      </c>
      <c r="M24" s="292">
        <f t="shared" si="9"/>
        <v>0</v>
      </c>
      <c r="N24" s="292">
        <f t="shared" si="10"/>
        <v>0</v>
      </c>
      <c r="O24" s="292">
        <f t="shared" si="11"/>
        <v>0</v>
      </c>
      <c r="P24" s="292">
        <f t="shared" si="12"/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 t="shared" si="13"/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 t="shared" si="14"/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 t="shared" si="15"/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 t="shared" si="16"/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 t="shared" si="17"/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 t="shared" si="18"/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 t="shared" si="19"/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 t="shared" si="20"/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 t="shared" si="21"/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 t="shared" si="22"/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 t="shared" si="0"/>
        <v>0</v>
      </c>
      <c r="E25" s="292">
        <f t="shared" si="1"/>
        <v>0</v>
      </c>
      <c r="F25" s="292">
        <f t="shared" si="2"/>
        <v>0</v>
      </c>
      <c r="G25" s="292">
        <f t="shared" si="3"/>
        <v>0</v>
      </c>
      <c r="H25" s="292">
        <f t="shared" si="4"/>
        <v>0</v>
      </c>
      <c r="I25" s="292">
        <f t="shared" si="5"/>
        <v>0</v>
      </c>
      <c r="J25" s="292">
        <f t="shared" si="6"/>
        <v>0</v>
      </c>
      <c r="K25" s="292">
        <f t="shared" si="7"/>
        <v>0</v>
      </c>
      <c r="L25" s="292">
        <f t="shared" si="8"/>
        <v>0</v>
      </c>
      <c r="M25" s="292">
        <f t="shared" si="9"/>
        <v>0</v>
      </c>
      <c r="N25" s="292">
        <f t="shared" si="10"/>
        <v>0</v>
      </c>
      <c r="O25" s="292">
        <f t="shared" si="11"/>
        <v>0</v>
      </c>
      <c r="P25" s="292">
        <f t="shared" si="12"/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 t="shared" si="13"/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 t="shared" si="14"/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 t="shared" si="15"/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 t="shared" si="16"/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 t="shared" si="17"/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 t="shared" si="18"/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 t="shared" si="19"/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 t="shared" si="20"/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 t="shared" si="21"/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 t="shared" si="22"/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 t="shared" si="0"/>
        <v>0</v>
      </c>
      <c r="E26" s="292">
        <f t="shared" si="1"/>
        <v>0</v>
      </c>
      <c r="F26" s="292">
        <f t="shared" si="2"/>
        <v>0</v>
      </c>
      <c r="G26" s="292">
        <f t="shared" si="3"/>
        <v>0</v>
      </c>
      <c r="H26" s="292">
        <f t="shared" si="4"/>
        <v>0</v>
      </c>
      <c r="I26" s="292">
        <f t="shared" si="5"/>
        <v>0</v>
      </c>
      <c r="J26" s="292">
        <f t="shared" si="6"/>
        <v>0</v>
      </c>
      <c r="K26" s="292">
        <f t="shared" si="7"/>
        <v>0</v>
      </c>
      <c r="L26" s="292">
        <f t="shared" si="8"/>
        <v>0</v>
      </c>
      <c r="M26" s="292">
        <f t="shared" si="9"/>
        <v>0</v>
      </c>
      <c r="N26" s="292">
        <f t="shared" si="10"/>
        <v>0</v>
      </c>
      <c r="O26" s="292">
        <f t="shared" si="11"/>
        <v>0</v>
      </c>
      <c r="P26" s="292">
        <f t="shared" si="12"/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 t="shared" si="13"/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 t="shared" si="14"/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 t="shared" si="15"/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 t="shared" si="16"/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 t="shared" si="17"/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 t="shared" si="18"/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 t="shared" si="19"/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 t="shared" si="20"/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 t="shared" si="21"/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 t="shared" si="22"/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 t="shared" si="0"/>
        <v>0</v>
      </c>
      <c r="E27" s="292">
        <f t="shared" si="1"/>
        <v>0</v>
      </c>
      <c r="F27" s="292">
        <f t="shared" si="2"/>
        <v>0</v>
      </c>
      <c r="G27" s="292">
        <f t="shared" si="3"/>
        <v>0</v>
      </c>
      <c r="H27" s="292">
        <f t="shared" si="4"/>
        <v>0</v>
      </c>
      <c r="I27" s="292">
        <f t="shared" si="5"/>
        <v>0</v>
      </c>
      <c r="J27" s="292">
        <f t="shared" si="6"/>
        <v>0</v>
      </c>
      <c r="K27" s="292">
        <f t="shared" si="7"/>
        <v>0</v>
      </c>
      <c r="L27" s="292">
        <f t="shared" si="8"/>
        <v>0</v>
      </c>
      <c r="M27" s="292">
        <f t="shared" si="9"/>
        <v>0</v>
      </c>
      <c r="N27" s="292">
        <f t="shared" si="10"/>
        <v>0</v>
      </c>
      <c r="O27" s="292">
        <f t="shared" si="11"/>
        <v>0</v>
      </c>
      <c r="P27" s="292">
        <f t="shared" si="12"/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 t="shared" si="13"/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 t="shared" si="14"/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 t="shared" si="15"/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 t="shared" si="16"/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 t="shared" si="17"/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 t="shared" si="18"/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 t="shared" si="19"/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 t="shared" si="20"/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 t="shared" si="21"/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 t="shared" si="22"/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 t="shared" si="0"/>
        <v>0</v>
      </c>
      <c r="E28" s="292">
        <f t="shared" si="1"/>
        <v>0</v>
      </c>
      <c r="F28" s="292">
        <f t="shared" si="2"/>
        <v>0</v>
      </c>
      <c r="G28" s="292">
        <f t="shared" si="3"/>
        <v>0</v>
      </c>
      <c r="H28" s="292">
        <f t="shared" si="4"/>
        <v>0</v>
      </c>
      <c r="I28" s="292">
        <f t="shared" si="5"/>
        <v>0</v>
      </c>
      <c r="J28" s="292">
        <f t="shared" si="6"/>
        <v>0</v>
      </c>
      <c r="K28" s="292">
        <f t="shared" si="7"/>
        <v>0</v>
      </c>
      <c r="L28" s="292">
        <f t="shared" si="8"/>
        <v>0</v>
      </c>
      <c r="M28" s="292">
        <f t="shared" si="9"/>
        <v>0</v>
      </c>
      <c r="N28" s="292">
        <f t="shared" si="10"/>
        <v>0</v>
      </c>
      <c r="O28" s="292">
        <f t="shared" si="11"/>
        <v>0</v>
      </c>
      <c r="P28" s="292">
        <f t="shared" si="12"/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 t="shared" si="13"/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 t="shared" si="14"/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 t="shared" si="15"/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 t="shared" si="16"/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 t="shared" si="17"/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 t="shared" si="18"/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 t="shared" si="19"/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 t="shared" si="20"/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 t="shared" si="21"/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 t="shared" si="22"/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 t="shared" si="0"/>
        <v>0</v>
      </c>
      <c r="E29" s="292">
        <f t="shared" si="1"/>
        <v>0</v>
      </c>
      <c r="F29" s="292">
        <f t="shared" si="2"/>
        <v>0</v>
      </c>
      <c r="G29" s="292">
        <f t="shared" si="3"/>
        <v>0</v>
      </c>
      <c r="H29" s="292">
        <f t="shared" si="4"/>
        <v>0</v>
      </c>
      <c r="I29" s="292">
        <f t="shared" si="5"/>
        <v>0</v>
      </c>
      <c r="J29" s="292">
        <f t="shared" si="6"/>
        <v>0</v>
      </c>
      <c r="K29" s="292">
        <f t="shared" si="7"/>
        <v>0</v>
      </c>
      <c r="L29" s="292">
        <f t="shared" si="8"/>
        <v>0</v>
      </c>
      <c r="M29" s="292">
        <f t="shared" si="9"/>
        <v>0</v>
      </c>
      <c r="N29" s="292">
        <f t="shared" si="10"/>
        <v>0</v>
      </c>
      <c r="O29" s="292">
        <f t="shared" si="11"/>
        <v>0</v>
      </c>
      <c r="P29" s="292">
        <f t="shared" si="12"/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 t="shared" si="13"/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 t="shared" si="14"/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 t="shared" si="15"/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 t="shared" si="16"/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 t="shared" si="17"/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 t="shared" si="18"/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 t="shared" si="19"/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 t="shared" si="20"/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 t="shared" si="21"/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 t="shared" si="22"/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 t="shared" si="0"/>
        <v>0</v>
      </c>
      <c r="E30" s="292">
        <f t="shared" si="1"/>
        <v>0</v>
      </c>
      <c r="F30" s="292">
        <f t="shared" si="2"/>
        <v>0</v>
      </c>
      <c r="G30" s="292">
        <f t="shared" si="3"/>
        <v>0</v>
      </c>
      <c r="H30" s="292">
        <f t="shared" si="4"/>
        <v>0</v>
      </c>
      <c r="I30" s="292">
        <f t="shared" si="5"/>
        <v>0</v>
      </c>
      <c r="J30" s="292">
        <f t="shared" si="6"/>
        <v>0</v>
      </c>
      <c r="K30" s="292">
        <f t="shared" si="7"/>
        <v>0</v>
      </c>
      <c r="L30" s="292">
        <f t="shared" si="8"/>
        <v>0</v>
      </c>
      <c r="M30" s="292">
        <f t="shared" si="9"/>
        <v>0</v>
      </c>
      <c r="N30" s="292">
        <f t="shared" si="10"/>
        <v>0</v>
      </c>
      <c r="O30" s="292">
        <f t="shared" si="11"/>
        <v>0</v>
      </c>
      <c r="P30" s="292">
        <f t="shared" si="12"/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 t="shared" si="13"/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 t="shared" si="14"/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 t="shared" si="15"/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 t="shared" si="16"/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 t="shared" si="17"/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 t="shared" si="18"/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 t="shared" si="19"/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 t="shared" si="20"/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 t="shared" si="21"/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 t="shared" si="22"/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 t="shared" si="0"/>
        <v>0</v>
      </c>
      <c r="E31" s="292">
        <f t="shared" si="1"/>
        <v>0</v>
      </c>
      <c r="F31" s="292">
        <f t="shared" si="2"/>
        <v>0</v>
      </c>
      <c r="G31" s="292">
        <f t="shared" si="3"/>
        <v>0</v>
      </c>
      <c r="H31" s="292">
        <f t="shared" si="4"/>
        <v>0</v>
      </c>
      <c r="I31" s="292">
        <f t="shared" si="5"/>
        <v>0</v>
      </c>
      <c r="J31" s="292">
        <f t="shared" si="6"/>
        <v>0</v>
      </c>
      <c r="K31" s="292">
        <f t="shared" si="7"/>
        <v>0</v>
      </c>
      <c r="L31" s="292">
        <f t="shared" si="8"/>
        <v>0</v>
      </c>
      <c r="M31" s="292">
        <f t="shared" si="9"/>
        <v>0</v>
      </c>
      <c r="N31" s="292">
        <f t="shared" si="10"/>
        <v>0</v>
      </c>
      <c r="O31" s="292">
        <f t="shared" si="11"/>
        <v>0</v>
      </c>
      <c r="P31" s="292">
        <f t="shared" si="12"/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 t="shared" si="13"/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 t="shared" si="14"/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 t="shared" si="15"/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 t="shared" si="16"/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 t="shared" si="17"/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 t="shared" si="18"/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 t="shared" si="19"/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 t="shared" si="20"/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 t="shared" si="21"/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 t="shared" si="22"/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 t="shared" si="0"/>
        <v>0</v>
      </c>
      <c r="E32" s="292">
        <f t="shared" si="1"/>
        <v>0</v>
      </c>
      <c r="F32" s="292">
        <f t="shared" si="2"/>
        <v>0</v>
      </c>
      <c r="G32" s="292">
        <f t="shared" si="3"/>
        <v>0</v>
      </c>
      <c r="H32" s="292">
        <f t="shared" si="4"/>
        <v>0</v>
      </c>
      <c r="I32" s="292">
        <f t="shared" si="5"/>
        <v>0</v>
      </c>
      <c r="J32" s="292">
        <f t="shared" si="6"/>
        <v>0</v>
      </c>
      <c r="K32" s="292">
        <f t="shared" si="7"/>
        <v>0</v>
      </c>
      <c r="L32" s="292">
        <f t="shared" si="8"/>
        <v>0</v>
      </c>
      <c r="M32" s="292">
        <f t="shared" si="9"/>
        <v>0</v>
      </c>
      <c r="N32" s="292">
        <f t="shared" si="10"/>
        <v>0</v>
      </c>
      <c r="O32" s="292">
        <f t="shared" si="11"/>
        <v>0</v>
      </c>
      <c r="P32" s="292">
        <f t="shared" si="12"/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 t="shared" si="13"/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 t="shared" si="14"/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 t="shared" si="15"/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 t="shared" si="16"/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 t="shared" si="17"/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 t="shared" si="18"/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 t="shared" si="19"/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 t="shared" si="20"/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 t="shared" si="21"/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 t="shared" si="22"/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 t="shared" si="0"/>
        <v>0</v>
      </c>
      <c r="E33" s="292">
        <f t="shared" si="1"/>
        <v>0</v>
      </c>
      <c r="F33" s="292">
        <f t="shared" si="2"/>
        <v>0</v>
      </c>
      <c r="G33" s="292">
        <f t="shared" si="3"/>
        <v>0</v>
      </c>
      <c r="H33" s="292">
        <f t="shared" si="4"/>
        <v>0</v>
      </c>
      <c r="I33" s="292">
        <f t="shared" si="5"/>
        <v>0</v>
      </c>
      <c r="J33" s="292">
        <f t="shared" si="6"/>
        <v>0</v>
      </c>
      <c r="K33" s="292">
        <f t="shared" si="7"/>
        <v>0</v>
      </c>
      <c r="L33" s="292">
        <f t="shared" si="8"/>
        <v>0</v>
      </c>
      <c r="M33" s="292">
        <f t="shared" si="9"/>
        <v>0</v>
      </c>
      <c r="N33" s="292">
        <f t="shared" si="10"/>
        <v>0</v>
      </c>
      <c r="O33" s="292">
        <f t="shared" si="11"/>
        <v>0</v>
      </c>
      <c r="P33" s="292">
        <f t="shared" si="12"/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 t="shared" si="13"/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 t="shared" si="14"/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 t="shared" si="15"/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 t="shared" si="16"/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 t="shared" si="17"/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 t="shared" si="18"/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 t="shared" si="19"/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 t="shared" si="20"/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 t="shared" si="21"/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 t="shared" si="22"/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 t="shared" si="0"/>
        <v>0</v>
      </c>
      <c r="E34" s="292">
        <f t="shared" si="1"/>
        <v>0</v>
      </c>
      <c r="F34" s="292">
        <f t="shared" si="2"/>
        <v>0</v>
      </c>
      <c r="G34" s="292">
        <f t="shared" si="3"/>
        <v>0</v>
      </c>
      <c r="H34" s="292">
        <f t="shared" si="4"/>
        <v>0</v>
      </c>
      <c r="I34" s="292">
        <f t="shared" si="5"/>
        <v>0</v>
      </c>
      <c r="J34" s="292">
        <f t="shared" si="6"/>
        <v>0</v>
      </c>
      <c r="K34" s="292">
        <f t="shared" si="7"/>
        <v>0</v>
      </c>
      <c r="L34" s="292">
        <f t="shared" si="8"/>
        <v>0</v>
      </c>
      <c r="M34" s="292">
        <f t="shared" si="9"/>
        <v>0</v>
      </c>
      <c r="N34" s="292">
        <f t="shared" si="10"/>
        <v>0</v>
      </c>
      <c r="O34" s="292">
        <f t="shared" si="11"/>
        <v>0</v>
      </c>
      <c r="P34" s="292">
        <f t="shared" si="12"/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 t="shared" si="13"/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 t="shared" si="14"/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 t="shared" si="15"/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 t="shared" si="16"/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 t="shared" si="17"/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 t="shared" si="18"/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 t="shared" si="19"/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 t="shared" si="20"/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 t="shared" si="21"/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 t="shared" si="22"/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 t="shared" si="0"/>
        <v>0</v>
      </c>
      <c r="E35" s="292">
        <f t="shared" si="1"/>
        <v>0</v>
      </c>
      <c r="F35" s="292">
        <f t="shared" si="2"/>
        <v>0</v>
      </c>
      <c r="G35" s="292">
        <f t="shared" si="3"/>
        <v>0</v>
      </c>
      <c r="H35" s="292">
        <f t="shared" si="4"/>
        <v>0</v>
      </c>
      <c r="I35" s="292">
        <f t="shared" si="5"/>
        <v>0</v>
      </c>
      <c r="J35" s="292">
        <f t="shared" si="6"/>
        <v>0</v>
      </c>
      <c r="K35" s="292">
        <f t="shared" si="7"/>
        <v>0</v>
      </c>
      <c r="L35" s="292">
        <f t="shared" si="8"/>
        <v>0</v>
      </c>
      <c r="M35" s="292">
        <f t="shared" si="9"/>
        <v>0</v>
      </c>
      <c r="N35" s="292">
        <f t="shared" si="10"/>
        <v>0</v>
      </c>
      <c r="O35" s="292">
        <f t="shared" si="11"/>
        <v>0</v>
      </c>
      <c r="P35" s="292">
        <f t="shared" si="12"/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 t="shared" si="13"/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 t="shared" si="14"/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 t="shared" si="15"/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 t="shared" si="16"/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 t="shared" si="17"/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 t="shared" si="18"/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 t="shared" si="19"/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 t="shared" si="20"/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 t="shared" si="21"/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 t="shared" si="22"/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 t="shared" si="0"/>
        <v>0</v>
      </c>
      <c r="E36" s="292">
        <f t="shared" si="1"/>
        <v>0</v>
      </c>
      <c r="F36" s="292">
        <f t="shared" si="2"/>
        <v>0</v>
      </c>
      <c r="G36" s="292">
        <f t="shared" si="3"/>
        <v>0</v>
      </c>
      <c r="H36" s="292">
        <f t="shared" si="4"/>
        <v>0</v>
      </c>
      <c r="I36" s="292">
        <f t="shared" si="5"/>
        <v>0</v>
      </c>
      <c r="J36" s="292">
        <f t="shared" si="6"/>
        <v>0</v>
      </c>
      <c r="K36" s="292">
        <f t="shared" si="7"/>
        <v>0</v>
      </c>
      <c r="L36" s="292">
        <f t="shared" si="8"/>
        <v>0</v>
      </c>
      <c r="M36" s="292">
        <f t="shared" si="9"/>
        <v>0</v>
      </c>
      <c r="N36" s="292">
        <f t="shared" si="10"/>
        <v>0</v>
      </c>
      <c r="O36" s="292">
        <f t="shared" si="11"/>
        <v>0</v>
      </c>
      <c r="P36" s="292">
        <f t="shared" si="12"/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 t="shared" si="13"/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 t="shared" si="14"/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 t="shared" si="15"/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 t="shared" si="16"/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 t="shared" si="17"/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 t="shared" si="18"/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 t="shared" si="19"/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 t="shared" si="20"/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 t="shared" si="21"/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 t="shared" si="22"/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 t="shared" si="0"/>
        <v>0</v>
      </c>
      <c r="E37" s="292">
        <f t="shared" si="1"/>
        <v>0</v>
      </c>
      <c r="F37" s="292">
        <f t="shared" si="2"/>
        <v>0</v>
      </c>
      <c r="G37" s="292">
        <f t="shared" si="3"/>
        <v>0</v>
      </c>
      <c r="H37" s="292">
        <f t="shared" si="4"/>
        <v>0</v>
      </c>
      <c r="I37" s="292">
        <f t="shared" si="5"/>
        <v>0</v>
      </c>
      <c r="J37" s="292">
        <f t="shared" si="6"/>
        <v>0</v>
      </c>
      <c r="K37" s="292">
        <f t="shared" si="7"/>
        <v>0</v>
      </c>
      <c r="L37" s="292">
        <f t="shared" si="8"/>
        <v>0</v>
      </c>
      <c r="M37" s="292">
        <f t="shared" si="9"/>
        <v>0</v>
      </c>
      <c r="N37" s="292">
        <f t="shared" si="10"/>
        <v>0</v>
      </c>
      <c r="O37" s="292">
        <f t="shared" si="11"/>
        <v>0</v>
      </c>
      <c r="P37" s="292">
        <f t="shared" si="12"/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 t="shared" si="13"/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 t="shared" si="14"/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 t="shared" si="15"/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 t="shared" si="16"/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 t="shared" si="17"/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 t="shared" si="18"/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 t="shared" si="19"/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 t="shared" si="20"/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 t="shared" si="21"/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 t="shared" si="22"/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 t="shared" si="0"/>
        <v>0</v>
      </c>
      <c r="E38" s="292">
        <f t="shared" si="1"/>
        <v>0</v>
      </c>
      <c r="F38" s="292">
        <f t="shared" si="2"/>
        <v>0</v>
      </c>
      <c r="G38" s="292">
        <f t="shared" si="3"/>
        <v>0</v>
      </c>
      <c r="H38" s="292">
        <f t="shared" si="4"/>
        <v>0</v>
      </c>
      <c r="I38" s="292">
        <f t="shared" si="5"/>
        <v>0</v>
      </c>
      <c r="J38" s="292">
        <f t="shared" si="6"/>
        <v>0</v>
      </c>
      <c r="K38" s="292">
        <f t="shared" si="7"/>
        <v>0</v>
      </c>
      <c r="L38" s="292">
        <f t="shared" si="8"/>
        <v>0</v>
      </c>
      <c r="M38" s="292">
        <f t="shared" si="9"/>
        <v>0</v>
      </c>
      <c r="N38" s="292">
        <f t="shared" si="10"/>
        <v>0</v>
      </c>
      <c r="O38" s="292">
        <f t="shared" si="11"/>
        <v>0</v>
      </c>
      <c r="P38" s="292">
        <f t="shared" si="12"/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 t="shared" si="13"/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 t="shared" si="14"/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 t="shared" si="15"/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 t="shared" si="16"/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 t="shared" si="17"/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 t="shared" si="18"/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 t="shared" si="19"/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 t="shared" si="20"/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 t="shared" si="21"/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 t="shared" si="22"/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 t="shared" si="0"/>
        <v>0</v>
      </c>
      <c r="E39" s="292">
        <f t="shared" si="1"/>
        <v>0</v>
      </c>
      <c r="F39" s="292">
        <f t="shared" si="2"/>
        <v>0</v>
      </c>
      <c r="G39" s="292">
        <f t="shared" si="3"/>
        <v>0</v>
      </c>
      <c r="H39" s="292">
        <f t="shared" si="4"/>
        <v>0</v>
      </c>
      <c r="I39" s="292">
        <f t="shared" si="5"/>
        <v>0</v>
      </c>
      <c r="J39" s="292">
        <f t="shared" si="6"/>
        <v>0</v>
      </c>
      <c r="K39" s="292">
        <f t="shared" si="7"/>
        <v>0</v>
      </c>
      <c r="L39" s="292">
        <f t="shared" si="8"/>
        <v>0</v>
      </c>
      <c r="M39" s="292">
        <f t="shared" si="9"/>
        <v>0</v>
      </c>
      <c r="N39" s="292">
        <f t="shared" si="10"/>
        <v>0</v>
      </c>
      <c r="O39" s="292">
        <f t="shared" si="11"/>
        <v>0</v>
      </c>
      <c r="P39" s="292">
        <f t="shared" si="12"/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 t="shared" si="13"/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 t="shared" si="14"/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 t="shared" si="15"/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 t="shared" si="16"/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 t="shared" si="17"/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 t="shared" si="18"/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 t="shared" si="19"/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 t="shared" si="20"/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 t="shared" si="21"/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 t="shared" si="22"/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 t="shared" si="0"/>
        <v>0</v>
      </c>
      <c r="E40" s="292">
        <f t="shared" si="1"/>
        <v>0</v>
      </c>
      <c r="F40" s="292">
        <f t="shared" si="2"/>
        <v>0</v>
      </c>
      <c r="G40" s="292">
        <f t="shared" si="3"/>
        <v>0</v>
      </c>
      <c r="H40" s="292">
        <f t="shared" si="4"/>
        <v>0</v>
      </c>
      <c r="I40" s="292">
        <f t="shared" si="5"/>
        <v>0</v>
      </c>
      <c r="J40" s="292">
        <f t="shared" si="6"/>
        <v>0</v>
      </c>
      <c r="K40" s="292">
        <f t="shared" si="7"/>
        <v>0</v>
      </c>
      <c r="L40" s="292">
        <f t="shared" si="8"/>
        <v>0</v>
      </c>
      <c r="M40" s="292">
        <f t="shared" si="9"/>
        <v>0</v>
      </c>
      <c r="N40" s="292">
        <f t="shared" si="10"/>
        <v>0</v>
      </c>
      <c r="O40" s="292">
        <f t="shared" si="11"/>
        <v>0</v>
      </c>
      <c r="P40" s="292">
        <f t="shared" si="12"/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 t="shared" si="13"/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 t="shared" si="14"/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 t="shared" si="15"/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 t="shared" si="16"/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 t="shared" si="17"/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 t="shared" si="18"/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 t="shared" si="19"/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 t="shared" si="20"/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 t="shared" si="21"/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 t="shared" si="22"/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 t="shared" si="0"/>
        <v>0</v>
      </c>
      <c r="E41" s="292">
        <f t="shared" si="1"/>
        <v>0</v>
      </c>
      <c r="F41" s="292">
        <f t="shared" si="2"/>
        <v>0</v>
      </c>
      <c r="G41" s="292">
        <f t="shared" si="3"/>
        <v>0</v>
      </c>
      <c r="H41" s="292">
        <f t="shared" si="4"/>
        <v>0</v>
      </c>
      <c r="I41" s="292">
        <f t="shared" si="5"/>
        <v>0</v>
      </c>
      <c r="J41" s="292">
        <f t="shared" si="6"/>
        <v>0</v>
      </c>
      <c r="K41" s="292">
        <f t="shared" si="7"/>
        <v>0</v>
      </c>
      <c r="L41" s="292">
        <f t="shared" si="8"/>
        <v>0</v>
      </c>
      <c r="M41" s="292">
        <f t="shared" si="9"/>
        <v>0</v>
      </c>
      <c r="N41" s="292">
        <f t="shared" si="10"/>
        <v>0</v>
      </c>
      <c r="O41" s="292">
        <f t="shared" si="11"/>
        <v>0</v>
      </c>
      <c r="P41" s="292">
        <f t="shared" si="12"/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 t="shared" si="13"/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 t="shared" si="14"/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 t="shared" si="15"/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 t="shared" si="16"/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 t="shared" si="17"/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 t="shared" si="18"/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 t="shared" si="19"/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 t="shared" si="20"/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 t="shared" si="21"/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 t="shared" si="22"/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 t="shared" si="0"/>
        <v>0</v>
      </c>
      <c r="E42" s="292">
        <f t="shared" si="1"/>
        <v>0</v>
      </c>
      <c r="F42" s="292">
        <f t="shared" si="2"/>
        <v>0</v>
      </c>
      <c r="G42" s="292">
        <f t="shared" si="3"/>
        <v>0</v>
      </c>
      <c r="H42" s="292">
        <f t="shared" si="4"/>
        <v>0</v>
      </c>
      <c r="I42" s="292">
        <f t="shared" si="5"/>
        <v>0</v>
      </c>
      <c r="J42" s="292">
        <f t="shared" si="6"/>
        <v>0</v>
      </c>
      <c r="K42" s="292">
        <f t="shared" si="7"/>
        <v>0</v>
      </c>
      <c r="L42" s="292">
        <f t="shared" si="8"/>
        <v>0</v>
      </c>
      <c r="M42" s="292">
        <f t="shared" si="9"/>
        <v>0</v>
      </c>
      <c r="N42" s="292">
        <f t="shared" si="10"/>
        <v>0</v>
      </c>
      <c r="O42" s="292">
        <f t="shared" si="11"/>
        <v>0</v>
      </c>
      <c r="P42" s="292">
        <f t="shared" si="12"/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 t="shared" si="13"/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 t="shared" si="14"/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 t="shared" si="15"/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 t="shared" si="16"/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 t="shared" si="17"/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 t="shared" si="18"/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 t="shared" si="19"/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 t="shared" si="20"/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 t="shared" si="21"/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 t="shared" si="22"/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866</v>
      </c>
      <c r="C43" s="290" t="s">
        <v>867</v>
      </c>
      <c r="D43" s="292">
        <f t="shared" si="0"/>
        <v>0</v>
      </c>
      <c r="E43" s="292">
        <f t="shared" si="1"/>
        <v>0</v>
      </c>
      <c r="F43" s="292">
        <f t="shared" si="2"/>
        <v>0</v>
      </c>
      <c r="G43" s="292">
        <f t="shared" si="3"/>
        <v>0</v>
      </c>
      <c r="H43" s="292">
        <f t="shared" si="4"/>
        <v>0</v>
      </c>
      <c r="I43" s="292">
        <f t="shared" si="5"/>
        <v>0</v>
      </c>
      <c r="J43" s="292">
        <f t="shared" si="6"/>
        <v>0</v>
      </c>
      <c r="K43" s="292">
        <f t="shared" si="7"/>
        <v>0</v>
      </c>
      <c r="L43" s="292">
        <f t="shared" si="8"/>
        <v>0</v>
      </c>
      <c r="M43" s="292">
        <f t="shared" si="9"/>
        <v>0</v>
      </c>
      <c r="N43" s="292">
        <f t="shared" si="10"/>
        <v>0</v>
      </c>
      <c r="O43" s="292">
        <f t="shared" si="11"/>
        <v>0</v>
      </c>
      <c r="P43" s="292">
        <f t="shared" si="12"/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 t="shared" si="13"/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 t="shared" si="14"/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 t="shared" si="15"/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 t="shared" si="16"/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 t="shared" si="17"/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 t="shared" si="18"/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 t="shared" si="19"/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 t="shared" si="20"/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 t="shared" si="21"/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 t="shared" si="22"/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869</v>
      </c>
      <c r="C44" s="290" t="s">
        <v>870</v>
      </c>
      <c r="D44" s="292">
        <f t="shared" si="0"/>
        <v>0</v>
      </c>
      <c r="E44" s="292">
        <f t="shared" si="1"/>
        <v>0</v>
      </c>
      <c r="F44" s="292">
        <f t="shared" si="2"/>
        <v>0</v>
      </c>
      <c r="G44" s="292">
        <f t="shared" si="3"/>
        <v>0</v>
      </c>
      <c r="H44" s="292">
        <f t="shared" si="4"/>
        <v>0</v>
      </c>
      <c r="I44" s="292">
        <f t="shared" si="5"/>
        <v>0</v>
      </c>
      <c r="J44" s="292">
        <f t="shared" si="6"/>
        <v>0</v>
      </c>
      <c r="K44" s="292">
        <f t="shared" si="7"/>
        <v>0</v>
      </c>
      <c r="L44" s="292">
        <f t="shared" si="8"/>
        <v>0</v>
      </c>
      <c r="M44" s="292">
        <f t="shared" si="9"/>
        <v>0</v>
      </c>
      <c r="N44" s="292">
        <f t="shared" si="10"/>
        <v>0</v>
      </c>
      <c r="O44" s="292">
        <f t="shared" si="11"/>
        <v>0</v>
      </c>
      <c r="P44" s="292">
        <f t="shared" si="12"/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 t="shared" si="13"/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 t="shared" si="14"/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 t="shared" si="15"/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 t="shared" si="16"/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 t="shared" si="17"/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 t="shared" si="18"/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 t="shared" si="19"/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 t="shared" si="20"/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 t="shared" si="21"/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 t="shared" si="22"/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872</v>
      </c>
      <c r="C45" s="290" t="s">
        <v>873</v>
      </c>
      <c r="D45" s="292">
        <f t="shared" si="0"/>
        <v>0</v>
      </c>
      <c r="E45" s="292">
        <f t="shared" si="1"/>
        <v>0</v>
      </c>
      <c r="F45" s="292">
        <f t="shared" si="2"/>
        <v>0</v>
      </c>
      <c r="G45" s="292">
        <f t="shared" si="3"/>
        <v>0</v>
      </c>
      <c r="H45" s="292">
        <f t="shared" si="4"/>
        <v>0</v>
      </c>
      <c r="I45" s="292">
        <f t="shared" si="5"/>
        <v>0</v>
      </c>
      <c r="J45" s="292">
        <f t="shared" si="6"/>
        <v>0</v>
      </c>
      <c r="K45" s="292">
        <f t="shared" si="7"/>
        <v>0</v>
      </c>
      <c r="L45" s="292">
        <f t="shared" si="8"/>
        <v>0</v>
      </c>
      <c r="M45" s="292">
        <f t="shared" si="9"/>
        <v>0</v>
      </c>
      <c r="N45" s="292">
        <f t="shared" si="10"/>
        <v>0</v>
      </c>
      <c r="O45" s="292">
        <f t="shared" si="11"/>
        <v>0</v>
      </c>
      <c r="P45" s="292">
        <f t="shared" si="12"/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 t="shared" si="13"/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 t="shared" si="14"/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 t="shared" si="15"/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 t="shared" si="16"/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 t="shared" si="17"/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 t="shared" si="18"/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 t="shared" si="19"/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 t="shared" si="20"/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 t="shared" si="21"/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 t="shared" si="22"/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875</v>
      </c>
      <c r="C46" s="290" t="s">
        <v>876</v>
      </c>
      <c r="D46" s="292">
        <f t="shared" si="0"/>
        <v>0</v>
      </c>
      <c r="E46" s="292">
        <f t="shared" si="1"/>
        <v>0</v>
      </c>
      <c r="F46" s="292">
        <f t="shared" si="2"/>
        <v>0</v>
      </c>
      <c r="G46" s="292">
        <f t="shared" si="3"/>
        <v>0</v>
      </c>
      <c r="H46" s="292">
        <f t="shared" si="4"/>
        <v>0</v>
      </c>
      <c r="I46" s="292">
        <f t="shared" si="5"/>
        <v>0</v>
      </c>
      <c r="J46" s="292">
        <f t="shared" si="6"/>
        <v>0</v>
      </c>
      <c r="K46" s="292">
        <f t="shared" si="7"/>
        <v>0</v>
      </c>
      <c r="L46" s="292">
        <f t="shared" si="8"/>
        <v>0</v>
      </c>
      <c r="M46" s="292">
        <f t="shared" si="9"/>
        <v>0</v>
      </c>
      <c r="N46" s="292">
        <f t="shared" si="10"/>
        <v>0</v>
      </c>
      <c r="O46" s="292">
        <f t="shared" si="11"/>
        <v>0</v>
      </c>
      <c r="P46" s="292">
        <f t="shared" si="12"/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 t="shared" si="13"/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 t="shared" si="14"/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 t="shared" si="15"/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 t="shared" si="16"/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 t="shared" si="17"/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 t="shared" si="18"/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 t="shared" si="19"/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 t="shared" si="20"/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 t="shared" si="21"/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 t="shared" si="22"/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878</v>
      </c>
      <c r="C47" s="290" t="s">
        <v>879</v>
      </c>
      <c r="D47" s="292">
        <f t="shared" si="0"/>
        <v>0</v>
      </c>
      <c r="E47" s="292">
        <f t="shared" si="1"/>
        <v>0</v>
      </c>
      <c r="F47" s="292">
        <f t="shared" si="2"/>
        <v>0</v>
      </c>
      <c r="G47" s="292">
        <f t="shared" si="3"/>
        <v>0</v>
      </c>
      <c r="H47" s="292">
        <f t="shared" si="4"/>
        <v>0</v>
      </c>
      <c r="I47" s="292">
        <f t="shared" si="5"/>
        <v>0</v>
      </c>
      <c r="J47" s="292">
        <f t="shared" si="6"/>
        <v>0</v>
      </c>
      <c r="K47" s="292">
        <f t="shared" si="7"/>
        <v>0</v>
      </c>
      <c r="L47" s="292">
        <f t="shared" si="8"/>
        <v>0</v>
      </c>
      <c r="M47" s="292">
        <f t="shared" si="9"/>
        <v>0</v>
      </c>
      <c r="N47" s="292">
        <f t="shared" si="10"/>
        <v>0</v>
      </c>
      <c r="O47" s="292">
        <f t="shared" si="11"/>
        <v>0</v>
      </c>
      <c r="P47" s="292">
        <f t="shared" si="12"/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 t="shared" si="13"/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 t="shared" si="14"/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 t="shared" si="15"/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 t="shared" si="16"/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 t="shared" si="17"/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 t="shared" si="18"/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 t="shared" si="19"/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 t="shared" si="20"/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 t="shared" si="21"/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 t="shared" si="22"/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881</v>
      </c>
      <c r="C48" s="290" t="s">
        <v>882</v>
      </c>
      <c r="D48" s="292">
        <f t="shared" si="0"/>
        <v>0</v>
      </c>
      <c r="E48" s="292">
        <f t="shared" si="1"/>
        <v>0</v>
      </c>
      <c r="F48" s="292">
        <f t="shared" si="2"/>
        <v>0</v>
      </c>
      <c r="G48" s="292">
        <f t="shared" si="3"/>
        <v>0</v>
      </c>
      <c r="H48" s="292">
        <f t="shared" si="4"/>
        <v>0</v>
      </c>
      <c r="I48" s="292">
        <f t="shared" si="5"/>
        <v>0</v>
      </c>
      <c r="J48" s="292">
        <f t="shared" si="6"/>
        <v>0</v>
      </c>
      <c r="K48" s="292">
        <f t="shared" si="7"/>
        <v>0</v>
      </c>
      <c r="L48" s="292">
        <f t="shared" si="8"/>
        <v>0</v>
      </c>
      <c r="M48" s="292">
        <f t="shared" si="9"/>
        <v>0</v>
      </c>
      <c r="N48" s="292">
        <f t="shared" si="10"/>
        <v>0</v>
      </c>
      <c r="O48" s="292">
        <f t="shared" si="11"/>
        <v>0</v>
      </c>
      <c r="P48" s="292">
        <f t="shared" si="12"/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 t="shared" si="13"/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 t="shared" si="14"/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 t="shared" si="15"/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 t="shared" si="16"/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 t="shared" si="17"/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 t="shared" si="18"/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 t="shared" si="19"/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 t="shared" si="20"/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 t="shared" si="21"/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 t="shared" si="22"/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884</v>
      </c>
      <c r="C49" s="290" t="s">
        <v>885</v>
      </c>
      <c r="D49" s="292">
        <f t="shared" si="0"/>
        <v>0</v>
      </c>
      <c r="E49" s="292">
        <f t="shared" si="1"/>
        <v>0</v>
      </c>
      <c r="F49" s="292">
        <f t="shared" si="2"/>
        <v>0</v>
      </c>
      <c r="G49" s="292">
        <f t="shared" si="3"/>
        <v>0</v>
      </c>
      <c r="H49" s="292">
        <f t="shared" si="4"/>
        <v>0</v>
      </c>
      <c r="I49" s="292">
        <f t="shared" si="5"/>
        <v>0</v>
      </c>
      <c r="J49" s="292">
        <f t="shared" si="6"/>
        <v>0</v>
      </c>
      <c r="K49" s="292">
        <f t="shared" si="7"/>
        <v>0</v>
      </c>
      <c r="L49" s="292">
        <f t="shared" si="8"/>
        <v>0</v>
      </c>
      <c r="M49" s="292">
        <f t="shared" si="9"/>
        <v>0</v>
      </c>
      <c r="N49" s="292">
        <f t="shared" si="10"/>
        <v>0</v>
      </c>
      <c r="O49" s="292">
        <f t="shared" si="11"/>
        <v>0</v>
      </c>
      <c r="P49" s="292">
        <f t="shared" si="12"/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 t="shared" si="13"/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 t="shared" si="14"/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 t="shared" si="15"/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 t="shared" si="16"/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 t="shared" si="17"/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 t="shared" si="18"/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 t="shared" si="19"/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 t="shared" si="20"/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 t="shared" si="21"/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 t="shared" si="22"/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887</v>
      </c>
      <c r="C50" s="290" t="s">
        <v>888</v>
      </c>
      <c r="D50" s="292">
        <f t="shared" si="0"/>
        <v>0</v>
      </c>
      <c r="E50" s="292">
        <f t="shared" si="1"/>
        <v>0</v>
      </c>
      <c r="F50" s="292">
        <f t="shared" si="2"/>
        <v>0</v>
      </c>
      <c r="G50" s="292">
        <f t="shared" si="3"/>
        <v>0</v>
      </c>
      <c r="H50" s="292">
        <f t="shared" si="4"/>
        <v>0</v>
      </c>
      <c r="I50" s="292">
        <f t="shared" si="5"/>
        <v>0</v>
      </c>
      <c r="J50" s="292">
        <f t="shared" si="6"/>
        <v>0</v>
      </c>
      <c r="K50" s="292">
        <f t="shared" si="7"/>
        <v>0</v>
      </c>
      <c r="L50" s="292">
        <f t="shared" si="8"/>
        <v>0</v>
      </c>
      <c r="M50" s="292">
        <f t="shared" si="9"/>
        <v>0</v>
      </c>
      <c r="N50" s="292">
        <f t="shared" si="10"/>
        <v>0</v>
      </c>
      <c r="O50" s="292">
        <f t="shared" si="11"/>
        <v>0</v>
      </c>
      <c r="P50" s="292">
        <f t="shared" si="12"/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 t="shared" si="13"/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 t="shared" si="14"/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 t="shared" si="15"/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 t="shared" si="16"/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 t="shared" si="17"/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 t="shared" si="18"/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 t="shared" si="19"/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 t="shared" si="20"/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 t="shared" si="21"/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 t="shared" si="22"/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 t="s">
        <v>745</v>
      </c>
      <c r="B51" s="291" t="s">
        <v>890</v>
      </c>
      <c r="C51" s="290" t="s">
        <v>891</v>
      </c>
      <c r="D51" s="292">
        <f t="shared" si="0"/>
        <v>0</v>
      </c>
      <c r="E51" s="292">
        <f t="shared" si="1"/>
        <v>0</v>
      </c>
      <c r="F51" s="292">
        <f t="shared" si="2"/>
        <v>0</v>
      </c>
      <c r="G51" s="292">
        <f t="shared" si="3"/>
        <v>0</v>
      </c>
      <c r="H51" s="292">
        <f t="shared" si="4"/>
        <v>0</v>
      </c>
      <c r="I51" s="292">
        <f t="shared" si="5"/>
        <v>0</v>
      </c>
      <c r="J51" s="292">
        <f t="shared" si="6"/>
        <v>0</v>
      </c>
      <c r="K51" s="292">
        <f t="shared" si="7"/>
        <v>0</v>
      </c>
      <c r="L51" s="292">
        <f t="shared" si="8"/>
        <v>0</v>
      </c>
      <c r="M51" s="292">
        <f t="shared" si="9"/>
        <v>0</v>
      </c>
      <c r="N51" s="292">
        <f t="shared" si="10"/>
        <v>0</v>
      </c>
      <c r="O51" s="292">
        <f t="shared" si="11"/>
        <v>0</v>
      </c>
      <c r="P51" s="292">
        <f t="shared" si="12"/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 t="shared" si="13"/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 t="shared" si="14"/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 t="shared" si="15"/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 t="shared" si="16"/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 t="shared" si="17"/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 t="shared" si="18"/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 t="shared" si="19"/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 t="shared" si="20"/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 t="shared" si="21"/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 t="shared" si="22"/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51">
    <sortCondition ref="A8:A51"/>
    <sortCondition ref="B8:B51"/>
    <sortCondition ref="C8:C51"/>
  </sortState>
  <mergeCells count="105"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50" man="1"/>
    <brk id="31" min="1" max="5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98" t="s">
        <v>119</v>
      </c>
      <c r="I5" s="399"/>
      <c r="J5" s="399"/>
      <c r="K5" s="399"/>
      <c r="L5" s="402" t="s">
        <v>120</v>
      </c>
      <c r="M5" s="403" t="s">
        <v>121</v>
      </c>
      <c r="N5" s="404"/>
      <c r="O5" s="405"/>
      <c r="P5" s="40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400"/>
      <c r="I6" s="401"/>
      <c r="J6" s="401"/>
      <c r="K6" s="401"/>
      <c r="L6" s="380"/>
      <c r="M6" s="182" t="s">
        <v>124</v>
      </c>
      <c r="N6" s="2" t="s">
        <v>125</v>
      </c>
      <c r="O6" s="3" t="s">
        <v>126</v>
      </c>
      <c r="P6" s="40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93" t="s">
        <v>132</v>
      </c>
      <c r="I7" s="393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08000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80" t="s">
        <v>139</v>
      </c>
      <c r="C8" s="381"/>
      <c r="D8" s="381"/>
      <c r="E8" s="123">
        <f ca="1">SUM(E6:E7)</f>
        <v>0</v>
      </c>
      <c r="F8" s="56"/>
      <c r="H8" s="408"/>
      <c r="I8" s="394"/>
      <c r="J8" s="382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08201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85" t="s">
        <v>146</v>
      </c>
      <c r="C9" s="381"/>
      <c r="D9" s="381"/>
      <c r="E9" s="123">
        <f ca="1">Y8</f>
        <v>0</v>
      </c>
      <c r="F9" s="56"/>
      <c r="H9" s="408"/>
      <c r="I9" s="394"/>
      <c r="J9" s="383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08202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408"/>
      <c r="I10" s="394"/>
      <c r="J10" s="383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08203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86"/>
      <c r="C11" s="386"/>
      <c r="D11" s="386"/>
      <c r="E11" s="34" t="s">
        <v>157</v>
      </c>
      <c r="F11" s="34" t="s">
        <v>158</v>
      </c>
      <c r="H11" s="408"/>
      <c r="I11" s="394"/>
      <c r="J11" s="383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08204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87" t="s">
        <v>164</v>
      </c>
      <c r="C12" s="390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408"/>
      <c r="I12" s="394"/>
      <c r="J12" s="383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08205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88"/>
      <c r="C13" s="391"/>
      <c r="D13" s="10" t="s">
        <v>172</v>
      </c>
      <c r="E13" s="40">
        <f t="shared" ca="1" si="3"/>
        <v>0</v>
      </c>
      <c r="F13" s="40">
        <f t="shared" ca="1" si="4"/>
        <v>0</v>
      </c>
      <c r="H13" s="408"/>
      <c r="I13" s="394"/>
      <c r="J13" s="383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08207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88"/>
      <c r="C14" s="391"/>
      <c r="D14" s="10" t="s">
        <v>178</v>
      </c>
      <c r="E14" s="40">
        <f t="shared" ca="1" si="3"/>
        <v>0</v>
      </c>
      <c r="F14" s="40">
        <f t="shared" ca="1" si="4"/>
        <v>0</v>
      </c>
      <c r="H14" s="408"/>
      <c r="I14" s="394"/>
      <c r="J14" s="384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08208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88"/>
      <c r="C15" s="391"/>
      <c r="D15" s="10" t="s">
        <v>184</v>
      </c>
      <c r="E15" s="40">
        <f t="shared" ca="1" si="3"/>
        <v>0</v>
      </c>
      <c r="F15" s="40">
        <f t="shared" ca="1" si="4"/>
        <v>0</v>
      </c>
      <c r="H15" s="408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08210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88"/>
      <c r="C16" s="391"/>
      <c r="D16" s="10" t="s">
        <v>190</v>
      </c>
      <c r="E16" s="40">
        <f t="shared" ca="1" si="3"/>
        <v>0</v>
      </c>
      <c r="F16" s="40">
        <f t="shared" ca="1" si="4"/>
        <v>0</v>
      </c>
      <c r="H16" s="408"/>
      <c r="I16" s="393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08211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88"/>
      <c r="C17" s="391"/>
      <c r="D17" s="10" t="s">
        <v>196</v>
      </c>
      <c r="E17" s="40">
        <f t="shared" ca="1" si="3"/>
        <v>0</v>
      </c>
      <c r="F17" s="40">
        <f t="shared" ca="1" si="4"/>
        <v>0</v>
      </c>
      <c r="H17" s="408"/>
      <c r="I17" s="394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08212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88"/>
      <c r="C18" s="392"/>
      <c r="D18" s="59" t="s">
        <v>201</v>
      </c>
      <c r="E18" s="124">
        <f ca="1">SUM(E12:E17)</f>
        <v>0</v>
      </c>
      <c r="F18" s="124">
        <f ca="1">SUM(F12:F17)</f>
        <v>0</v>
      </c>
      <c r="H18" s="408"/>
      <c r="I18" s="394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08214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88"/>
      <c r="C19" s="395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408"/>
      <c r="I19" s="394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08215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88"/>
      <c r="C20" s="396"/>
      <c r="D20" s="10" t="s">
        <v>214</v>
      </c>
      <c r="E20" s="125">
        <f t="shared" ca="1" si="10"/>
        <v>0</v>
      </c>
      <c r="F20" s="40">
        <f t="shared" ca="1" si="11"/>
        <v>0</v>
      </c>
      <c r="H20" s="408"/>
      <c r="I20" s="394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08216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88"/>
      <c r="C21" s="396"/>
      <c r="D21" s="10" t="s">
        <v>220</v>
      </c>
      <c r="E21" s="125">
        <f t="shared" ca="1" si="10"/>
        <v>0</v>
      </c>
      <c r="F21" s="40">
        <f t="shared" ca="1" si="11"/>
        <v>0</v>
      </c>
      <c r="H21" s="408"/>
      <c r="I21" s="394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08217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88"/>
      <c r="C22" s="396"/>
      <c r="D22" s="10" t="s">
        <v>225</v>
      </c>
      <c r="E22" s="125">
        <f t="shared" ca="1" si="10"/>
        <v>0</v>
      </c>
      <c r="F22" s="40">
        <f t="shared" ca="1" si="11"/>
        <v>0</v>
      </c>
      <c r="H22" s="408"/>
      <c r="I22" s="394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08219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88"/>
      <c r="C23" s="396"/>
      <c r="D23" s="10" t="s">
        <v>230</v>
      </c>
      <c r="E23" s="125">
        <f t="shared" ca="1" si="10"/>
        <v>0</v>
      </c>
      <c r="F23" s="40">
        <f t="shared" ca="1" si="11"/>
        <v>0</v>
      </c>
      <c r="H23" s="408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08220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88"/>
      <c r="C24" s="396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08221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88"/>
      <c r="C25" s="397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08222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89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08223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74" t="s">
        <v>68</v>
      </c>
      <c r="I27" s="375"/>
      <c r="J27" s="375"/>
      <c r="K27" s="376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08224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08225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08226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08227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08228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77" t="s">
        <v>284</v>
      </c>
      <c r="C32" s="378"/>
      <c r="D32" s="379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08229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08230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08231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08232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08233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08234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08235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08236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08302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08309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08310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08341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08364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08442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08443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08447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08521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08542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08546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08564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5:K6"/>
    <mergeCell ref="L5:L6"/>
    <mergeCell ref="M5:O5"/>
    <mergeCell ref="P5:P6"/>
    <mergeCell ref="H7:H23"/>
    <mergeCell ref="I7:I14"/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10" t="s">
        <v>755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</row>
    <row r="2" spans="1:16" ht="13.5" customHeight="1">
      <c r="A2" s="410"/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</row>
    <row r="3" spans="1:16" s="196" customFormat="1" ht="8.1" customHeight="1" thickBot="1">
      <c r="A3" s="195"/>
    </row>
    <row r="4" spans="1:16" s="71" customFormat="1" ht="21.75" customHeight="1">
      <c r="A4" s="409"/>
      <c r="B4" s="410"/>
      <c r="C4" s="410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11" t="s">
        <v>626</v>
      </c>
      <c r="C8" s="411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12">
        <f ca="1">INDIRECT(B47&amp;"!O24")</f>
        <v>0</v>
      </c>
      <c r="P37" s="412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13"/>
      <c r="P38" s="413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2018-03-01T23:28:51Z</dcterms:modified>
</cp:coreProperties>
</file>