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07福島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市町村分担金内訳!$A$6:$DU$19</definedName>
    <definedName name="_xlnm._FilterDatabase" localSheetId="4" hidden="1">組合分担金内訳!$A$6:$BE$65</definedName>
    <definedName name="_xlnm._FilterDatabase" localSheetId="3" hidden="1">'廃棄物事業経費（歳出）'!$A$6:$CI$78</definedName>
    <definedName name="_xlnm._FilterDatabase" localSheetId="2" hidden="1">'廃棄物事業経費（歳入）'!$A$6:$AE$78</definedName>
    <definedName name="_xlnm._FilterDatabase" localSheetId="0" hidden="1">'廃棄物事業経費（市町村）'!$A$6:$DJ$65</definedName>
    <definedName name="_xlnm._FilterDatabase" localSheetId="1" hidden="1">'廃棄物事業経費（組合）'!$A$6:$DJ$19</definedName>
    <definedName name="_xlnm.Print_Area" localSheetId="6">経費集計!$A$1:$M$33</definedName>
    <definedName name="_xlnm.Print_Area" localSheetId="5">市町村分担金内訳!$2:$20</definedName>
    <definedName name="_xlnm.Print_Area" localSheetId="4">組合分担金内訳!$2:$66</definedName>
    <definedName name="_xlnm.Print_Area" localSheetId="3">'廃棄物事業経費（歳出）'!$2:$79</definedName>
    <definedName name="_xlnm.Print_Area" localSheetId="2">'廃棄物事業経費（歳入）'!$2:$79</definedName>
    <definedName name="_xlnm.Print_Area" localSheetId="0">'廃棄物事業経費（市町村）'!$2:$66</definedName>
    <definedName name="_xlnm.Print_Area" localSheetId="1">'廃棄物事業経費（組合）'!$2:$20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I59" i="5" s="1"/>
  <c r="G60" i="5"/>
  <c r="I60" i="5" s="1"/>
  <c r="G61" i="5"/>
  <c r="I61" i="5" s="1"/>
  <c r="G62" i="5"/>
  <c r="I62" i="5" s="1"/>
  <c r="G63" i="5"/>
  <c r="I63" i="5" s="1"/>
  <c r="G64" i="5"/>
  <c r="I64" i="5" s="1"/>
  <c r="G65" i="5"/>
  <c r="I65" i="5" s="1"/>
  <c r="G66" i="5"/>
  <c r="I66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D62" i="5"/>
  <c r="F62" i="5" s="1"/>
  <c r="D63" i="5"/>
  <c r="F63" i="5" s="1"/>
  <c r="D64" i="5"/>
  <c r="F64" i="5" s="1"/>
  <c r="D65" i="5"/>
  <c r="F65" i="5" s="1"/>
  <c r="D66" i="5"/>
  <c r="F6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BG47" i="4" s="1"/>
  <c r="AN48" i="4"/>
  <c r="BG48" i="4" s="1"/>
  <c r="AN49" i="4"/>
  <c r="BG49" i="4" s="1"/>
  <c r="AN50" i="4"/>
  <c r="BG50" i="4" s="1"/>
  <c r="AN51" i="4"/>
  <c r="BG51" i="4" s="1"/>
  <c r="AN52" i="4"/>
  <c r="BG52" i="4" s="1"/>
  <c r="AN53" i="4"/>
  <c r="BG53" i="4" s="1"/>
  <c r="AN54" i="4"/>
  <c r="BG54" i="4" s="1"/>
  <c r="AN55" i="4"/>
  <c r="BG55" i="4" s="1"/>
  <c r="AN56" i="4"/>
  <c r="BG56" i="4" s="1"/>
  <c r="AN57" i="4"/>
  <c r="BG57" i="4" s="1"/>
  <c r="AN58" i="4"/>
  <c r="BG58" i="4" s="1"/>
  <c r="AN59" i="4"/>
  <c r="BG59" i="4" s="1"/>
  <c r="AN60" i="4"/>
  <c r="BG60" i="4" s="1"/>
  <c r="AN61" i="4"/>
  <c r="BG61" i="4" s="1"/>
  <c r="AN62" i="4"/>
  <c r="BG62" i="4" s="1"/>
  <c r="AN63" i="4"/>
  <c r="BG63" i="4" s="1"/>
  <c r="AN64" i="4"/>
  <c r="BG64" i="4" s="1"/>
  <c r="AN65" i="4"/>
  <c r="BG65" i="4" s="1"/>
  <c r="AN66" i="4"/>
  <c r="BG66" i="4" s="1"/>
  <c r="AN67" i="4"/>
  <c r="BG67" i="4" s="1"/>
  <c r="AN68" i="4"/>
  <c r="BG68" i="4" s="1"/>
  <c r="AN69" i="4"/>
  <c r="BG69" i="4" s="1"/>
  <c r="AN70" i="4"/>
  <c r="BG70" i="4" s="1"/>
  <c r="AN71" i="4"/>
  <c r="BG71" i="4" s="1"/>
  <c r="AN72" i="4"/>
  <c r="BG72" i="4" s="1"/>
  <c r="AN73" i="4"/>
  <c r="BG73" i="4" s="1"/>
  <c r="AN74" i="4"/>
  <c r="BG74" i="4" s="1"/>
  <c r="AN75" i="4"/>
  <c r="BG75" i="4" s="1"/>
  <c r="AN76" i="4"/>
  <c r="BG76" i="4" s="1"/>
  <c r="AN77" i="4"/>
  <c r="BG77" i="4" s="1"/>
  <c r="AN78" i="4"/>
  <c r="BG78" i="4" s="1"/>
  <c r="AN79" i="4"/>
  <c r="BG7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BQ77" i="4" s="1"/>
  <c r="M78" i="4"/>
  <c r="BQ78" i="4" s="1"/>
  <c r="M79" i="4"/>
  <c r="BQ7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L62" i="4"/>
  <c r="BP62" i="4" s="1"/>
  <c r="L63" i="4"/>
  <c r="BP63" i="4" s="1"/>
  <c r="L64" i="4"/>
  <c r="BP64" i="4" s="1"/>
  <c r="L65" i="4"/>
  <c r="BP65" i="4" s="1"/>
  <c r="L66" i="4"/>
  <c r="BP66" i="4" s="1"/>
  <c r="L67" i="4"/>
  <c r="BP67" i="4" s="1"/>
  <c r="L68" i="4"/>
  <c r="BP68" i="4" s="1"/>
  <c r="L69" i="4"/>
  <c r="BP69" i="4" s="1"/>
  <c r="L70" i="4"/>
  <c r="BP70" i="4" s="1"/>
  <c r="L71" i="4"/>
  <c r="BP71" i="4" s="1"/>
  <c r="L72" i="4"/>
  <c r="BP72" i="4" s="1"/>
  <c r="L73" i="4"/>
  <c r="BP73" i="4" s="1"/>
  <c r="L74" i="4"/>
  <c r="BP74" i="4" s="1"/>
  <c r="L75" i="4"/>
  <c r="BP75" i="4" s="1"/>
  <c r="L76" i="4"/>
  <c r="BP76" i="4" s="1"/>
  <c r="L77" i="4"/>
  <c r="BP77" i="4" s="1"/>
  <c r="L78" i="4"/>
  <c r="BP78" i="4" s="1"/>
  <c r="L79" i="4"/>
  <c r="BP7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BI78" i="4" s="1"/>
  <c r="E79" i="4"/>
  <c r="BI79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D40" i="4"/>
  <c r="BH40" i="4" s="1"/>
  <c r="D41" i="4"/>
  <c r="BH41" i="4" s="1"/>
  <c r="D42" i="4"/>
  <c r="BH42" i="4" s="1"/>
  <c r="D43" i="4"/>
  <c r="BH43" i="4" s="1"/>
  <c r="D44" i="4"/>
  <c r="BH44" i="4" s="1"/>
  <c r="D45" i="4"/>
  <c r="BH45" i="4" s="1"/>
  <c r="D46" i="4"/>
  <c r="BH46" i="4" s="1"/>
  <c r="D47" i="4"/>
  <c r="BH47" i="4" s="1"/>
  <c r="D48" i="4"/>
  <c r="BH48" i="4" s="1"/>
  <c r="D49" i="4"/>
  <c r="BH49" i="4" s="1"/>
  <c r="D50" i="4"/>
  <c r="BH50" i="4" s="1"/>
  <c r="D51" i="4"/>
  <c r="BH51" i="4" s="1"/>
  <c r="D52" i="4"/>
  <c r="BH52" i="4" s="1"/>
  <c r="D53" i="4"/>
  <c r="BH53" i="4" s="1"/>
  <c r="D54" i="4"/>
  <c r="BH54" i="4" s="1"/>
  <c r="D55" i="4"/>
  <c r="BH55" i="4" s="1"/>
  <c r="D56" i="4"/>
  <c r="BH56" i="4" s="1"/>
  <c r="D57" i="4"/>
  <c r="BH57" i="4" s="1"/>
  <c r="D58" i="4"/>
  <c r="BH58" i="4" s="1"/>
  <c r="D59" i="4"/>
  <c r="BH59" i="4" s="1"/>
  <c r="D60" i="4"/>
  <c r="BH60" i="4" s="1"/>
  <c r="D61" i="4"/>
  <c r="BH61" i="4" s="1"/>
  <c r="D62" i="4"/>
  <c r="BH62" i="4" s="1"/>
  <c r="D63" i="4"/>
  <c r="BH63" i="4" s="1"/>
  <c r="D64" i="4"/>
  <c r="BH64" i="4" s="1"/>
  <c r="D65" i="4"/>
  <c r="BH65" i="4" s="1"/>
  <c r="D66" i="4"/>
  <c r="BH66" i="4" s="1"/>
  <c r="D67" i="4"/>
  <c r="BH67" i="4" s="1"/>
  <c r="D68" i="4"/>
  <c r="BH68" i="4" s="1"/>
  <c r="D69" i="4"/>
  <c r="BH69" i="4" s="1"/>
  <c r="D70" i="4"/>
  <c r="BH70" i="4" s="1"/>
  <c r="D71" i="4"/>
  <c r="BH71" i="4" s="1"/>
  <c r="D72" i="4"/>
  <c r="BH72" i="4" s="1"/>
  <c r="D73" i="4"/>
  <c r="BH73" i="4" s="1"/>
  <c r="D74" i="4"/>
  <c r="BH74" i="4" s="1"/>
  <c r="D75" i="4"/>
  <c r="BH75" i="4" s="1"/>
  <c r="D76" i="4"/>
  <c r="BH76" i="4" s="1"/>
  <c r="D77" i="4"/>
  <c r="BH77" i="4" s="1"/>
  <c r="D78" i="4"/>
  <c r="BH78" i="4" s="1"/>
  <c r="D79" i="4"/>
  <c r="BH7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W61" i="3" s="1"/>
  <c r="E62" i="3"/>
  <c r="W62" i="3" s="1"/>
  <c r="E63" i="3"/>
  <c r="W63" i="3" s="1"/>
  <c r="E64" i="3"/>
  <c r="W64" i="3" s="1"/>
  <c r="E65" i="3"/>
  <c r="W65" i="3" s="1"/>
  <c r="E66" i="3"/>
  <c r="W66" i="3" s="1"/>
  <c r="E67" i="3"/>
  <c r="W67" i="3" s="1"/>
  <c r="E68" i="3"/>
  <c r="W68" i="3" s="1"/>
  <c r="E69" i="3"/>
  <c r="W69" i="3" s="1"/>
  <c r="E70" i="3"/>
  <c r="W70" i="3" s="1"/>
  <c r="E71" i="3"/>
  <c r="W71" i="3" s="1"/>
  <c r="E72" i="3"/>
  <c r="W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W78" i="3" s="1"/>
  <c r="E79" i="3"/>
  <c r="W79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0" i="3"/>
  <c r="V50" i="3" s="1"/>
  <c r="D51" i="3"/>
  <c r="V51" i="3" s="1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62" i="3"/>
  <c r="V62" i="3" s="1"/>
  <c r="D63" i="3"/>
  <c r="V63" i="3" s="1"/>
  <c r="D64" i="3"/>
  <c r="V64" i="3" s="1"/>
  <c r="D65" i="3"/>
  <c r="V65" i="3" s="1"/>
  <c r="D66" i="3"/>
  <c r="V66" i="3" s="1"/>
  <c r="D67" i="3"/>
  <c r="V67" i="3" s="1"/>
  <c r="D68" i="3"/>
  <c r="V68" i="3" s="1"/>
  <c r="D69" i="3"/>
  <c r="V69" i="3" s="1"/>
  <c r="D70" i="3"/>
  <c r="V70" i="3" s="1"/>
  <c r="D71" i="3"/>
  <c r="V71" i="3" s="1"/>
  <c r="D72" i="3"/>
  <c r="V72" i="3" s="1"/>
  <c r="D73" i="3"/>
  <c r="V73" i="3" s="1"/>
  <c r="D74" i="3"/>
  <c r="V74" i="3" s="1"/>
  <c r="D75" i="3"/>
  <c r="V75" i="3" s="1"/>
  <c r="D76" i="3"/>
  <c r="V76" i="3" s="1"/>
  <c r="D77" i="3"/>
  <c r="V77" i="3" s="1"/>
  <c r="D78" i="3"/>
  <c r="V78" i="3" s="1"/>
  <c r="D79" i="3"/>
  <c r="V7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Z20" i="2"/>
  <c r="DB20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CW20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P20" i="2"/>
  <c r="CR20" i="2" s="1"/>
  <c r="BO9" i="2"/>
  <c r="BO13" i="2"/>
  <c r="BO17" i="2"/>
  <c r="BH8" i="2"/>
  <c r="BH9" i="2"/>
  <c r="CJ9" i="2" s="1"/>
  <c r="BH10" i="2"/>
  <c r="BH11" i="2"/>
  <c r="CJ11" i="2" s="1"/>
  <c r="BH12" i="2"/>
  <c r="BH13" i="2"/>
  <c r="CJ13" i="2" s="1"/>
  <c r="BH14" i="2"/>
  <c r="BH15" i="2"/>
  <c r="CJ15" i="2" s="1"/>
  <c r="BH16" i="2"/>
  <c r="BH17" i="2"/>
  <c r="CJ17" i="2" s="1"/>
  <c r="BH18" i="2"/>
  <c r="BH19" i="2"/>
  <c r="CJ19" i="2" s="1"/>
  <c r="BH20" i="2"/>
  <c r="BG9" i="2"/>
  <c r="BG11" i="2"/>
  <c r="BG13" i="2"/>
  <c r="BG15" i="2"/>
  <c r="BG17" i="2"/>
  <c r="BG19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N8" i="2"/>
  <c r="AN9" i="2"/>
  <c r="AN10" i="2"/>
  <c r="AN11" i="2"/>
  <c r="AM11" i="2" s="1"/>
  <c r="AN12" i="2"/>
  <c r="AN13" i="2"/>
  <c r="AN14" i="2"/>
  <c r="AN15" i="2"/>
  <c r="AM15" i="2" s="1"/>
  <c r="AN16" i="2"/>
  <c r="AN17" i="2"/>
  <c r="AN18" i="2"/>
  <c r="AN19" i="2"/>
  <c r="AM19" i="2" s="1"/>
  <c r="AN20" i="2"/>
  <c r="AM9" i="2"/>
  <c r="AM13" i="2"/>
  <c r="BF13" i="2" s="1"/>
  <c r="AM17" i="2"/>
  <c r="AF8" i="2"/>
  <c r="AE8" i="2" s="1"/>
  <c r="AF9" i="2"/>
  <c r="AF10" i="2"/>
  <c r="AE10" i="2" s="1"/>
  <c r="AF11" i="2"/>
  <c r="AF12" i="2"/>
  <c r="AE12" i="2" s="1"/>
  <c r="AF13" i="2"/>
  <c r="AF14" i="2"/>
  <c r="AE14" i="2" s="1"/>
  <c r="AF15" i="2"/>
  <c r="AF16" i="2"/>
  <c r="AE16" i="2" s="1"/>
  <c r="AF17" i="2"/>
  <c r="AF18" i="2"/>
  <c r="AE18" i="2" s="1"/>
  <c r="AF19" i="2"/>
  <c r="AF20" i="2"/>
  <c r="AE20" i="2" s="1"/>
  <c r="AE9" i="2"/>
  <c r="AE11" i="2"/>
  <c r="AE13" i="2"/>
  <c r="AE15" i="2"/>
  <c r="AE17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N8" i="2"/>
  <c r="M8" i="2" s="1"/>
  <c r="N9" i="2"/>
  <c r="N10" i="2"/>
  <c r="M10" i="2" s="1"/>
  <c r="N11" i="2"/>
  <c r="M11" i="2" s="1"/>
  <c r="N12" i="2"/>
  <c r="M12" i="2" s="1"/>
  <c r="N13" i="2"/>
  <c r="N14" i="2"/>
  <c r="M14" i="2" s="1"/>
  <c r="N15" i="2"/>
  <c r="M15" i="2" s="1"/>
  <c r="N16" i="2"/>
  <c r="M16" i="2" s="1"/>
  <c r="N17" i="2"/>
  <c r="N18" i="2"/>
  <c r="M18" i="2" s="1"/>
  <c r="N19" i="2"/>
  <c r="M19" i="2" s="1"/>
  <c r="N20" i="2"/>
  <c r="M20" i="2" s="1"/>
  <c r="M9" i="2"/>
  <c r="M13" i="2"/>
  <c r="M17" i="2"/>
  <c r="E8" i="2"/>
  <c r="E9" i="2"/>
  <c r="W9" i="2" s="1"/>
  <c r="E10" i="2"/>
  <c r="E11" i="2"/>
  <c r="W11" i="2" s="1"/>
  <c r="E12" i="2"/>
  <c r="E13" i="2"/>
  <c r="W13" i="2" s="1"/>
  <c r="E14" i="2"/>
  <c r="E15" i="2"/>
  <c r="W15" i="2" s="1"/>
  <c r="E16" i="2"/>
  <c r="E17" i="2"/>
  <c r="W17" i="2" s="1"/>
  <c r="E18" i="2"/>
  <c r="E19" i="2"/>
  <c r="W19" i="2" s="1"/>
  <c r="E20" i="2"/>
  <c r="D9" i="2"/>
  <c r="D11" i="2"/>
  <c r="V11" i="2" s="1"/>
  <c r="D13" i="2"/>
  <c r="V13" i="2" s="1"/>
  <c r="D15" i="2"/>
  <c r="V15" i="2" s="1"/>
  <c r="D17" i="2"/>
  <c r="V17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Z62" i="1"/>
  <c r="BZ63" i="1"/>
  <c r="BZ64" i="1"/>
  <c r="BZ65" i="1"/>
  <c r="BZ66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66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O9" i="1"/>
  <c r="BO11" i="1"/>
  <c r="BO13" i="1"/>
  <c r="BO15" i="1"/>
  <c r="BO17" i="1"/>
  <c r="BO19" i="1"/>
  <c r="BO21" i="1"/>
  <c r="BO23" i="1"/>
  <c r="BO25" i="1"/>
  <c r="BO27" i="1"/>
  <c r="BO29" i="1"/>
  <c r="BO31" i="1"/>
  <c r="BO33" i="1"/>
  <c r="BO35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O51" i="1"/>
  <c r="BO52" i="1"/>
  <c r="BO53" i="1"/>
  <c r="BO54" i="1"/>
  <c r="BO55" i="1"/>
  <c r="BO56" i="1"/>
  <c r="BO57" i="1"/>
  <c r="BO58" i="1"/>
  <c r="BO59" i="1"/>
  <c r="BO60" i="1"/>
  <c r="BO61" i="1"/>
  <c r="BO62" i="1"/>
  <c r="BO63" i="1"/>
  <c r="BO64" i="1"/>
  <c r="BO65" i="1"/>
  <c r="BO66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G9" i="1"/>
  <c r="BG11" i="1"/>
  <c r="BG13" i="1"/>
  <c r="BG15" i="1"/>
  <c r="BG17" i="1"/>
  <c r="BG19" i="1"/>
  <c r="BG21" i="1"/>
  <c r="BG23" i="1"/>
  <c r="BG25" i="1"/>
  <c r="BG27" i="1"/>
  <c r="BG29" i="1"/>
  <c r="BG31" i="1"/>
  <c r="BG33" i="1"/>
  <c r="BG35" i="1"/>
  <c r="BG37" i="1"/>
  <c r="BG39" i="1"/>
  <c r="BG41" i="1"/>
  <c r="BG43" i="1"/>
  <c r="BG45" i="1"/>
  <c r="BG47" i="1"/>
  <c r="BG49" i="1"/>
  <c r="BG51" i="1"/>
  <c r="BG53" i="1"/>
  <c r="BG55" i="1"/>
  <c r="BG57" i="1"/>
  <c r="BG59" i="1"/>
  <c r="BG61" i="1"/>
  <c r="BG63" i="1"/>
  <c r="BG65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N8" i="1"/>
  <c r="AN9" i="1"/>
  <c r="AM9" i="1" s="1"/>
  <c r="AN10" i="1"/>
  <c r="AN11" i="1"/>
  <c r="AM11" i="1" s="1"/>
  <c r="AN12" i="1"/>
  <c r="AN13" i="1"/>
  <c r="AM13" i="1" s="1"/>
  <c r="AN14" i="1"/>
  <c r="AN15" i="1"/>
  <c r="AM15" i="1" s="1"/>
  <c r="AN16" i="1"/>
  <c r="AN17" i="1"/>
  <c r="AM17" i="1" s="1"/>
  <c r="AN18" i="1"/>
  <c r="AN19" i="1"/>
  <c r="AM19" i="1" s="1"/>
  <c r="AN20" i="1"/>
  <c r="AN21" i="1"/>
  <c r="AM21" i="1" s="1"/>
  <c r="AN22" i="1"/>
  <c r="AN23" i="1"/>
  <c r="AM23" i="1" s="1"/>
  <c r="AN24" i="1"/>
  <c r="AN25" i="1"/>
  <c r="AM25" i="1" s="1"/>
  <c r="AN26" i="1"/>
  <c r="AN27" i="1"/>
  <c r="AM27" i="1" s="1"/>
  <c r="AN28" i="1"/>
  <c r="AN29" i="1"/>
  <c r="AM29" i="1" s="1"/>
  <c r="AN30" i="1"/>
  <c r="AN31" i="1"/>
  <c r="AM31" i="1" s="1"/>
  <c r="AN32" i="1"/>
  <c r="AN33" i="1"/>
  <c r="AM33" i="1" s="1"/>
  <c r="AN34" i="1"/>
  <c r="AN35" i="1"/>
  <c r="AM35" i="1" s="1"/>
  <c r="AN36" i="1"/>
  <c r="AN37" i="1"/>
  <c r="AM37" i="1" s="1"/>
  <c r="AN38" i="1"/>
  <c r="AN39" i="1"/>
  <c r="AM39" i="1" s="1"/>
  <c r="AN40" i="1"/>
  <c r="AN41" i="1"/>
  <c r="AM41" i="1" s="1"/>
  <c r="AN42" i="1"/>
  <c r="AN43" i="1"/>
  <c r="AM43" i="1" s="1"/>
  <c r="AN44" i="1"/>
  <c r="AN45" i="1"/>
  <c r="AM45" i="1" s="1"/>
  <c r="AN46" i="1"/>
  <c r="AN47" i="1"/>
  <c r="AM47" i="1" s="1"/>
  <c r="AN48" i="1"/>
  <c r="AN49" i="1"/>
  <c r="AM49" i="1" s="1"/>
  <c r="AN50" i="1"/>
  <c r="AN51" i="1"/>
  <c r="AM51" i="1" s="1"/>
  <c r="AN52" i="1"/>
  <c r="AN53" i="1"/>
  <c r="AM53" i="1" s="1"/>
  <c r="AN54" i="1"/>
  <c r="AN55" i="1"/>
  <c r="AM55" i="1" s="1"/>
  <c r="AN56" i="1"/>
  <c r="AN57" i="1"/>
  <c r="AM57" i="1" s="1"/>
  <c r="AN58" i="1"/>
  <c r="AN59" i="1"/>
  <c r="AM59" i="1" s="1"/>
  <c r="AN60" i="1"/>
  <c r="AN61" i="1"/>
  <c r="AM61" i="1" s="1"/>
  <c r="AN62" i="1"/>
  <c r="AN63" i="1"/>
  <c r="AM63" i="1" s="1"/>
  <c r="AN64" i="1"/>
  <c r="AN65" i="1"/>
  <c r="AM65" i="1" s="1"/>
  <c r="AN66" i="1"/>
  <c r="AM8" i="1"/>
  <c r="BF8" i="1" s="1"/>
  <c r="AM10" i="1"/>
  <c r="BF10" i="1" s="1"/>
  <c r="AM12" i="1"/>
  <c r="BF12" i="1" s="1"/>
  <c r="AM14" i="1"/>
  <c r="BF14" i="1" s="1"/>
  <c r="AM16" i="1"/>
  <c r="BF16" i="1" s="1"/>
  <c r="AM18" i="1"/>
  <c r="BF18" i="1" s="1"/>
  <c r="AM20" i="1"/>
  <c r="BF20" i="1" s="1"/>
  <c r="AM22" i="1"/>
  <c r="BF22" i="1" s="1"/>
  <c r="AM24" i="1"/>
  <c r="BF24" i="1" s="1"/>
  <c r="AM26" i="1"/>
  <c r="BF26" i="1" s="1"/>
  <c r="AM28" i="1"/>
  <c r="BF28" i="1" s="1"/>
  <c r="AM30" i="1"/>
  <c r="BF30" i="1" s="1"/>
  <c r="AM32" i="1"/>
  <c r="BF32" i="1" s="1"/>
  <c r="AM34" i="1"/>
  <c r="BF34" i="1" s="1"/>
  <c r="AM36" i="1"/>
  <c r="BF36" i="1" s="1"/>
  <c r="AM38" i="1"/>
  <c r="BF38" i="1" s="1"/>
  <c r="AM40" i="1"/>
  <c r="BF40" i="1" s="1"/>
  <c r="AM42" i="1"/>
  <c r="BF42" i="1" s="1"/>
  <c r="AM44" i="1"/>
  <c r="BF44" i="1" s="1"/>
  <c r="AM46" i="1"/>
  <c r="BF46" i="1" s="1"/>
  <c r="AM48" i="1"/>
  <c r="BF48" i="1" s="1"/>
  <c r="AM50" i="1"/>
  <c r="BF50" i="1" s="1"/>
  <c r="AM52" i="1"/>
  <c r="BF52" i="1" s="1"/>
  <c r="AM54" i="1"/>
  <c r="BF54" i="1" s="1"/>
  <c r="AM56" i="1"/>
  <c r="BF56" i="1" s="1"/>
  <c r="AM58" i="1"/>
  <c r="BF58" i="1" s="1"/>
  <c r="AM60" i="1"/>
  <c r="BF60" i="1" s="1"/>
  <c r="AM62" i="1"/>
  <c r="BF62" i="1" s="1"/>
  <c r="AM64" i="1"/>
  <c r="BF64" i="1" s="1"/>
  <c r="AM66" i="1"/>
  <c r="BF66" i="1" s="1"/>
  <c r="AF8" i="1"/>
  <c r="AF9" i="1"/>
  <c r="AE9" i="1" s="1"/>
  <c r="AF10" i="1"/>
  <c r="AF11" i="1"/>
  <c r="AE11" i="1" s="1"/>
  <c r="AF12" i="1"/>
  <c r="AF13" i="1"/>
  <c r="AE13" i="1" s="1"/>
  <c r="AF14" i="1"/>
  <c r="AF15" i="1"/>
  <c r="AE15" i="1" s="1"/>
  <c r="AF16" i="1"/>
  <c r="AF17" i="1"/>
  <c r="AE17" i="1" s="1"/>
  <c r="AF18" i="1"/>
  <c r="AF19" i="1"/>
  <c r="AE19" i="1" s="1"/>
  <c r="AF20" i="1"/>
  <c r="AF21" i="1"/>
  <c r="AE21" i="1" s="1"/>
  <c r="AF22" i="1"/>
  <c r="AF23" i="1"/>
  <c r="AE23" i="1" s="1"/>
  <c r="AF24" i="1"/>
  <c r="AF25" i="1"/>
  <c r="AE25" i="1" s="1"/>
  <c r="AF26" i="1"/>
  <c r="AF27" i="1"/>
  <c r="AE27" i="1" s="1"/>
  <c r="AF28" i="1"/>
  <c r="AF29" i="1"/>
  <c r="AE29" i="1" s="1"/>
  <c r="AF30" i="1"/>
  <c r="AF31" i="1"/>
  <c r="AE31" i="1" s="1"/>
  <c r="AF32" i="1"/>
  <c r="AF33" i="1"/>
  <c r="AE33" i="1" s="1"/>
  <c r="AF34" i="1"/>
  <c r="AF35" i="1"/>
  <c r="AE35" i="1" s="1"/>
  <c r="AF36" i="1"/>
  <c r="AF37" i="1"/>
  <c r="AE37" i="1" s="1"/>
  <c r="AF38" i="1"/>
  <c r="AF39" i="1"/>
  <c r="AE39" i="1" s="1"/>
  <c r="AF40" i="1"/>
  <c r="AF41" i="1"/>
  <c r="AE41" i="1" s="1"/>
  <c r="AF42" i="1"/>
  <c r="AF43" i="1"/>
  <c r="AE43" i="1" s="1"/>
  <c r="AF44" i="1"/>
  <c r="AF45" i="1"/>
  <c r="AE45" i="1" s="1"/>
  <c r="AF46" i="1"/>
  <c r="AF47" i="1"/>
  <c r="AE47" i="1" s="1"/>
  <c r="AF48" i="1"/>
  <c r="AF49" i="1"/>
  <c r="AE49" i="1" s="1"/>
  <c r="AF50" i="1"/>
  <c r="AF51" i="1"/>
  <c r="AE51" i="1" s="1"/>
  <c r="AF52" i="1"/>
  <c r="AF53" i="1"/>
  <c r="AE53" i="1" s="1"/>
  <c r="AF54" i="1"/>
  <c r="AF55" i="1"/>
  <c r="AE55" i="1" s="1"/>
  <c r="AF56" i="1"/>
  <c r="AF57" i="1"/>
  <c r="AE57" i="1" s="1"/>
  <c r="AF58" i="1"/>
  <c r="AF59" i="1"/>
  <c r="AE59" i="1" s="1"/>
  <c r="AF60" i="1"/>
  <c r="AF61" i="1"/>
  <c r="AE61" i="1" s="1"/>
  <c r="AF62" i="1"/>
  <c r="AF63" i="1"/>
  <c r="AE63" i="1" s="1"/>
  <c r="AF64" i="1"/>
  <c r="AF65" i="1"/>
  <c r="AE65" i="1" s="1"/>
  <c r="AF66" i="1"/>
  <c r="AE8" i="1"/>
  <c r="AE10" i="1"/>
  <c r="AE12" i="1"/>
  <c r="AE14" i="1"/>
  <c r="AE16" i="1"/>
  <c r="AE18" i="1"/>
  <c r="AE20" i="1"/>
  <c r="AE22" i="1"/>
  <c r="AE24" i="1"/>
  <c r="AE26" i="1"/>
  <c r="AE28" i="1"/>
  <c r="AE30" i="1"/>
  <c r="AE32" i="1"/>
  <c r="AE34" i="1"/>
  <c r="AE36" i="1"/>
  <c r="AE38" i="1"/>
  <c r="AE40" i="1"/>
  <c r="AE42" i="1"/>
  <c r="AE44" i="1"/>
  <c r="AE46" i="1"/>
  <c r="AE48" i="1"/>
  <c r="AE50" i="1"/>
  <c r="AE52" i="1"/>
  <c r="AE54" i="1"/>
  <c r="AE56" i="1"/>
  <c r="AE58" i="1"/>
  <c r="AE60" i="1"/>
  <c r="AE62" i="1"/>
  <c r="AE64" i="1"/>
  <c r="AE6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N8" i="1"/>
  <c r="M8" i="1" s="1"/>
  <c r="N9" i="1"/>
  <c r="N10" i="1"/>
  <c r="M10" i="1" s="1"/>
  <c r="N11" i="1"/>
  <c r="N12" i="1"/>
  <c r="M12" i="1" s="1"/>
  <c r="N13" i="1"/>
  <c r="N14" i="1"/>
  <c r="M14" i="1" s="1"/>
  <c r="N15" i="1"/>
  <c r="N16" i="1"/>
  <c r="M16" i="1" s="1"/>
  <c r="N17" i="1"/>
  <c r="N18" i="1"/>
  <c r="M18" i="1" s="1"/>
  <c r="N19" i="1"/>
  <c r="N20" i="1"/>
  <c r="M20" i="1" s="1"/>
  <c r="N21" i="1"/>
  <c r="N22" i="1"/>
  <c r="M22" i="1" s="1"/>
  <c r="N23" i="1"/>
  <c r="N24" i="1"/>
  <c r="M24" i="1" s="1"/>
  <c r="N25" i="1"/>
  <c r="N26" i="1"/>
  <c r="M26" i="1" s="1"/>
  <c r="N27" i="1"/>
  <c r="N28" i="1"/>
  <c r="M28" i="1" s="1"/>
  <c r="N29" i="1"/>
  <c r="N30" i="1"/>
  <c r="M30" i="1" s="1"/>
  <c r="N31" i="1"/>
  <c r="N32" i="1"/>
  <c r="M32" i="1" s="1"/>
  <c r="N33" i="1"/>
  <c r="N34" i="1"/>
  <c r="M34" i="1" s="1"/>
  <c r="N35" i="1"/>
  <c r="N36" i="1"/>
  <c r="M36" i="1" s="1"/>
  <c r="N37" i="1"/>
  <c r="N38" i="1"/>
  <c r="M38" i="1" s="1"/>
  <c r="N39" i="1"/>
  <c r="N40" i="1"/>
  <c r="M40" i="1" s="1"/>
  <c r="N41" i="1"/>
  <c r="N42" i="1"/>
  <c r="M42" i="1" s="1"/>
  <c r="N43" i="1"/>
  <c r="N44" i="1"/>
  <c r="M44" i="1" s="1"/>
  <c r="N45" i="1"/>
  <c r="N46" i="1"/>
  <c r="M46" i="1" s="1"/>
  <c r="N47" i="1"/>
  <c r="N48" i="1"/>
  <c r="M48" i="1" s="1"/>
  <c r="N49" i="1"/>
  <c r="N50" i="1"/>
  <c r="M50" i="1" s="1"/>
  <c r="N51" i="1"/>
  <c r="N52" i="1"/>
  <c r="M52" i="1" s="1"/>
  <c r="N53" i="1"/>
  <c r="N54" i="1"/>
  <c r="M54" i="1" s="1"/>
  <c r="N55" i="1"/>
  <c r="N56" i="1"/>
  <c r="M56" i="1" s="1"/>
  <c r="N57" i="1"/>
  <c r="N58" i="1"/>
  <c r="M58" i="1" s="1"/>
  <c r="N59" i="1"/>
  <c r="N60" i="1"/>
  <c r="M60" i="1" s="1"/>
  <c r="N61" i="1"/>
  <c r="N62" i="1"/>
  <c r="M62" i="1" s="1"/>
  <c r="N63" i="1"/>
  <c r="N64" i="1"/>
  <c r="M64" i="1" s="1"/>
  <c r="N65" i="1"/>
  <c r="N66" i="1"/>
  <c r="M66" i="1" s="1"/>
  <c r="M9" i="1"/>
  <c r="M11" i="1"/>
  <c r="M13" i="1"/>
  <c r="M15" i="1"/>
  <c r="M17" i="1"/>
  <c r="M19" i="1"/>
  <c r="M21" i="1"/>
  <c r="M23" i="1"/>
  <c r="M25" i="1"/>
  <c r="M27" i="1"/>
  <c r="M29" i="1"/>
  <c r="M31" i="1"/>
  <c r="M33" i="1"/>
  <c r="M35" i="1"/>
  <c r="M37" i="1"/>
  <c r="M39" i="1"/>
  <c r="M41" i="1"/>
  <c r="M43" i="1"/>
  <c r="M45" i="1"/>
  <c r="M47" i="1"/>
  <c r="M49" i="1"/>
  <c r="M51" i="1"/>
  <c r="M53" i="1"/>
  <c r="M55" i="1"/>
  <c r="M57" i="1"/>
  <c r="M59" i="1"/>
  <c r="M61" i="1"/>
  <c r="M63" i="1"/>
  <c r="M65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E62" i="1"/>
  <c r="W62" i="1" s="1"/>
  <c r="E63" i="1"/>
  <c r="W63" i="1" s="1"/>
  <c r="E64" i="1"/>
  <c r="W64" i="1" s="1"/>
  <c r="E65" i="1"/>
  <c r="W65" i="1" s="1"/>
  <c r="E66" i="1"/>
  <c r="W66" i="1" s="1"/>
  <c r="D9" i="1"/>
  <c r="V9" i="1" s="1"/>
  <c r="D11" i="1"/>
  <c r="V11" i="1" s="1"/>
  <c r="D13" i="1"/>
  <c r="V13" i="1" s="1"/>
  <c r="D15" i="1"/>
  <c r="V15" i="1" s="1"/>
  <c r="D17" i="1"/>
  <c r="V17" i="1" s="1"/>
  <c r="D19" i="1"/>
  <c r="V19" i="1" s="1"/>
  <c r="D21" i="1"/>
  <c r="V21" i="1" s="1"/>
  <c r="D23" i="1"/>
  <c r="V23" i="1" s="1"/>
  <c r="D25" i="1"/>
  <c r="V25" i="1" s="1"/>
  <c r="D27" i="1"/>
  <c r="V27" i="1" s="1"/>
  <c r="D29" i="1"/>
  <c r="V29" i="1" s="1"/>
  <c r="D31" i="1"/>
  <c r="V31" i="1" s="1"/>
  <c r="D33" i="1"/>
  <c r="V33" i="1" s="1"/>
  <c r="D35" i="1"/>
  <c r="V35" i="1" s="1"/>
  <c r="D37" i="1"/>
  <c r="V37" i="1" s="1"/>
  <c r="D39" i="1"/>
  <c r="V39" i="1" s="1"/>
  <c r="D41" i="1"/>
  <c r="V41" i="1" s="1"/>
  <c r="D43" i="1"/>
  <c r="V43" i="1" s="1"/>
  <c r="D45" i="1"/>
  <c r="V45" i="1" s="1"/>
  <c r="D47" i="1"/>
  <c r="V47" i="1" s="1"/>
  <c r="D49" i="1"/>
  <c r="V49" i="1" s="1"/>
  <c r="D51" i="1"/>
  <c r="V51" i="1" s="1"/>
  <c r="D53" i="1"/>
  <c r="V53" i="1" s="1"/>
  <c r="D55" i="1"/>
  <c r="V55" i="1" s="1"/>
  <c r="D57" i="1"/>
  <c r="V57" i="1" s="1"/>
  <c r="D59" i="1"/>
  <c r="V59" i="1" s="1"/>
  <c r="D61" i="1"/>
  <c r="V61" i="1" s="1"/>
  <c r="D63" i="1"/>
  <c r="V63" i="1" s="1"/>
  <c r="D65" i="1"/>
  <c r="V65" i="1" s="1"/>
  <c r="AE78" i="4" l="1"/>
  <c r="CI78" i="4" s="1"/>
  <c r="AE76" i="4"/>
  <c r="CI76" i="4" s="1"/>
  <c r="AE74" i="4"/>
  <c r="CI74" i="4" s="1"/>
  <c r="AE72" i="4"/>
  <c r="CI72" i="4" s="1"/>
  <c r="AE70" i="4"/>
  <c r="CI70" i="4" s="1"/>
  <c r="AE68" i="4"/>
  <c r="CI68" i="4" s="1"/>
  <c r="AE66" i="4"/>
  <c r="CI66" i="4" s="1"/>
  <c r="AE64" i="4"/>
  <c r="CI64" i="4" s="1"/>
  <c r="AE62" i="4"/>
  <c r="CI62" i="4" s="1"/>
  <c r="AE60" i="4"/>
  <c r="CI60" i="4" s="1"/>
  <c r="AE58" i="4"/>
  <c r="CI58" i="4" s="1"/>
  <c r="AE56" i="4"/>
  <c r="CI56" i="4" s="1"/>
  <c r="AE54" i="4"/>
  <c r="CI54" i="4" s="1"/>
  <c r="AE52" i="4"/>
  <c r="CI52" i="4" s="1"/>
  <c r="AE50" i="4"/>
  <c r="CI50" i="4" s="1"/>
  <c r="AE48" i="4"/>
  <c r="CI48" i="4" s="1"/>
  <c r="AE46" i="4"/>
  <c r="CI46" i="4" s="1"/>
  <c r="AE44" i="4"/>
  <c r="CI44" i="4" s="1"/>
  <c r="AE42" i="4"/>
  <c r="CI42" i="4" s="1"/>
  <c r="AE40" i="4"/>
  <c r="CI40" i="4" s="1"/>
  <c r="AE38" i="4"/>
  <c r="CI38" i="4" s="1"/>
  <c r="AE36" i="4"/>
  <c r="CI36" i="4" s="1"/>
  <c r="AE34" i="4"/>
  <c r="CI34" i="4" s="1"/>
  <c r="AE32" i="4"/>
  <c r="CI32" i="4" s="1"/>
  <c r="AE30" i="4"/>
  <c r="CI30" i="4" s="1"/>
  <c r="AE28" i="4"/>
  <c r="CI28" i="4" s="1"/>
  <c r="AE26" i="4"/>
  <c r="CI26" i="4" s="1"/>
  <c r="AE24" i="4"/>
  <c r="CI24" i="4" s="1"/>
  <c r="AE22" i="4"/>
  <c r="CI22" i="4" s="1"/>
  <c r="AE20" i="4"/>
  <c r="CI20" i="4" s="1"/>
  <c r="AE18" i="4"/>
  <c r="CI18" i="4" s="1"/>
  <c r="AE16" i="4"/>
  <c r="CI16" i="4" s="1"/>
  <c r="AE14" i="4"/>
  <c r="CI14" i="4" s="1"/>
  <c r="AE12" i="4"/>
  <c r="CI12" i="4" s="1"/>
  <c r="AE10" i="4"/>
  <c r="CI10" i="4" s="1"/>
  <c r="AE8" i="4"/>
  <c r="CI8" i="4" s="1"/>
  <c r="AE79" i="4"/>
  <c r="CI79" i="4" s="1"/>
  <c r="AE77" i="4"/>
  <c r="CI77" i="4" s="1"/>
  <c r="AE75" i="4"/>
  <c r="CI75" i="4" s="1"/>
  <c r="AE73" i="4"/>
  <c r="CI73" i="4" s="1"/>
  <c r="AE71" i="4"/>
  <c r="CI71" i="4" s="1"/>
  <c r="AE69" i="4"/>
  <c r="CI69" i="4" s="1"/>
  <c r="AE67" i="4"/>
  <c r="CI67" i="4" s="1"/>
  <c r="AE65" i="4"/>
  <c r="CI65" i="4" s="1"/>
  <c r="AE63" i="4"/>
  <c r="CI63" i="4" s="1"/>
  <c r="AE61" i="4"/>
  <c r="CI61" i="4" s="1"/>
  <c r="AE59" i="4"/>
  <c r="CI59" i="4" s="1"/>
  <c r="AE57" i="4"/>
  <c r="CI57" i="4" s="1"/>
  <c r="AE55" i="4"/>
  <c r="CI55" i="4" s="1"/>
  <c r="AE53" i="4"/>
  <c r="CI53" i="4" s="1"/>
  <c r="AE51" i="4"/>
  <c r="CI51" i="4" s="1"/>
  <c r="AE49" i="4"/>
  <c r="CI49" i="4" s="1"/>
  <c r="AE47" i="4"/>
  <c r="CI47" i="4" s="1"/>
  <c r="AE45" i="4"/>
  <c r="CI45" i="4" s="1"/>
  <c r="AE43" i="4"/>
  <c r="CI43" i="4" s="1"/>
  <c r="AE41" i="4"/>
  <c r="CI41" i="4" s="1"/>
  <c r="AE39" i="4"/>
  <c r="CI39" i="4" s="1"/>
  <c r="AE37" i="4"/>
  <c r="CI37" i="4" s="1"/>
  <c r="AE35" i="4"/>
  <c r="CI35" i="4" s="1"/>
  <c r="AE33" i="4"/>
  <c r="CI33" i="4" s="1"/>
  <c r="AE31" i="4"/>
  <c r="CI31" i="4" s="1"/>
  <c r="AE29" i="4"/>
  <c r="CI29" i="4" s="1"/>
  <c r="AE27" i="4"/>
  <c r="CI27" i="4" s="1"/>
  <c r="AE25" i="4"/>
  <c r="CI25" i="4" s="1"/>
  <c r="AE23" i="4"/>
  <c r="CI23" i="4" s="1"/>
  <c r="AE21" i="4"/>
  <c r="CI21" i="4" s="1"/>
  <c r="AE19" i="4"/>
  <c r="CI19" i="4" s="1"/>
  <c r="AE17" i="4"/>
  <c r="CI17" i="4" s="1"/>
  <c r="AE15" i="4"/>
  <c r="CI15" i="4" s="1"/>
  <c r="AE13" i="4"/>
  <c r="CI13" i="4" s="1"/>
  <c r="AE11" i="4"/>
  <c r="CI11" i="4" s="1"/>
  <c r="AE9" i="4"/>
  <c r="CI9" i="4" s="1"/>
  <c r="D20" i="2"/>
  <c r="V20" i="2" s="1"/>
  <c r="W20" i="2"/>
  <c r="D18" i="2"/>
  <c r="V18" i="2" s="1"/>
  <c r="W18" i="2"/>
  <c r="D16" i="2"/>
  <c r="V16" i="2" s="1"/>
  <c r="W16" i="2"/>
  <c r="D14" i="2"/>
  <c r="V14" i="2" s="1"/>
  <c r="W14" i="2"/>
  <c r="D12" i="2"/>
  <c r="V12" i="2" s="1"/>
  <c r="W12" i="2"/>
  <c r="D10" i="2"/>
  <c r="V10" i="2" s="1"/>
  <c r="W10" i="2"/>
  <c r="D8" i="2"/>
  <c r="V8" i="2" s="1"/>
  <c r="W8" i="2"/>
  <c r="BF17" i="2"/>
  <c r="BF9" i="2"/>
  <c r="BF19" i="2"/>
  <c r="BF15" i="2"/>
  <c r="BF11" i="2"/>
  <c r="CI19" i="2"/>
  <c r="CI15" i="2"/>
  <c r="CI11" i="2"/>
  <c r="CJ20" i="2"/>
  <c r="CJ18" i="2"/>
  <c r="CJ16" i="2"/>
  <c r="CJ14" i="2"/>
  <c r="CJ12" i="2"/>
  <c r="CJ10" i="2"/>
  <c r="CJ8" i="2"/>
  <c r="CQ13" i="2"/>
  <c r="V9" i="2"/>
  <c r="CI17" i="2"/>
  <c r="CI13" i="2"/>
  <c r="CI9" i="2"/>
  <c r="CQ17" i="2"/>
  <c r="CQ9" i="2"/>
  <c r="BG20" i="2"/>
  <c r="CI20" i="2" s="1"/>
  <c r="BG18" i="2"/>
  <c r="CI18" i="2" s="1"/>
  <c r="BG16" i="2"/>
  <c r="CI16" i="2" s="1"/>
  <c r="BG14" i="2"/>
  <c r="CI14" i="2" s="1"/>
  <c r="BG12" i="2"/>
  <c r="CI12" i="2" s="1"/>
  <c r="BG10" i="2"/>
  <c r="CI10" i="2" s="1"/>
  <c r="BG8" i="2"/>
  <c r="CI8" i="2" s="1"/>
  <c r="BO19" i="2"/>
  <c r="BO15" i="2"/>
  <c r="BO11" i="2"/>
  <c r="CH17" i="2"/>
  <c r="DJ17" i="2" s="1"/>
  <c r="CH13" i="2"/>
  <c r="DJ13" i="2" s="1"/>
  <c r="CH9" i="2"/>
  <c r="DJ9" i="2" s="1"/>
  <c r="BO20" i="2"/>
  <c r="BO18" i="2"/>
  <c r="BO16" i="2"/>
  <c r="BO14" i="2"/>
  <c r="BO12" i="2"/>
  <c r="BO10" i="2"/>
  <c r="BO8" i="2"/>
  <c r="AM20" i="2"/>
  <c r="BF20" i="2" s="1"/>
  <c r="AM18" i="2"/>
  <c r="BF18" i="2" s="1"/>
  <c r="AM16" i="2"/>
  <c r="BF16" i="2" s="1"/>
  <c r="AM14" i="2"/>
  <c r="BF14" i="2" s="1"/>
  <c r="AM12" i="2"/>
  <c r="BF12" i="2" s="1"/>
  <c r="AM10" i="2"/>
  <c r="BF10" i="2" s="1"/>
  <c r="AM8" i="2"/>
  <c r="BF8" i="2" s="1"/>
  <c r="BF65" i="1"/>
  <c r="BF63" i="1"/>
  <c r="BF61" i="1"/>
  <c r="BF59" i="1"/>
  <c r="BF57" i="1"/>
  <c r="BF55" i="1"/>
  <c r="BF53" i="1"/>
  <c r="BF51" i="1"/>
  <c r="BF49" i="1"/>
  <c r="BF47" i="1"/>
  <c r="BF45" i="1"/>
  <c r="BF43" i="1"/>
  <c r="BF41" i="1"/>
  <c r="BF39" i="1"/>
  <c r="BF37" i="1"/>
  <c r="BF35" i="1"/>
  <c r="BF33" i="1"/>
  <c r="BF31" i="1"/>
  <c r="BF29" i="1"/>
  <c r="BF27" i="1"/>
  <c r="BF25" i="1"/>
  <c r="BF23" i="1"/>
  <c r="BF21" i="1"/>
  <c r="BF19" i="1"/>
  <c r="BF17" i="1"/>
  <c r="BF15" i="1"/>
  <c r="BF13" i="1"/>
  <c r="BF11" i="1"/>
  <c r="BF9" i="1"/>
  <c r="D66" i="1"/>
  <c r="V66" i="1" s="1"/>
  <c r="D64" i="1"/>
  <c r="V64" i="1" s="1"/>
  <c r="D62" i="1"/>
  <c r="V62" i="1" s="1"/>
  <c r="D60" i="1"/>
  <c r="V60" i="1" s="1"/>
  <c r="D58" i="1"/>
  <c r="V58" i="1" s="1"/>
  <c r="D56" i="1"/>
  <c r="V56" i="1" s="1"/>
  <c r="D54" i="1"/>
  <c r="V54" i="1" s="1"/>
  <c r="D52" i="1"/>
  <c r="V52" i="1" s="1"/>
  <c r="D50" i="1"/>
  <c r="V50" i="1" s="1"/>
  <c r="D48" i="1"/>
  <c r="V48" i="1" s="1"/>
  <c r="D46" i="1"/>
  <c r="V46" i="1" s="1"/>
  <c r="D44" i="1"/>
  <c r="V44" i="1" s="1"/>
  <c r="D42" i="1"/>
  <c r="V42" i="1" s="1"/>
  <c r="D40" i="1"/>
  <c r="V40" i="1" s="1"/>
  <c r="D38" i="1"/>
  <c r="V38" i="1" s="1"/>
  <c r="D36" i="1"/>
  <c r="V36" i="1" s="1"/>
  <c r="D34" i="1"/>
  <c r="V34" i="1" s="1"/>
  <c r="D32" i="1"/>
  <c r="V32" i="1" s="1"/>
  <c r="D30" i="1"/>
  <c r="V30" i="1" s="1"/>
  <c r="D28" i="1"/>
  <c r="V28" i="1" s="1"/>
  <c r="D26" i="1"/>
  <c r="V26" i="1" s="1"/>
  <c r="D24" i="1"/>
  <c r="V24" i="1" s="1"/>
  <c r="D22" i="1"/>
  <c r="V22" i="1" s="1"/>
  <c r="D20" i="1"/>
  <c r="V20" i="1" s="1"/>
  <c r="D18" i="1"/>
  <c r="V18" i="1" s="1"/>
  <c r="D16" i="1"/>
  <c r="V16" i="1" s="1"/>
  <c r="D14" i="1"/>
  <c r="V14" i="1" s="1"/>
  <c r="D12" i="1"/>
  <c r="V12" i="1" s="1"/>
  <c r="D10" i="1"/>
  <c r="V10" i="1" s="1"/>
  <c r="D8" i="1"/>
  <c r="V8" i="1" s="1"/>
  <c r="CI65" i="1"/>
  <c r="CI61" i="1"/>
  <c r="CI57" i="1"/>
  <c r="CI53" i="1"/>
  <c r="CI49" i="1"/>
  <c r="CI45" i="1"/>
  <c r="CI41" i="1"/>
  <c r="CI37" i="1"/>
  <c r="CI33" i="1"/>
  <c r="CI29" i="1"/>
  <c r="CI25" i="1"/>
  <c r="CI21" i="1"/>
  <c r="CI17" i="1"/>
  <c r="CI13" i="1"/>
  <c r="CI9" i="1"/>
  <c r="CJ65" i="1"/>
  <c r="CJ63" i="1"/>
  <c r="CJ61" i="1"/>
  <c r="CJ59" i="1"/>
  <c r="CJ57" i="1"/>
  <c r="CJ55" i="1"/>
  <c r="CJ53" i="1"/>
  <c r="CJ51" i="1"/>
  <c r="CJ49" i="1"/>
  <c r="CJ47" i="1"/>
  <c r="CJ45" i="1"/>
  <c r="CJ43" i="1"/>
  <c r="CJ41" i="1"/>
  <c r="CJ39" i="1"/>
  <c r="CJ37" i="1"/>
  <c r="CJ35" i="1"/>
  <c r="CJ33" i="1"/>
  <c r="CJ31" i="1"/>
  <c r="CJ29" i="1"/>
  <c r="CJ27" i="1"/>
  <c r="CJ25" i="1"/>
  <c r="CJ23" i="1"/>
  <c r="CJ21" i="1"/>
  <c r="CJ19" i="1"/>
  <c r="CJ17" i="1"/>
  <c r="CJ15" i="1"/>
  <c r="CJ13" i="1"/>
  <c r="CJ11" i="1"/>
  <c r="CJ9" i="1"/>
  <c r="CQ66" i="1"/>
  <c r="CQ64" i="1"/>
  <c r="CQ62" i="1"/>
  <c r="CQ60" i="1"/>
  <c r="CQ58" i="1"/>
  <c r="CQ56" i="1"/>
  <c r="CQ54" i="1"/>
  <c r="CQ52" i="1"/>
  <c r="CQ50" i="1"/>
  <c r="CI63" i="1"/>
  <c r="CI59" i="1"/>
  <c r="CI55" i="1"/>
  <c r="CI51" i="1"/>
  <c r="CI47" i="1"/>
  <c r="CI43" i="1"/>
  <c r="CI39" i="1"/>
  <c r="CI35" i="1"/>
  <c r="CI31" i="1"/>
  <c r="CI27" i="1"/>
  <c r="CI23" i="1"/>
  <c r="CI19" i="1"/>
  <c r="CI15" i="1"/>
  <c r="CI11" i="1"/>
  <c r="BG66" i="1"/>
  <c r="CI66" i="1" s="1"/>
  <c r="CJ66" i="1"/>
  <c r="BG64" i="1"/>
  <c r="CI64" i="1" s="1"/>
  <c r="CJ64" i="1"/>
  <c r="BG62" i="1"/>
  <c r="CI62" i="1" s="1"/>
  <c r="CJ62" i="1"/>
  <c r="BG60" i="1"/>
  <c r="CI60" i="1" s="1"/>
  <c r="CJ60" i="1"/>
  <c r="BG58" i="1"/>
  <c r="CI58" i="1" s="1"/>
  <c r="CJ58" i="1"/>
  <c r="BG56" i="1"/>
  <c r="CI56" i="1" s="1"/>
  <c r="CJ56" i="1"/>
  <c r="BG54" i="1"/>
  <c r="CI54" i="1" s="1"/>
  <c r="CJ54" i="1"/>
  <c r="BG52" i="1"/>
  <c r="CI52" i="1" s="1"/>
  <c r="CJ52" i="1"/>
  <c r="BG50" i="1"/>
  <c r="CI50" i="1" s="1"/>
  <c r="CJ50" i="1"/>
  <c r="BG48" i="1"/>
  <c r="CI48" i="1" s="1"/>
  <c r="CJ48" i="1"/>
  <c r="BG46" i="1"/>
  <c r="CI46" i="1" s="1"/>
  <c r="CJ46" i="1"/>
  <c r="BG44" i="1"/>
  <c r="CI44" i="1" s="1"/>
  <c r="CJ44" i="1"/>
  <c r="BG42" i="1"/>
  <c r="CI42" i="1" s="1"/>
  <c r="CJ42" i="1"/>
  <c r="BG40" i="1"/>
  <c r="CI40" i="1" s="1"/>
  <c r="CJ40" i="1"/>
  <c r="BG38" i="1"/>
  <c r="CI38" i="1" s="1"/>
  <c r="CJ38" i="1"/>
  <c r="BG36" i="1"/>
  <c r="CI36" i="1" s="1"/>
  <c r="CJ36" i="1"/>
  <c r="BG34" i="1"/>
  <c r="CI34" i="1" s="1"/>
  <c r="CJ34" i="1"/>
  <c r="BG32" i="1"/>
  <c r="CI32" i="1" s="1"/>
  <c r="CJ32" i="1"/>
  <c r="BG30" i="1"/>
  <c r="CI30" i="1" s="1"/>
  <c r="CJ30" i="1"/>
  <c r="BG28" i="1"/>
  <c r="CI28" i="1" s="1"/>
  <c r="CJ28" i="1"/>
  <c r="BG26" i="1"/>
  <c r="CI26" i="1" s="1"/>
  <c r="CJ26" i="1"/>
  <c r="BG24" i="1"/>
  <c r="CI24" i="1" s="1"/>
  <c r="CJ24" i="1"/>
  <c r="BG22" i="1"/>
  <c r="CI22" i="1" s="1"/>
  <c r="CJ22" i="1"/>
  <c r="BG20" i="1"/>
  <c r="CI20" i="1" s="1"/>
  <c r="CJ20" i="1"/>
  <c r="BG18" i="1"/>
  <c r="CI18" i="1" s="1"/>
  <c r="CJ18" i="1"/>
  <c r="BG16" i="1"/>
  <c r="CI16" i="1" s="1"/>
  <c r="CJ16" i="1"/>
  <c r="BG14" i="1"/>
  <c r="CI14" i="1" s="1"/>
  <c r="CJ14" i="1"/>
  <c r="BG12" i="1"/>
  <c r="CI12" i="1" s="1"/>
  <c r="CJ12" i="1"/>
  <c r="BG10" i="1"/>
  <c r="CI10" i="1" s="1"/>
  <c r="CJ10" i="1"/>
  <c r="BG8" i="1"/>
  <c r="CI8" i="1" s="1"/>
  <c r="CJ8" i="1"/>
  <c r="CQ65" i="1"/>
  <c r="CH65" i="1"/>
  <c r="DJ65" i="1" s="1"/>
  <c r="CQ63" i="1"/>
  <c r="CH63" i="1"/>
  <c r="DJ63" i="1" s="1"/>
  <c r="CQ61" i="1"/>
  <c r="CQ59" i="1"/>
  <c r="CQ57" i="1"/>
  <c r="CQ55" i="1"/>
  <c r="CQ53" i="1"/>
  <c r="CQ51" i="1"/>
  <c r="CQ49" i="1"/>
  <c r="CQ47" i="1"/>
  <c r="CQ45" i="1"/>
  <c r="CQ43" i="1"/>
  <c r="CQ41" i="1"/>
  <c r="CQ39" i="1"/>
  <c r="CQ37" i="1"/>
  <c r="CQ33" i="1"/>
  <c r="CQ29" i="1"/>
  <c r="CQ25" i="1"/>
  <c r="CQ21" i="1"/>
  <c r="CQ17" i="1"/>
  <c r="CQ13" i="1"/>
  <c r="CQ9" i="1"/>
  <c r="CR65" i="1"/>
  <c r="CR63" i="1"/>
  <c r="CR61" i="1"/>
  <c r="CR59" i="1"/>
  <c r="CR57" i="1"/>
  <c r="CR55" i="1"/>
  <c r="CR53" i="1"/>
  <c r="CR51" i="1"/>
  <c r="CR49" i="1"/>
  <c r="CR47" i="1"/>
  <c r="CR45" i="1"/>
  <c r="CR43" i="1"/>
  <c r="CR41" i="1"/>
  <c r="CR39" i="1"/>
  <c r="CR37" i="1"/>
  <c r="CR35" i="1"/>
  <c r="CR33" i="1"/>
  <c r="CR31" i="1"/>
  <c r="CR29" i="1"/>
  <c r="CR27" i="1"/>
  <c r="CR25" i="1"/>
  <c r="CR23" i="1"/>
  <c r="CR21" i="1"/>
  <c r="CR19" i="1"/>
  <c r="CR17" i="1"/>
  <c r="CR15" i="1"/>
  <c r="CR13" i="1"/>
  <c r="CR11" i="1"/>
  <c r="CR9" i="1"/>
  <c r="CW66" i="1"/>
  <c r="CW64" i="1"/>
  <c r="CW62" i="1"/>
  <c r="CW60" i="1"/>
  <c r="CW58" i="1"/>
  <c r="CW56" i="1"/>
  <c r="CW54" i="1"/>
  <c r="CW52" i="1"/>
  <c r="CW50" i="1"/>
  <c r="CW48" i="1"/>
  <c r="CW46" i="1"/>
  <c r="CW44" i="1"/>
  <c r="CW42" i="1"/>
  <c r="CW40" i="1"/>
  <c r="CW38" i="1"/>
  <c r="CW36" i="1"/>
  <c r="CW34" i="1"/>
  <c r="CW32" i="1"/>
  <c r="CW30" i="1"/>
  <c r="CW28" i="1"/>
  <c r="CW26" i="1"/>
  <c r="CW24" i="1"/>
  <c r="CW22" i="1"/>
  <c r="CW20" i="1"/>
  <c r="CW18" i="1"/>
  <c r="CW16" i="1"/>
  <c r="CW14" i="1"/>
  <c r="CW12" i="1"/>
  <c r="CW10" i="1"/>
  <c r="CW8" i="1"/>
  <c r="DB65" i="1"/>
  <c r="DB63" i="1"/>
  <c r="DB61" i="1"/>
  <c r="DB59" i="1"/>
  <c r="DB57" i="1"/>
  <c r="DB55" i="1"/>
  <c r="DB53" i="1"/>
  <c r="DB51" i="1"/>
  <c r="DB49" i="1"/>
  <c r="DB47" i="1"/>
  <c r="DB45" i="1"/>
  <c r="DB43" i="1"/>
  <c r="DB41" i="1"/>
  <c r="DB39" i="1"/>
  <c r="DB37" i="1"/>
  <c r="DB35" i="1"/>
  <c r="DB33" i="1"/>
  <c r="DB31" i="1"/>
  <c r="DB29" i="1"/>
  <c r="DB27" i="1"/>
  <c r="DB25" i="1"/>
  <c r="DB23" i="1"/>
  <c r="DB21" i="1"/>
  <c r="DB19" i="1"/>
  <c r="DB17" i="1"/>
  <c r="DB15" i="1"/>
  <c r="DB13" i="1"/>
  <c r="DB11" i="1"/>
  <c r="DB9" i="1"/>
  <c r="CH50" i="1"/>
  <c r="DJ50" i="1" s="1"/>
  <c r="CQ48" i="1"/>
  <c r="CQ46" i="1"/>
  <c r="CQ44" i="1"/>
  <c r="CQ42" i="1"/>
  <c r="CQ40" i="1"/>
  <c r="CQ38" i="1"/>
  <c r="CQ35" i="1"/>
  <c r="CQ31" i="1"/>
  <c r="CQ27" i="1"/>
  <c r="CQ23" i="1"/>
  <c r="CQ19" i="1"/>
  <c r="CQ15" i="1"/>
  <c r="CQ11" i="1"/>
  <c r="CR66" i="1"/>
  <c r="CR64" i="1"/>
  <c r="CR62" i="1"/>
  <c r="CR60" i="1"/>
  <c r="CR58" i="1"/>
  <c r="CR56" i="1"/>
  <c r="CR54" i="1"/>
  <c r="CR52" i="1"/>
  <c r="CR50" i="1"/>
  <c r="CR48" i="1"/>
  <c r="CR46" i="1"/>
  <c r="CR44" i="1"/>
  <c r="CR42" i="1"/>
  <c r="CR40" i="1"/>
  <c r="CR38" i="1"/>
  <c r="CR36" i="1"/>
  <c r="CR34" i="1"/>
  <c r="CR32" i="1"/>
  <c r="CR30" i="1"/>
  <c r="CR28" i="1"/>
  <c r="CR26" i="1"/>
  <c r="CR24" i="1"/>
  <c r="CR22" i="1"/>
  <c r="CR20" i="1"/>
  <c r="CR18" i="1"/>
  <c r="CR16" i="1"/>
  <c r="CR14" i="1"/>
  <c r="CR12" i="1"/>
  <c r="CR10" i="1"/>
  <c r="CR8" i="1"/>
  <c r="CW65" i="1"/>
  <c r="CW63" i="1"/>
  <c r="CW61" i="1"/>
  <c r="CW59" i="1"/>
  <c r="CW57" i="1"/>
  <c r="CW55" i="1"/>
  <c r="CW53" i="1"/>
  <c r="CW51" i="1"/>
  <c r="CW49" i="1"/>
  <c r="CW47" i="1"/>
  <c r="CW45" i="1"/>
  <c r="CW43" i="1"/>
  <c r="CW41" i="1"/>
  <c r="CW39" i="1"/>
  <c r="CW37" i="1"/>
  <c r="CW35" i="1"/>
  <c r="CW33" i="1"/>
  <c r="CW31" i="1"/>
  <c r="CW29" i="1"/>
  <c r="CW27" i="1"/>
  <c r="CW25" i="1"/>
  <c r="CW23" i="1"/>
  <c r="CW21" i="1"/>
  <c r="CW19" i="1"/>
  <c r="CW17" i="1"/>
  <c r="CW15" i="1"/>
  <c r="CW13" i="1"/>
  <c r="CW11" i="1"/>
  <c r="CW9" i="1"/>
  <c r="DB66" i="1"/>
  <c r="DB64" i="1"/>
  <c r="DB62" i="1"/>
  <c r="DB60" i="1"/>
  <c r="DB58" i="1"/>
  <c r="DB56" i="1"/>
  <c r="DB54" i="1"/>
  <c r="DB52" i="1"/>
  <c r="DB50" i="1"/>
  <c r="DB48" i="1"/>
  <c r="DB46" i="1"/>
  <c r="DB44" i="1"/>
  <c r="DB42" i="1"/>
  <c r="DB40" i="1"/>
  <c r="DB38" i="1"/>
  <c r="BO36" i="1"/>
  <c r="DB36" i="1"/>
  <c r="BO34" i="1"/>
  <c r="DB34" i="1"/>
  <c r="BO32" i="1"/>
  <c r="DB32" i="1"/>
  <c r="BO30" i="1"/>
  <c r="DB30" i="1"/>
  <c r="BO28" i="1"/>
  <c r="DB28" i="1"/>
  <c r="BO26" i="1"/>
  <c r="DB26" i="1"/>
  <c r="BO24" i="1"/>
  <c r="DB24" i="1"/>
  <c r="BO22" i="1"/>
  <c r="DB22" i="1"/>
  <c r="BO20" i="1"/>
  <c r="DB20" i="1"/>
  <c r="BO18" i="1"/>
  <c r="DB18" i="1"/>
  <c r="BO16" i="1"/>
  <c r="DB16" i="1"/>
  <c r="BO14" i="1"/>
  <c r="DB14" i="1"/>
  <c r="BO12" i="1"/>
  <c r="DB12" i="1"/>
  <c r="BO10" i="1"/>
  <c r="DB10" i="1"/>
  <c r="BO8" i="1"/>
  <c r="DB8" i="1"/>
  <c r="CH61" i="1"/>
  <c r="DJ61" i="1" s="1"/>
  <c r="CH59" i="1"/>
  <c r="DJ59" i="1" s="1"/>
  <c r="CH57" i="1"/>
  <c r="DJ57" i="1" s="1"/>
  <c r="CH55" i="1"/>
  <c r="DJ55" i="1" s="1"/>
  <c r="CH53" i="1"/>
  <c r="DJ53" i="1" s="1"/>
  <c r="CH51" i="1"/>
  <c r="DJ51" i="1" s="1"/>
  <c r="CH49" i="1"/>
  <c r="DJ49" i="1" s="1"/>
  <c r="CH47" i="1"/>
  <c r="DJ47" i="1" s="1"/>
  <c r="CH45" i="1"/>
  <c r="DJ45" i="1" s="1"/>
  <c r="CH43" i="1"/>
  <c r="DJ43" i="1" s="1"/>
  <c r="CH41" i="1"/>
  <c r="DJ41" i="1" s="1"/>
  <c r="CH39" i="1"/>
  <c r="DJ39" i="1" s="1"/>
  <c r="CH37" i="1"/>
  <c r="DJ37" i="1" s="1"/>
  <c r="CH35" i="1"/>
  <c r="DJ35" i="1" s="1"/>
  <c r="CH33" i="1"/>
  <c r="DJ33" i="1" s="1"/>
  <c r="CH31" i="1"/>
  <c r="DJ31" i="1" s="1"/>
  <c r="CH29" i="1"/>
  <c r="DJ29" i="1" s="1"/>
  <c r="CH27" i="1"/>
  <c r="DJ27" i="1" s="1"/>
  <c r="CH25" i="1"/>
  <c r="DJ25" i="1" s="1"/>
  <c r="CH23" i="1"/>
  <c r="DJ23" i="1" s="1"/>
  <c r="CH21" i="1"/>
  <c r="DJ21" i="1" s="1"/>
  <c r="CH19" i="1"/>
  <c r="DJ19" i="1" s="1"/>
  <c r="CH17" i="1"/>
  <c r="DJ17" i="1" s="1"/>
  <c r="CH15" i="1"/>
  <c r="DJ15" i="1" s="1"/>
  <c r="CH13" i="1"/>
  <c r="DJ13" i="1" s="1"/>
  <c r="CH11" i="1"/>
  <c r="DJ11" i="1" s="1"/>
  <c r="CH9" i="1"/>
  <c r="DJ9" i="1" s="1"/>
  <c r="CQ10" i="2" l="1"/>
  <c r="CH10" i="2"/>
  <c r="DJ10" i="2" s="1"/>
  <c r="CQ8" i="2"/>
  <c r="CH8" i="2"/>
  <c r="DJ8" i="2" s="1"/>
  <c r="CQ12" i="2"/>
  <c r="CH12" i="2"/>
  <c r="DJ12" i="2" s="1"/>
  <c r="CQ16" i="2"/>
  <c r="CH16" i="2"/>
  <c r="DJ16" i="2" s="1"/>
  <c r="CQ20" i="2"/>
  <c r="CH20" i="2"/>
  <c r="DJ20" i="2" s="1"/>
  <c r="CQ11" i="2"/>
  <c r="CH11" i="2"/>
  <c r="DJ11" i="2" s="1"/>
  <c r="CQ19" i="2"/>
  <c r="CH19" i="2"/>
  <c r="DJ19" i="2" s="1"/>
  <c r="CQ14" i="2"/>
  <c r="CH14" i="2"/>
  <c r="DJ14" i="2" s="1"/>
  <c r="CQ18" i="2"/>
  <c r="CH18" i="2"/>
  <c r="DJ18" i="2" s="1"/>
  <c r="CQ15" i="2"/>
  <c r="CH15" i="2"/>
  <c r="DJ15" i="2" s="1"/>
  <c r="CQ8" i="1"/>
  <c r="CH8" i="1"/>
  <c r="DJ8" i="1" s="1"/>
  <c r="CQ12" i="1"/>
  <c r="CH12" i="1"/>
  <c r="DJ12" i="1" s="1"/>
  <c r="CQ16" i="1"/>
  <c r="CH16" i="1"/>
  <c r="DJ16" i="1" s="1"/>
  <c r="CQ20" i="1"/>
  <c r="CH20" i="1"/>
  <c r="DJ20" i="1" s="1"/>
  <c r="CQ24" i="1"/>
  <c r="CH24" i="1"/>
  <c r="DJ24" i="1" s="1"/>
  <c r="CQ28" i="1"/>
  <c r="CH28" i="1"/>
  <c r="DJ28" i="1" s="1"/>
  <c r="CQ32" i="1"/>
  <c r="CH32" i="1"/>
  <c r="DJ32" i="1" s="1"/>
  <c r="CQ34" i="1"/>
  <c r="CH34" i="1"/>
  <c r="DJ34" i="1" s="1"/>
  <c r="CH38" i="1"/>
  <c r="DJ38" i="1" s="1"/>
  <c r="CH42" i="1"/>
  <c r="DJ42" i="1" s="1"/>
  <c r="CH46" i="1"/>
  <c r="DJ46" i="1" s="1"/>
  <c r="CQ10" i="1"/>
  <c r="CH10" i="1"/>
  <c r="DJ10" i="1" s="1"/>
  <c r="CQ14" i="1"/>
  <c r="CH14" i="1"/>
  <c r="DJ14" i="1" s="1"/>
  <c r="CQ18" i="1"/>
  <c r="CH18" i="1"/>
  <c r="DJ18" i="1" s="1"/>
  <c r="CQ22" i="1"/>
  <c r="CH22" i="1"/>
  <c r="DJ22" i="1" s="1"/>
  <c r="CQ26" i="1"/>
  <c r="CH26" i="1"/>
  <c r="DJ26" i="1" s="1"/>
  <c r="CQ30" i="1"/>
  <c r="CH30" i="1"/>
  <c r="DJ30" i="1" s="1"/>
  <c r="CQ36" i="1"/>
  <c r="CH36" i="1"/>
  <c r="DJ36" i="1" s="1"/>
  <c r="CH40" i="1"/>
  <c r="DJ40" i="1" s="1"/>
  <c r="CH44" i="1"/>
  <c r="DJ44" i="1" s="1"/>
  <c r="CH48" i="1"/>
  <c r="DJ48" i="1" s="1"/>
  <c r="CH52" i="1"/>
  <c r="DJ52" i="1" s="1"/>
  <c r="CH54" i="1"/>
  <c r="DJ54" i="1" s="1"/>
  <c r="CH56" i="1"/>
  <c r="DJ56" i="1" s="1"/>
  <c r="CH58" i="1"/>
  <c r="DJ58" i="1" s="1"/>
  <c r="CH60" i="1"/>
  <c r="DJ60" i="1" s="1"/>
  <c r="CH62" i="1"/>
  <c r="DJ62" i="1" s="1"/>
  <c r="CH64" i="1"/>
  <c r="DJ64" i="1" s="1"/>
  <c r="CH66" i="1"/>
  <c r="DJ66" i="1" s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Y7" i="2" l="1"/>
  <c r="Z7" i="2"/>
  <c r="E7" i="6"/>
  <c r="D7" i="6"/>
  <c r="DI7" i="2"/>
  <c r="DH7" i="2"/>
  <c r="DE7" i="2"/>
  <c r="DD7" i="2"/>
  <c r="BZ7" i="2"/>
  <c r="DA7" i="2"/>
  <c r="CZ7" i="2"/>
  <c r="CY7" i="2"/>
  <c r="BU7" i="2"/>
  <c r="CU7" i="2"/>
  <c r="CT7" i="2"/>
  <c r="BP7" i="2"/>
  <c r="CS7" i="2"/>
  <c r="CO7" i="2"/>
  <c r="CN7" i="2"/>
  <c r="CM7" i="2"/>
  <c r="CL7" i="2"/>
  <c r="BH7" i="2"/>
  <c r="BG7" i="2" s="1"/>
  <c r="CK7" i="2"/>
  <c r="DF7" i="2"/>
  <c r="AX7" i="2"/>
  <c r="DC7" i="2"/>
  <c r="AS7" i="2"/>
  <c r="CX7" i="2"/>
  <c r="AN7" i="2"/>
  <c r="AD7" i="2"/>
  <c r="AC7" i="2"/>
  <c r="AB7" i="2"/>
  <c r="AA7" i="2"/>
  <c r="N7" i="2"/>
  <c r="M7" i="2" s="1"/>
  <c r="E7" i="2"/>
  <c r="D7" i="2" s="1"/>
  <c r="X7" i="2"/>
  <c r="AF7" i="2"/>
  <c r="AE7" i="2" s="1"/>
  <c r="CV7" i="2"/>
  <c r="AB7" i="3"/>
  <c r="AL7" i="5"/>
  <c r="AO7" i="5"/>
  <c r="BB7" i="5"/>
  <c r="BE7" i="5"/>
  <c r="N7" i="5"/>
  <c r="AG7" i="5"/>
  <c r="AW7" i="5"/>
  <c r="BM7" i="4"/>
  <c r="BL7" i="4"/>
  <c r="AD7" i="3"/>
  <c r="AC7" i="3"/>
  <c r="Y7" i="3"/>
  <c r="Z7" i="1"/>
  <c r="CP7" i="1"/>
  <c r="DH7" i="1"/>
  <c r="CM7" i="1"/>
  <c r="CS7" i="1"/>
  <c r="H7" i="5"/>
  <c r="Y7" i="5"/>
  <c r="V7" i="5"/>
  <c r="Q7" i="5"/>
  <c r="G7" i="5"/>
  <c r="I7" i="5" s="1"/>
  <c r="D7" i="5"/>
  <c r="E7" i="5"/>
  <c r="AD7" i="5"/>
  <c r="AT7" i="5"/>
  <c r="CH7" i="4"/>
  <c r="CG7" i="4"/>
  <c r="CF7" i="4"/>
  <c r="CE7" i="4"/>
  <c r="CD7" i="4"/>
  <c r="CC7" i="4"/>
  <c r="AY7" i="4"/>
  <c r="CB7" i="4"/>
  <c r="BZ7" i="4"/>
  <c r="BY7" i="4"/>
  <c r="BX7" i="4"/>
  <c r="AT7" i="4"/>
  <c r="BU7" i="4"/>
  <c r="BT7" i="4"/>
  <c r="BS7" i="4"/>
  <c r="AO7" i="4"/>
  <c r="BR7" i="4"/>
  <c r="BO7" i="4"/>
  <c r="BN7" i="4"/>
  <c r="BK7" i="4"/>
  <c r="AG7" i="4"/>
  <c r="AF7" i="4" s="1"/>
  <c r="BJ7" i="4"/>
  <c r="W7" i="4"/>
  <c r="R7" i="4"/>
  <c r="BW7" i="4"/>
  <c r="M7" i="4"/>
  <c r="E7" i="4"/>
  <c r="N7" i="3"/>
  <c r="M7" i="3" s="1"/>
  <c r="Z7" i="3"/>
  <c r="E7" i="3"/>
  <c r="AA7" i="3"/>
  <c r="X7" i="3"/>
  <c r="DF7" i="1"/>
  <c r="DE7" i="1"/>
  <c r="DD7" i="1"/>
  <c r="CY7" i="1"/>
  <c r="BU7" i="1"/>
  <c r="CX7" i="1"/>
  <c r="CV7" i="1"/>
  <c r="CT7" i="1"/>
  <c r="BP7" i="1"/>
  <c r="CO7" i="1"/>
  <c r="CN7" i="1"/>
  <c r="CL7" i="1"/>
  <c r="CK7" i="1"/>
  <c r="DI7" i="1"/>
  <c r="DG7" i="1"/>
  <c r="AX7" i="1"/>
  <c r="DC7" i="1"/>
  <c r="CZ7" i="1"/>
  <c r="CU7" i="1"/>
  <c r="AN7" i="1"/>
  <c r="AD7" i="1"/>
  <c r="AC7" i="1"/>
  <c r="AA7" i="1"/>
  <c r="Y7" i="1"/>
  <c r="X7" i="1"/>
  <c r="N7" i="1"/>
  <c r="M7" i="1" s="1"/>
  <c r="E7" i="1"/>
  <c r="D7" i="1" s="1"/>
  <c r="AF7" i="1"/>
  <c r="AE7" i="1" s="1"/>
  <c r="AS7" i="1"/>
  <c r="CW7" i="1" s="1"/>
  <c r="BH7" i="1"/>
  <c r="BG7" i="1" s="1"/>
  <c r="DA7" i="1"/>
  <c r="BZ7" i="1"/>
  <c r="AF2" i="8"/>
  <c r="DB7" i="2" l="1"/>
  <c r="CW7" i="2"/>
  <c r="CJ7" i="2"/>
  <c r="AM7" i="2"/>
  <c r="BF7" i="2" s="1"/>
  <c r="CR7" i="2"/>
  <c r="W7" i="2"/>
  <c r="V7" i="2"/>
  <c r="BO7" i="2"/>
  <c r="CH7" i="2" s="1"/>
  <c r="BQ7" i="4"/>
  <c r="BV7" i="4"/>
  <c r="CA7" i="4"/>
  <c r="BI7" i="4"/>
  <c r="W7" i="3"/>
  <c r="CI7" i="1"/>
  <c r="AN7" i="4"/>
  <c r="BG7" i="4" s="1"/>
  <c r="L7" i="4"/>
  <c r="D7" i="3"/>
  <c r="V7" i="3" s="1"/>
  <c r="F7" i="5"/>
  <c r="D7" i="4"/>
  <c r="BH7" i="4" s="1"/>
  <c r="DB7" i="1"/>
  <c r="BO7" i="1"/>
  <c r="CR7" i="1"/>
  <c r="CJ7" i="1"/>
  <c r="AM7" i="1"/>
  <c r="V7" i="1"/>
  <c r="BF7" i="1"/>
  <c r="W7" i="1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I7" i="2"/>
  <c r="CQ7" i="2" l="1"/>
  <c r="DJ7" i="2"/>
  <c r="BP7" i="4"/>
  <c r="CQ7" i="1"/>
  <c r="AE7" i="4"/>
  <c r="CI7" i="4" s="1"/>
  <c r="CH7" i="1"/>
  <c r="DJ7" i="1" s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14" i="8"/>
  <c r="L33" i="8" s="1"/>
  <c r="L32" i="8"/>
</calcChain>
</file>

<file path=xl/sharedStrings.xml><?xml version="1.0" encoding="utf-8"?>
<sst xmlns="http://schemas.openxmlformats.org/spreadsheetml/2006/main" count="2827" uniqueCount="546">
  <si>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</si>
  <si>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</si>
  <si>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</si>
  <si>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</si>
  <si>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</si>
  <si>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</si>
  <si>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</si>
  <si>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</si>
  <si>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</si>
  <si>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</si>
  <si>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</si>
  <si>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</si>
  <si>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</si>
  <si>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</si>
  <si>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</si>
  <si>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</si>
  <si>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</si>
  <si>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</si>
  <si>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</si>
  <si>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</si>
  <si>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</si>
  <si>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</si>
  <si>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</si>
  <si>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</si>
  <si>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</si>
  <si>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</si>
  <si>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</si>
  <si>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</si>
  <si>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</si>
  <si>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</si>
  <si>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</si>
  <si>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</si>
  <si>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</si>
  <si>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</si>
  <si>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</si>
  <si>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</si>
  <si>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</si>
  <si>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</si>
  <si>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</si>
  <si>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</si>
  <si>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</si>
  <si>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</si>
  <si>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</si>
  <si>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</si>
  <si>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</si>
  <si>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</si>
  <si>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</si>
  <si>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</si>
  <si>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</si>
  <si>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</si>
  <si>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</si>
  <si>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</si>
  <si>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</si>
  <si>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</si>
  <si>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</si>
  <si>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</si>
  <si>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</si>
  <si>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</si>
  <si>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</si>
  <si>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</si>
  <si>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</si>
  <si>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</si>
  <si>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</si>
  <si>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</si>
  <si>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</si>
  <si>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</si>
  <si>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</si>
  <si>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</si>
  <si>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</si>
  <si>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</si>
  <si>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</si>
  <si>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</si>
  <si>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</si>
  <si>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</si>
  <si>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</si>
  <si>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</si>
  <si>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</si>
  <si>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</si>
  <si>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</si>
  <si>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</si>
  <si>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</si>
  <si>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</si>
  <si>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</si>
  <si>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</si>
  <si>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</si>
  <si>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</si>
  <si>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</si>
  <si>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</si>
  <si>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</si>
  <si>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</si>
  <si>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</si>
  <si>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</si>
  <si>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</si>
  <si>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</si>
  <si>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</si>
  <si>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</si>
  <si>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</si>
  <si>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</si>
  <si>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</si>
  <si>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</si>
  <si>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</si>
  <si>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</si>
  <si>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</si>
  <si>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</si>
  <si>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</si>
  <si>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</si>
  <si>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</si>
  <si>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</si>
  <si>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</si>
  <si>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</si>
  <si>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</si>
  <si>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</si>
  <si>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</si>
  <si>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</si>
  <si>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</si>
  <si>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</si>
  <si>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</si>
  <si>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</si>
  <si>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</si>
  <si>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</si>
  <si>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</si>
  <si>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</si>
  <si>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</si>
  <si>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</si>
  <si>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</si>
  <si>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</si>
  <si>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</si>
  <si>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</si>
  <si>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</si>
  <si>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</si>
  <si>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</si>
  <si>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</si>
  <si>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</si>
  <si>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</si>
  <si>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</si>
  <si>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</si>
  <si>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</si>
  <si>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</si>
  <si>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</si>
  <si>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</si>
  <si>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</si>
  <si>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</si>
  <si>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</si>
  <si>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</si>
  <si>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</si>
  <si>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</si>
  <si>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</si>
  <si>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</si>
  <si>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</si>
  <si>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</si>
  <si>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</si>
  <si>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</si>
  <si>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</si>
  <si>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</si>
  <si>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</si>
  <si>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</si>
  <si>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</si>
  <si>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</si>
  <si>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</si>
  <si>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</si>
  <si>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</si>
  <si>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</si>
  <si>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</si>
  <si>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</si>
  <si>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</si>
  <si>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</si>
  <si>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</si>
  <si>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</si>
  <si>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</si>
  <si>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</si>
  <si>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</si>
  <si>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</si>
  <si>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</si>
  <si>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</si>
  <si>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</si>
  <si>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</si>
  <si>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</si>
  <si>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</si>
  <si>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</si>
  <si>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</si>
  <si>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</si>
  <si>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</si>
  <si>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</si>
  <si>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</si>
  <si>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</si>
  <si>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</si>
  <si>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</si>
  <si>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</si>
  <si>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</si>
  <si>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</si>
  <si>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</si>
  <si>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</si>
  <si>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</si>
  <si>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</si>
  <si>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</si>
  <si>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</si>
  <si>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</si>
  <si>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</si>
  <si>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</si>
  <si>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</si>
  <si>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</si>
  <si>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</si>
  <si>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</si>
  <si>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</si>
  <si>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</si>
  <si>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</si>
  <si>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</si>
  <si>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</si>
  <si>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</si>
  <si>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</si>
  <si>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</si>
  <si>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</si>
  <si>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</si>
  <si>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</si>
  <si>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</si>
  <si>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</si>
  <si>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</si>
  <si>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</si>
  <si>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</si>
  <si>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</si>
  <si>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</si>
  <si>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</si>
  <si>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</si>
  <si>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</si>
  <si>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</si>
  <si>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</si>
  <si>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</si>
  <si>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</si>
  <si>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</si>
  <si>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</si>
  <si>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</si>
  <si>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</si>
  <si>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</si>
  <si>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</si>
  <si>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</si>
  <si>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</si>
  <si>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</si>
  <si>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</si>
  <si>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</si>
  <si>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</si>
  <si>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</si>
  <si>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</si>
  <si>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</si>
  <si>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</si>
  <si>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</si>
  <si>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</si>
  <si>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</si>
  <si>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</si>
  <si>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</si>
  <si>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</si>
  <si>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</si>
  <si>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</si>
  <si>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</si>
  <si>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</si>
  <si>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</si>
  <si>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</si>
  <si>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</si>
  <si>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</si>
  <si>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</si>
  <si>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</si>
  <si>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</si>
  <si>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</si>
  <si>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</si>
  <si>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</si>
  <si>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</si>
  <si>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</si>
  <si>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</si>
  <si>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</si>
  <si>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</si>
  <si>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</si>
  <si>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</si>
  <si>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</si>
  <si>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</si>
  <si>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</si>
  <si>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</si>
  <si>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</si>
  <si>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</si>
  <si>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</si>
  <si>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</si>
  <si>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</si>
  <si>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</si>
  <si>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</si>
  <si>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</si>
  <si>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</si>
  <si>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</si>
  <si>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</si>
  <si>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</si>
  <si>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</si>
  <si>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</si>
  <si>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</si>
  <si>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</si>
  <si>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</si>
  <si>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</si>
  <si>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</si>
  <si>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</si>
  <si>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</si>
  <si>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</si>
  <si>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</si>
  <si>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</si>
  <si>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</si>
  <si>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</si>
  <si>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</si>
  <si>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</si>
  <si>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</si>
  <si>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</si>
  <si>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</si>
  <si>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</si>
  <si>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</si>
  <si>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</si>
  <si>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</si>
  <si>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</si>
  <si>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</si>
  <si>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</si>
  <si>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</si>
  <si>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</si>
  <si>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</si>
  <si>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</si>
  <si>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07000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</si>
  <si>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</si>
  <si>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</si>
  <si>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</si>
  <si>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</si>
  <si>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</si>
  <si>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</si>
  <si>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07201</t>
  </si>
  <si>
    <t>福島市</t>
  </si>
  <si>
    <t>071201</t>
  </si>
  <si>
    <t>07806</t>
  </si>
  <si>
    <t>川俣方部衛生処理組合</t>
  </si>
  <si>
    <t>07811</t>
  </si>
  <si>
    <t>伊達地方衛生処理組合</t>
  </si>
  <si>
    <t>07202</t>
  </si>
  <si>
    <t>会津若松市</t>
  </si>
  <si>
    <t>071202</t>
  </si>
  <si>
    <t>07827</t>
  </si>
  <si>
    <t>会津若松地方広域市町村圏整備組合</t>
  </si>
  <si>
    <t>07203</t>
  </si>
  <si>
    <t>郡山市</t>
  </si>
  <si>
    <t>071203</t>
  </si>
  <si>
    <t>07204</t>
  </si>
  <si>
    <t>いわき市</t>
  </si>
  <si>
    <t>071204</t>
  </si>
  <si>
    <t>07205</t>
  </si>
  <si>
    <t>白河市</t>
  </si>
  <si>
    <t>071205</t>
  </si>
  <si>
    <t>07867</t>
  </si>
  <si>
    <t>白河地方広域市町村圏整備組合</t>
  </si>
  <si>
    <t>07207</t>
  </si>
  <si>
    <t>須賀川市</t>
  </si>
  <si>
    <t>071207</t>
  </si>
  <si>
    <t>07820</t>
  </si>
  <si>
    <t>須賀川地方環境組合</t>
  </si>
  <si>
    <t>07208</t>
  </si>
  <si>
    <t>喜多方市</t>
  </si>
  <si>
    <t>071208</t>
  </si>
  <si>
    <t>07868</t>
  </si>
  <si>
    <t>喜多方地方広域市町村圏組合</t>
  </si>
  <si>
    <t>07209</t>
  </si>
  <si>
    <t>相馬市</t>
  </si>
  <si>
    <t>071209</t>
  </si>
  <si>
    <t>07862</t>
  </si>
  <si>
    <t>相馬方部衛生組合</t>
  </si>
  <si>
    <t>07210</t>
  </si>
  <si>
    <t>二本松市</t>
  </si>
  <si>
    <t>071210</t>
  </si>
  <si>
    <t>07871</t>
  </si>
  <si>
    <t>安達地方広域行政組合</t>
  </si>
  <si>
    <t>07211</t>
  </si>
  <si>
    <t>田村市</t>
  </si>
  <si>
    <t>071211</t>
  </si>
  <si>
    <t>07853</t>
  </si>
  <si>
    <t>田村広域行政組合</t>
  </si>
  <si>
    <t>07212</t>
  </si>
  <si>
    <t>南相馬市</t>
  </si>
  <si>
    <t>071212</t>
  </si>
  <si>
    <t>07213</t>
  </si>
  <si>
    <t>伊達市</t>
  </si>
  <si>
    <t>071213</t>
  </si>
  <si>
    <t>07214</t>
  </si>
  <si>
    <t>本宮市</t>
  </si>
  <si>
    <t>071214</t>
  </si>
  <si>
    <t>07301</t>
  </si>
  <si>
    <t>桑折町</t>
  </si>
  <si>
    <t>071301</t>
  </si>
  <si>
    <t>07303</t>
  </si>
  <si>
    <t>国見町</t>
  </si>
  <si>
    <t>071303</t>
  </si>
  <si>
    <t>07308</t>
  </si>
  <si>
    <t>川俣町</t>
  </si>
  <si>
    <t>071308</t>
  </si>
  <si>
    <t>07322</t>
  </si>
  <si>
    <t>大玉村</t>
  </si>
  <si>
    <t>071322</t>
  </si>
  <si>
    <t>07342</t>
  </si>
  <si>
    <t>鏡石町</t>
  </si>
  <si>
    <t>071342</t>
  </si>
  <si>
    <t>須賀川地方保健環境組合</t>
  </si>
  <si>
    <t>07344</t>
  </si>
  <si>
    <t>天栄村</t>
  </si>
  <si>
    <t>071344</t>
  </si>
  <si>
    <t>07362</t>
  </si>
  <si>
    <t>下郷町</t>
  </si>
  <si>
    <t>071362</t>
  </si>
  <si>
    <t>07877</t>
  </si>
  <si>
    <t>南会津地方環境衛生組合</t>
  </si>
  <si>
    <t>07364</t>
  </si>
  <si>
    <t>檜枝岐村</t>
  </si>
  <si>
    <t>071364</t>
  </si>
  <si>
    <t>07367</t>
  </si>
  <si>
    <t>只見町</t>
  </si>
  <si>
    <t>071367</t>
  </si>
  <si>
    <t>07368</t>
  </si>
  <si>
    <t>南会津町</t>
  </si>
  <si>
    <t>071368</t>
  </si>
  <si>
    <t>07402</t>
  </si>
  <si>
    <t>北塩原村</t>
  </si>
  <si>
    <t>071402</t>
  </si>
  <si>
    <t>07405</t>
  </si>
  <si>
    <t>西会津町</t>
  </si>
  <si>
    <t>071405</t>
  </si>
  <si>
    <t>07407</t>
  </si>
  <si>
    <t>磐梯町</t>
  </si>
  <si>
    <t>071407</t>
  </si>
  <si>
    <t>07408</t>
  </si>
  <si>
    <t>猪苗代町</t>
  </si>
  <si>
    <t>071408</t>
  </si>
  <si>
    <t>07421</t>
  </si>
  <si>
    <t>会津坂下町</t>
  </si>
  <si>
    <t>071421</t>
  </si>
  <si>
    <t>会津若松地方広域市町村整備組合</t>
  </si>
  <si>
    <t>07422</t>
  </si>
  <si>
    <t>湯川村</t>
  </si>
  <si>
    <t>071422</t>
  </si>
  <si>
    <t>07423</t>
  </si>
  <si>
    <t>柳津町</t>
  </si>
  <si>
    <t>071423</t>
  </si>
  <si>
    <t>07444</t>
  </si>
  <si>
    <t>三島町</t>
  </si>
  <si>
    <t>071444</t>
  </si>
  <si>
    <t>07445</t>
  </si>
  <si>
    <t>金山町</t>
  </si>
  <si>
    <t>071445</t>
  </si>
  <si>
    <t>07446</t>
  </si>
  <si>
    <t>昭和村</t>
  </si>
  <si>
    <t>071446</t>
  </si>
  <si>
    <t>07447</t>
  </si>
  <si>
    <t>会津美里町</t>
  </si>
  <si>
    <t>071447</t>
  </si>
  <si>
    <t>07461</t>
  </si>
  <si>
    <t>西郷村</t>
  </si>
  <si>
    <t>071461</t>
  </si>
  <si>
    <t>07464</t>
  </si>
  <si>
    <t>泉崎村</t>
  </si>
  <si>
    <t>071464</t>
  </si>
  <si>
    <t>07465</t>
  </si>
  <si>
    <t>中島村</t>
  </si>
  <si>
    <t>071465</t>
  </si>
  <si>
    <t>07466</t>
  </si>
  <si>
    <t>矢吹町</t>
  </si>
  <si>
    <t>071466</t>
  </si>
  <si>
    <t>07481</t>
  </si>
  <si>
    <t>棚倉町</t>
  </si>
  <si>
    <t>071032</t>
  </si>
  <si>
    <t>07844</t>
  </si>
  <si>
    <t>東白衛生組合</t>
  </si>
  <si>
    <t>07482</t>
  </si>
  <si>
    <t>矢祭町</t>
  </si>
  <si>
    <t>071482</t>
  </si>
  <si>
    <t>07483</t>
  </si>
  <si>
    <t>塙町</t>
  </si>
  <si>
    <t>071483</t>
  </si>
  <si>
    <t>07484</t>
  </si>
  <si>
    <t>鮫川村</t>
  </si>
  <si>
    <t>071484</t>
  </si>
  <si>
    <t>07501</t>
  </si>
  <si>
    <t>石川町</t>
  </si>
  <si>
    <t>071501</t>
  </si>
  <si>
    <t>07846</t>
  </si>
  <si>
    <t>石川地方生活環境施設組合</t>
  </si>
  <si>
    <t>07502</t>
  </si>
  <si>
    <t>玉川村</t>
  </si>
  <si>
    <t>071502</t>
  </si>
  <si>
    <t>07503</t>
  </si>
  <si>
    <t>平田村</t>
  </si>
  <si>
    <t>071503</t>
  </si>
  <si>
    <t>07504</t>
  </si>
  <si>
    <t>浅川町</t>
  </si>
  <si>
    <t>071504</t>
  </si>
  <si>
    <t>07505</t>
  </si>
  <si>
    <t>古殿町</t>
  </si>
  <si>
    <t>071505</t>
  </si>
  <si>
    <t>07521</t>
  </si>
  <si>
    <t>三春町</t>
  </si>
  <si>
    <t>071521</t>
  </si>
  <si>
    <t>07522</t>
  </si>
  <si>
    <t>小野町</t>
  </si>
  <si>
    <t>071522</t>
  </si>
  <si>
    <t>07541</t>
  </si>
  <si>
    <t>広野町</t>
  </si>
  <si>
    <t>071541</t>
  </si>
  <si>
    <t>07873</t>
  </si>
  <si>
    <t>双葉地方
広域市町村圏組合</t>
  </si>
  <si>
    <t>07542</t>
  </si>
  <si>
    <t>楢葉町</t>
  </si>
  <si>
    <t>071542</t>
  </si>
  <si>
    <t>双葉地方広域市町村圏組合</t>
  </si>
  <si>
    <t>07543</t>
  </si>
  <si>
    <t>富岡町</t>
  </si>
  <si>
    <t>071543</t>
  </si>
  <si>
    <t>双葉広域市町村圏組合</t>
  </si>
  <si>
    <t>07544</t>
  </si>
  <si>
    <t>川内村</t>
  </si>
  <si>
    <t>071544</t>
  </si>
  <si>
    <t>07545</t>
  </si>
  <si>
    <t>大熊町</t>
  </si>
  <si>
    <t>071545</t>
  </si>
  <si>
    <t>双葉地方広域圏組合</t>
  </si>
  <si>
    <t>07546</t>
  </si>
  <si>
    <t>双葉町</t>
  </si>
  <si>
    <t>071546</t>
  </si>
  <si>
    <t>07547</t>
  </si>
  <si>
    <t>浪江町</t>
  </si>
  <si>
    <t>071547</t>
  </si>
  <si>
    <t>07548</t>
  </si>
  <si>
    <t>葛尾村</t>
  </si>
  <si>
    <t>071548</t>
  </si>
  <si>
    <t>07561</t>
  </si>
  <si>
    <t>新地町</t>
  </si>
  <si>
    <t>071561</t>
  </si>
  <si>
    <t>07564</t>
  </si>
  <si>
    <t>飯舘村</t>
  </si>
  <si>
    <t>071564</t>
  </si>
  <si>
    <t>072007</t>
  </si>
  <si>
    <t>072002</t>
  </si>
  <si>
    <t>072005</t>
  </si>
  <si>
    <t>072003</t>
  </si>
  <si>
    <t>072011</t>
  </si>
  <si>
    <t>072006</t>
  </si>
  <si>
    <t>072010</t>
  </si>
  <si>
    <t>072009</t>
  </si>
  <si>
    <t>072013</t>
  </si>
  <si>
    <t>072004</t>
  </si>
  <si>
    <t>072001</t>
  </si>
  <si>
    <t>072008</t>
  </si>
  <si>
    <t>072012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</si>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</sst>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9</v>
      </c>
      <c r="B7" s="154" t="s">
        <v>317</v>
      </c>
      <c r="C7" s="138" t="s">
        <v>33</v>
      </c>
      <c r="D7" s="140">
        <f>SUM(E7,+L7)</f>
        <v>26587761</v>
      </c>
      <c r="E7" s="140">
        <f>SUM(F7:I7,K7)</f>
        <v>4307570</v>
      </c>
      <c r="F7" s="140">
        <f t="shared" ref="F7:L7" si="0">SUM(F$8:F$1000)</f>
        <v>1563141</v>
      </c>
      <c r="G7" s="140">
        <f t="shared" si="0"/>
        <v>0</v>
      </c>
      <c r="H7" s="140">
        <f t="shared" si="0"/>
        <v>306500</v>
      </c>
      <c r="I7" s="140">
        <f t="shared" si="0"/>
        <v>1608207</v>
      </c>
      <c r="J7" s="143" t="s">
        <v>314</v>
      </c>
      <c r="K7" s="140">
        <f t="shared" si="0"/>
        <v>829722</v>
      </c>
      <c r="L7" s="140">
        <f t="shared" si="0"/>
        <v>22280191</v>
      </c>
      <c r="M7" s="140">
        <f>SUM(N7,+U7)</f>
        <v>3665259</v>
      </c>
      <c r="N7" s="140">
        <f>SUM(O7:R7,T7)</f>
        <v>225429</v>
      </c>
      <c r="O7" s="140">
        <f t="shared" ref="O7:U7" si="1">SUM(O$8:O$1000)</f>
        <v>2258</v>
      </c>
      <c r="P7" s="140">
        <f t="shared" si="1"/>
        <v>0</v>
      </c>
      <c r="Q7" s="140">
        <f t="shared" si="1"/>
        <v>26200</v>
      </c>
      <c r="R7" s="140">
        <f t="shared" si="1"/>
        <v>185686</v>
      </c>
      <c r="S7" s="143" t="s">
        <v>314</v>
      </c>
      <c r="T7" s="140">
        <f t="shared" si="1"/>
        <v>11285</v>
      </c>
      <c r="U7" s="140">
        <f t="shared" si="1"/>
        <v>3439830</v>
      </c>
      <c r="V7" s="140">
        <f t="shared" ref="V7:AA7" si="2">+SUM(D7,M7)</f>
        <v>30253020</v>
      </c>
      <c r="W7" s="140">
        <f t="shared" si="2"/>
        <v>4532999</v>
      </c>
      <c r="X7" s="140">
        <f t="shared" si="2"/>
        <v>1565399</v>
      </c>
      <c r="Y7" s="140">
        <f t="shared" si="2"/>
        <v>0</v>
      </c>
      <c r="Z7" s="140">
        <f t="shared" si="2"/>
        <v>332700</v>
      </c>
      <c r="AA7" s="140">
        <f t="shared" si="2"/>
        <v>1793893</v>
      </c>
      <c r="AB7" s="142" t="str">
        <f>IF(+SUM(J7,S7)=0,"-",+SUM(J7,S7))</f>
        <v>-</v>
      </c>
      <c r="AC7" s="140">
        <f>+SUM(K7,T7)</f>
        <v>841007</v>
      </c>
      <c r="AD7" s="140">
        <f>+SUM(L7,U7)</f>
        <v>25720021</v>
      </c>
      <c r="AE7" s="140">
        <f>SUM(AF7,+AK7)</f>
        <v>5495154</v>
      </c>
      <c r="AF7" s="140">
        <f>SUM(AG7:AJ7)</f>
        <v>5484737</v>
      </c>
      <c r="AG7" s="140">
        <f t="shared" ref="AG7:AL7" si="3">SUM(AG$8:AG$1000)</f>
        <v>0</v>
      </c>
      <c r="AH7" s="140">
        <f t="shared" si="3"/>
        <v>5481605</v>
      </c>
      <c r="AI7" s="140">
        <f t="shared" si="3"/>
        <v>3132</v>
      </c>
      <c r="AJ7" s="140">
        <f t="shared" si="3"/>
        <v>0</v>
      </c>
      <c r="AK7" s="140">
        <f t="shared" si="3"/>
        <v>10417</v>
      </c>
      <c r="AL7" s="140">
        <f t="shared" si="3"/>
        <v>340967</v>
      </c>
      <c r="AM7" s="140">
        <f>SUM(AN7,AS7,AW7,AX7,BD7)</f>
        <v>13375038</v>
      </c>
      <c r="AN7" s="140">
        <f>SUM(AO7:AR7)</f>
        <v>1937007</v>
      </c>
      <c r="AO7" s="140">
        <f>SUM(AO$8:AO$1000)</f>
        <v>1401748</v>
      </c>
      <c r="AP7" s="140">
        <f>SUM(AP$8:AP$1000)</f>
        <v>81990</v>
      </c>
      <c r="AQ7" s="140">
        <f>SUM(AQ$8:AQ$1000)</f>
        <v>398949</v>
      </c>
      <c r="AR7" s="140">
        <f>SUM(AR$8:AR$1000)</f>
        <v>54320</v>
      </c>
      <c r="AS7" s="140">
        <f>SUM(AT7:AV7)</f>
        <v>2566769</v>
      </c>
      <c r="AT7" s="140">
        <f>SUM(AT$8:AT$1000)</f>
        <v>71951</v>
      </c>
      <c r="AU7" s="140">
        <f>SUM(AU$8:AU$1000)</f>
        <v>2200552</v>
      </c>
      <c r="AV7" s="140">
        <f>SUM(AV$8:AV$1000)</f>
        <v>294266</v>
      </c>
      <c r="AW7" s="140">
        <f>SUM(AW$8:AW$1000)</f>
        <v>20091</v>
      </c>
      <c r="AX7" s="140">
        <f>SUM(AY7:BB7)</f>
        <v>8843991</v>
      </c>
      <c r="AY7" s="140">
        <f t="shared" ref="AY7:BE7" si="4">SUM(AY$8:AY$1000)</f>
        <v>4944923</v>
      </c>
      <c r="AZ7" s="140">
        <f t="shared" si="4"/>
        <v>2975068</v>
      </c>
      <c r="BA7" s="140">
        <f t="shared" si="4"/>
        <v>881170</v>
      </c>
      <c r="BB7" s="140">
        <f t="shared" si="4"/>
        <v>42830</v>
      </c>
      <c r="BC7" s="140">
        <f t="shared" si="4"/>
        <v>6809254</v>
      </c>
      <c r="BD7" s="140">
        <f t="shared" si="4"/>
        <v>7180</v>
      </c>
      <c r="BE7" s="140">
        <f t="shared" si="4"/>
        <v>567348</v>
      </c>
      <c r="BF7" s="140">
        <f>SUM(AE7,+AM7,+BE7)</f>
        <v>19437540</v>
      </c>
      <c r="BG7" s="140">
        <f>SUM(BH7,+BM7)</f>
        <v>472638</v>
      </c>
      <c r="BH7" s="140">
        <f>SUM(BI7:BL7)</f>
        <v>456588</v>
      </c>
      <c r="BI7" s="140">
        <f t="shared" ref="BI7:BN7" si="5">SUM(BI$8:BI$1000)</f>
        <v>0</v>
      </c>
      <c r="BJ7" s="140">
        <f t="shared" si="5"/>
        <v>232430</v>
      </c>
      <c r="BK7" s="140">
        <f t="shared" si="5"/>
        <v>224158</v>
      </c>
      <c r="BL7" s="140">
        <f t="shared" si="5"/>
        <v>0</v>
      </c>
      <c r="BM7" s="140">
        <f t="shared" si="5"/>
        <v>16050</v>
      </c>
      <c r="BN7" s="140">
        <f t="shared" si="5"/>
        <v>4468</v>
      </c>
      <c r="BO7" s="140">
        <f>SUM(BP7,BU7,BY7,BZ7,CF7)</f>
        <v>1301718</v>
      </c>
      <c r="BP7" s="140">
        <f>SUM(BQ7:BT7)</f>
        <v>160085</v>
      </c>
      <c r="BQ7" s="140">
        <f>SUM(BQ$8:BQ$1000)</f>
        <v>94600</v>
      </c>
      <c r="BR7" s="140">
        <f>SUM(BR$8:BR$1000)</f>
        <v>0</v>
      </c>
      <c r="BS7" s="140">
        <f>SUM(BS$8:BS$1000)</f>
        <v>65485</v>
      </c>
      <c r="BT7" s="140">
        <f>SUM(BT$8:BT$1000)</f>
        <v>0</v>
      </c>
      <c r="BU7" s="140">
        <f>SUM(BV7:BX7)</f>
        <v>532903</v>
      </c>
      <c r="BV7" s="140">
        <f>SUM(BV$8:BV$1000)</f>
        <v>498</v>
      </c>
      <c r="BW7" s="140">
        <f>SUM(BW$8:BW$1000)</f>
        <v>216918</v>
      </c>
      <c r="BX7" s="140">
        <f>SUM(BX$8:BX$1000)</f>
        <v>315487</v>
      </c>
      <c r="BY7" s="140">
        <f>SUM(BY$8:BY$1000)</f>
        <v>0</v>
      </c>
      <c r="BZ7" s="140">
        <f>SUM(CA7:CD7)</f>
        <v>608120</v>
      </c>
      <c r="CA7" s="140">
        <f t="shared" ref="CA7:CG7" si="6">SUM(CA$8:CA$1000)</f>
        <v>190949</v>
      </c>
      <c r="CB7" s="140">
        <f t="shared" si="6"/>
        <v>319828</v>
      </c>
      <c r="CC7" s="140">
        <f t="shared" si="6"/>
        <v>90545</v>
      </c>
      <c r="CD7" s="140">
        <f t="shared" si="6"/>
        <v>6798</v>
      </c>
      <c r="CE7" s="140">
        <f t="shared" si="6"/>
        <v>1843721</v>
      </c>
      <c r="CF7" s="140">
        <f t="shared" si="6"/>
        <v>610</v>
      </c>
      <c r="CG7" s="140">
        <f t="shared" si="6"/>
        <v>42714</v>
      </c>
      <c r="CH7" s="140">
        <f>SUM(BG7,+BO7,+CG7)</f>
        <v>1817070</v>
      </c>
      <c r="CI7" s="140">
        <f t="shared" ref="CI7:DJ7" si="7">SUM(AE7,+BG7)</f>
        <v>5967792</v>
      </c>
      <c r="CJ7" s="140">
        <f t="shared" si="7"/>
        <v>5941325</v>
      </c>
      <c r="CK7" s="140">
        <f t="shared" si="7"/>
        <v>0</v>
      </c>
      <c r="CL7" s="140">
        <f t="shared" si="7"/>
        <v>5714035</v>
      </c>
      <c r="CM7" s="140">
        <f t="shared" si="7"/>
        <v>227290</v>
      </c>
      <c r="CN7" s="140">
        <f t="shared" si="7"/>
        <v>0</v>
      </c>
      <c r="CO7" s="140">
        <f t="shared" si="7"/>
        <v>26467</v>
      </c>
      <c r="CP7" s="140">
        <f t="shared" si="7"/>
        <v>345435</v>
      </c>
      <c r="CQ7" s="140">
        <f t="shared" si="7"/>
        <v>14676756</v>
      </c>
      <c r="CR7" s="140">
        <f t="shared" si="7"/>
        <v>2097092</v>
      </c>
      <c r="CS7" s="140">
        <f t="shared" si="7"/>
        <v>1496348</v>
      </c>
      <c r="CT7" s="140">
        <f t="shared" si="7"/>
        <v>81990</v>
      </c>
      <c r="CU7" s="140">
        <f t="shared" si="7"/>
        <v>464434</v>
      </c>
      <c r="CV7" s="140">
        <f t="shared" si="7"/>
        <v>54320</v>
      </c>
      <c r="CW7" s="140">
        <f t="shared" si="7"/>
        <v>3099672</v>
      </c>
      <c r="CX7" s="140">
        <f t="shared" si="7"/>
        <v>72449</v>
      </c>
      <c r="CY7" s="140">
        <f t="shared" si="7"/>
        <v>2417470</v>
      </c>
      <c r="CZ7" s="140">
        <f t="shared" si="7"/>
        <v>609753</v>
      </c>
      <c r="DA7" s="140">
        <f t="shared" si="7"/>
        <v>20091</v>
      </c>
      <c r="DB7" s="140">
        <f t="shared" si="7"/>
        <v>9452111</v>
      </c>
      <c r="DC7" s="140">
        <f t="shared" si="7"/>
        <v>5135872</v>
      </c>
      <c r="DD7" s="140">
        <f t="shared" si="7"/>
        <v>3294896</v>
      </c>
      <c r="DE7" s="140">
        <f t="shared" si="7"/>
        <v>971715</v>
      </c>
      <c r="DF7" s="140">
        <f t="shared" si="7"/>
        <v>49628</v>
      </c>
      <c r="DG7" s="140">
        <f t="shared" si="7"/>
        <v>8652975</v>
      </c>
      <c r="DH7" s="140">
        <f t="shared" si="7"/>
        <v>7790</v>
      </c>
      <c r="DI7" s="140">
        <f t="shared" si="7"/>
        <v>610062</v>
      </c>
      <c r="DJ7" s="140">
        <f t="shared" si="7"/>
        <v>21254610</v>
      </c>
    </row>
    <row r="8" spans="1:114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SUM(E8,+L8)</f>
        <v>3333400</v>
      </c>
      <c r="E8" s="121">
        <f>SUM(F8:I8,K8)</f>
        <v>944517</v>
      </c>
      <c r="F8" s="121">
        <v>41674</v>
      </c>
      <c r="G8" s="121">
        <v>0</v>
      </c>
      <c r="H8" s="121">
        <v>291000</v>
      </c>
      <c r="I8" s="121">
        <v>324235</v>
      </c>
      <c r="J8" s="122" t="s">
        <v>545</v>
      </c>
      <c r="K8" s="121">
        <v>287608</v>
      </c>
      <c r="L8" s="121">
        <v>2388883</v>
      </c>
      <c r="M8" s="121">
        <f>SUM(N8,+U8)</f>
        <v>219485</v>
      </c>
      <c r="N8" s="121">
        <f>SUM(O8:R8,T8)</f>
        <v>28458</v>
      </c>
      <c r="O8" s="121">
        <v>2258</v>
      </c>
      <c r="P8" s="121">
        <v>0</v>
      </c>
      <c r="Q8" s="121">
        <v>26200</v>
      </c>
      <c r="R8" s="121">
        <v>0</v>
      </c>
      <c r="S8" s="122" t="s">
        <v>545</v>
      </c>
      <c r="T8" s="121">
        <v>0</v>
      </c>
      <c r="U8" s="121">
        <v>191027</v>
      </c>
      <c r="V8" s="121">
        <f>+SUM(D8,M8)</f>
        <v>3552885</v>
      </c>
      <c r="W8" s="121">
        <f>+SUM(E8,N8)</f>
        <v>972975</v>
      </c>
      <c r="X8" s="121">
        <f>+SUM(F8,O8)</f>
        <v>43932</v>
      </c>
      <c r="Y8" s="121">
        <f>+SUM(G8,P8)</f>
        <v>0</v>
      </c>
      <c r="Z8" s="121">
        <f>+SUM(H8,Q8)</f>
        <v>317200</v>
      </c>
      <c r="AA8" s="121">
        <f>+SUM(I8,R8)</f>
        <v>324235</v>
      </c>
      <c r="AB8" s="122" t="str">
        <f>IF(+SUM(J8,S8)=0,"-",+SUM(J8,S8))</f>
        <v>-</v>
      </c>
      <c r="AC8" s="121">
        <f>+SUM(K8,T8)</f>
        <v>287608</v>
      </c>
      <c r="AD8" s="121">
        <f>+SUM(L8,U8)</f>
        <v>2579910</v>
      </c>
      <c r="AE8" s="121">
        <f>SUM(AF8,+AK8)</f>
        <v>142706</v>
      </c>
      <c r="AF8" s="121">
        <f>SUM(AG8:AJ8)</f>
        <v>132289</v>
      </c>
      <c r="AG8" s="121">
        <v>0</v>
      </c>
      <c r="AH8" s="121">
        <v>132289</v>
      </c>
      <c r="AI8" s="121">
        <v>0</v>
      </c>
      <c r="AJ8" s="121">
        <v>0</v>
      </c>
      <c r="AK8" s="121">
        <v>10417</v>
      </c>
      <c r="AL8" s="121">
        <v>0</v>
      </c>
      <c r="AM8" s="121">
        <f>SUM(AN8,AS8,AW8,AX8,BD8)</f>
        <v>3179478</v>
      </c>
      <c r="AN8" s="121">
        <f>SUM(AO8:AR8)</f>
        <v>627640</v>
      </c>
      <c r="AO8" s="121">
        <v>627640</v>
      </c>
      <c r="AP8" s="121">
        <v>0</v>
      </c>
      <c r="AQ8" s="121">
        <v>0</v>
      </c>
      <c r="AR8" s="121">
        <v>0</v>
      </c>
      <c r="AS8" s="121">
        <f>SUM(AT8:AV8)</f>
        <v>339332</v>
      </c>
      <c r="AT8" s="121">
        <v>10808</v>
      </c>
      <c r="AU8" s="121">
        <v>289854</v>
      </c>
      <c r="AV8" s="121">
        <v>38670</v>
      </c>
      <c r="AW8" s="121">
        <v>2887</v>
      </c>
      <c r="AX8" s="121">
        <f>SUM(AY8:BB8)</f>
        <v>2209619</v>
      </c>
      <c r="AY8" s="121">
        <v>902996</v>
      </c>
      <c r="AZ8" s="121">
        <v>583708</v>
      </c>
      <c r="BA8" s="121">
        <v>714567</v>
      </c>
      <c r="BB8" s="121">
        <v>8348</v>
      </c>
      <c r="BC8" s="121">
        <v>0</v>
      </c>
      <c r="BD8" s="121">
        <v>0</v>
      </c>
      <c r="BE8" s="121">
        <v>11216</v>
      </c>
      <c r="BF8" s="121">
        <f>SUM(AE8,+AM8,+BE8)</f>
        <v>3333400</v>
      </c>
      <c r="BG8" s="121">
        <f>SUM(BH8,+BM8)</f>
        <v>16050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16050</v>
      </c>
      <c r="BN8" s="121">
        <v>0</v>
      </c>
      <c r="BO8" s="121">
        <f>SUM(BP8,BU8,BY8,BZ8,CF8)</f>
        <v>94375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45855</v>
      </c>
      <c r="BV8" s="121">
        <v>0</v>
      </c>
      <c r="BW8" s="121">
        <v>45855</v>
      </c>
      <c r="BX8" s="121">
        <v>0</v>
      </c>
      <c r="BY8" s="121">
        <v>0</v>
      </c>
      <c r="BZ8" s="121">
        <f>SUM(CA8:CD8)</f>
        <v>48520</v>
      </c>
      <c r="CA8" s="121">
        <v>0</v>
      </c>
      <c r="CB8" s="121">
        <v>48520</v>
      </c>
      <c r="CC8" s="121">
        <v>0</v>
      </c>
      <c r="CD8" s="121">
        <v>0</v>
      </c>
      <c r="CE8" s="121">
        <v>109060</v>
      </c>
      <c r="CF8" s="121">
        <v>0</v>
      </c>
      <c r="CG8" s="121">
        <v>0</v>
      </c>
      <c r="CH8" s="121">
        <f>SUM(BG8,+BO8,+CG8)</f>
        <v>110425</v>
      </c>
      <c r="CI8" s="121">
        <f>SUM(AE8,+BG8)</f>
        <v>158756</v>
      </c>
      <c r="CJ8" s="121">
        <f>SUM(AF8,+BH8)</f>
        <v>132289</v>
      </c>
      <c r="CK8" s="121">
        <f>SUM(AG8,+BI8)</f>
        <v>0</v>
      </c>
      <c r="CL8" s="121">
        <f>SUM(AH8,+BJ8)</f>
        <v>132289</v>
      </c>
      <c r="CM8" s="121">
        <f>SUM(AI8,+BK8)</f>
        <v>0</v>
      </c>
      <c r="CN8" s="121">
        <f>SUM(AJ8,+BL8)</f>
        <v>0</v>
      </c>
      <c r="CO8" s="121">
        <f>SUM(AK8,+BM8)</f>
        <v>26467</v>
      </c>
      <c r="CP8" s="121">
        <f>SUM(AL8,+BN8)</f>
        <v>0</v>
      </c>
      <c r="CQ8" s="121">
        <f>SUM(AM8,+BO8)</f>
        <v>3273853</v>
      </c>
      <c r="CR8" s="121">
        <f>SUM(AN8,+BP8)</f>
        <v>627640</v>
      </c>
      <c r="CS8" s="121">
        <f>SUM(AO8,+BQ8)</f>
        <v>627640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385187</v>
      </c>
      <c r="CX8" s="121">
        <f>SUM(AT8,+BV8)</f>
        <v>10808</v>
      </c>
      <c r="CY8" s="121">
        <f>SUM(AU8,+BW8)</f>
        <v>335709</v>
      </c>
      <c r="CZ8" s="121">
        <f>SUM(AV8,+BX8)</f>
        <v>38670</v>
      </c>
      <c r="DA8" s="121">
        <f>SUM(AW8,+BY8)</f>
        <v>2887</v>
      </c>
      <c r="DB8" s="121">
        <f>SUM(AX8,+BZ8)</f>
        <v>2258139</v>
      </c>
      <c r="DC8" s="121">
        <f>SUM(AY8,+CA8)</f>
        <v>902996</v>
      </c>
      <c r="DD8" s="121">
        <f>SUM(AZ8,+CB8)</f>
        <v>632228</v>
      </c>
      <c r="DE8" s="121">
        <f>SUM(BA8,+CC8)</f>
        <v>714567</v>
      </c>
      <c r="DF8" s="121">
        <f>SUM(BB8,+CD8)</f>
        <v>8348</v>
      </c>
      <c r="DG8" s="121">
        <f>SUM(BC8,+CE8)</f>
        <v>109060</v>
      </c>
      <c r="DH8" s="121">
        <f>SUM(BD8,+CF8)</f>
        <v>0</v>
      </c>
      <c r="DI8" s="121">
        <f>SUM(BE8,+CG8)</f>
        <v>11216</v>
      </c>
      <c r="DJ8" s="121">
        <f>SUM(BF8,+CH8)</f>
        <v>3443825</v>
      </c>
    </row>
    <row r="9" spans="1:114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SUM(E9,+L9)</f>
        <v>1588009</v>
      </c>
      <c r="E9" s="121">
        <f>SUM(F9:I9,K9)</f>
        <v>17984</v>
      </c>
      <c r="F9" s="121">
        <v>0</v>
      </c>
      <c r="G9" s="121">
        <v>0</v>
      </c>
      <c r="H9" s="121">
        <v>0</v>
      </c>
      <c r="I9" s="121">
        <v>993</v>
      </c>
      <c r="J9" s="122" t="s">
        <v>545</v>
      </c>
      <c r="K9" s="121">
        <v>16991</v>
      </c>
      <c r="L9" s="121">
        <v>1570025</v>
      </c>
      <c r="M9" s="121">
        <f>SUM(N9,+U9)</f>
        <v>330207</v>
      </c>
      <c r="N9" s="121">
        <f>SUM(O9:R9,T9)</f>
        <v>90791</v>
      </c>
      <c r="O9" s="121">
        <v>0</v>
      </c>
      <c r="P9" s="121">
        <v>0</v>
      </c>
      <c r="Q9" s="121">
        <v>0</v>
      </c>
      <c r="R9" s="121">
        <v>90791</v>
      </c>
      <c r="S9" s="122" t="s">
        <v>545</v>
      </c>
      <c r="T9" s="121">
        <v>0</v>
      </c>
      <c r="U9" s="121">
        <v>239416</v>
      </c>
      <c r="V9" s="121">
        <f>+SUM(D9,M9)</f>
        <v>1918216</v>
      </c>
      <c r="W9" s="121">
        <f>+SUM(E9,N9)</f>
        <v>108775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91784</v>
      </c>
      <c r="AB9" s="122" t="str">
        <f>IF(+SUM(J9,S9)=0,"-",+SUM(J9,S9))</f>
        <v>-</v>
      </c>
      <c r="AC9" s="121">
        <f>+SUM(K9,T9)</f>
        <v>16991</v>
      </c>
      <c r="AD9" s="121">
        <f>+SUM(L9,U9)</f>
        <v>1809441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726024</v>
      </c>
      <c r="AN9" s="121">
        <f>SUM(AO9:AR9)</f>
        <v>169747</v>
      </c>
      <c r="AO9" s="121">
        <v>99118</v>
      </c>
      <c r="AP9" s="121">
        <v>70629</v>
      </c>
      <c r="AQ9" s="121">
        <v>0</v>
      </c>
      <c r="AR9" s="121">
        <v>0</v>
      </c>
      <c r="AS9" s="121">
        <f>SUM(AT9:AV9)</f>
        <v>5174</v>
      </c>
      <c r="AT9" s="121">
        <v>5174</v>
      </c>
      <c r="AU9" s="121">
        <v>0</v>
      </c>
      <c r="AV9" s="121">
        <v>0</v>
      </c>
      <c r="AW9" s="121">
        <v>0</v>
      </c>
      <c r="AX9" s="121">
        <f>SUM(AY9:BB9)</f>
        <v>551103</v>
      </c>
      <c r="AY9" s="121">
        <v>534838</v>
      </c>
      <c r="AZ9" s="121">
        <v>1212</v>
      </c>
      <c r="BA9" s="121">
        <v>0</v>
      </c>
      <c r="BB9" s="121">
        <v>15053</v>
      </c>
      <c r="BC9" s="121">
        <v>424670</v>
      </c>
      <c r="BD9" s="121">
        <v>0</v>
      </c>
      <c r="BE9" s="121">
        <v>437315</v>
      </c>
      <c r="BF9" s="121">
        <f>SUM(AE9,+AM9,+BE9)</f>
        <v>1163339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190189</v>
      </c>
      <c r="BP9" s="121">
        <f>SUM(BQ9:BT9)</f>
        <v>30863</v>
      </c>
      <c r="BQ9" s="121">
        <v>30863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159326</v>
      </c>
      <c r="CA9" s="121">
        <v>155520</v>
      </c>
      <c r="CB9" s="121">
        <v>0</v>
      </c>
      <c r="CC9" s="121">
        <v>0</v>
      </c>
      <c r="CD9" s="121">
        <v>3806</v>
      </c>
      <c r="CE9" s="121">
        <v>97304</v>
      </c>
      <c r="CF9" s="121">
        <v>0</v>
      </c>
      <c r="CG9" s="121">
        <v>42714</v>
      </c>
      <c r="CH9" s="121">
        <f>SUM(BG9,+BO9,+CG9)</f>
        <v>232903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916213</v>
      </c>
      <c r="CR9" s="121">
        <f>SUM(AN9,+BP9)</f>
        <v>200610</v>
      </c>
      <c r="CS9" s="121">
        <f>SUM(AO9,+BQ9)</f>
        <v>129981</v>
      </c>
      <c r="CT9" s="121">
        <f>SUM(AP9,+BR9)</f>
        <v>70629</v>
      </c>
      <c r="CU9" s="121">
        <f>SUM(AQ9,+BS9)</f>
        <v>0</v>
      </c>
      <c r="CV9" s="121">
        <f>SUM(AR9,+BT9)</f>
        <v>0</v>
      </c>
      <c r="CW9" s="121">
        <f>SUM(AS9,+BU9)</f>
        <v>5174</v>
      </c>
      <c r="CX9" s="121">
        <f>SUM(AT9,+BV9)</f>
        <v>5174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710429</v>
      </c>
      <c r="DC9" s="121">
        <f>SUM(AY9,+CA9)</f>
        <v>690358</v>
      </c>
      <c r="DD9" s="121">
        <f>SUM(AZ9,+CB9)</f>
        <v>1212</v>
      </c>
      <c r="DE9" s="121">
        <f>SUM(BA9,+CC9)</f>
        <v>0</v>
      </c>
      <c r="DF9" s="121">
        <f>SUM(BB9,+CD9)</f>
        <v>18859</v>
      </c>
      <c r="DG9" s="121">
        <f>SUM(BC9,+CE9)</f>
        <v>521974</v>
      </c>
      <c r="DH9" s="121">
        <f>SUM(BD9,+CF9)</f>
        <v>0</v>
      </c>
      <c r="DI9" s="121">
        <f>SUM(BE9,+CG9)</f>
        <v>480029</v>
      </c>
      <c r="DJ9" s="121">
        <f>SUM(BF9,+CH9)</f>
        <v>1396242</v>
      </c>
    </row>
    <row r="10" spans="1:114" s="136" customFormat="1" ht="13.5" customHeight="1" x14ac:dyDescent="0.15">
      <c r="A10" s="119" t="s">
        <v>9</v>
      </c>
      <c r="B10" s="120" t="s">
        <v>336</v>
      </c>
      <c r="C10" s="119" t="s">
        <v>337</v>
      </c>
      <c r="D10" s="121">
        <f>SUM(E10,+L10)</f>
        <v>4839033</v>
      </c>
      <c r="E10" s="121">
        <f>SUM(F10:I10,K10)</f>
        <v>883872</v>
      </c>
      <c r="F10" s="121">
        <v>0</v>
      </c>
      <c r="G10" s="121">
        <v>0</v>
      </c>
      <c r="H10" s="121">
        <v>0</v>
      </c>
      <c r="I10" s="121">
        <v>689617</v>
      </c>
      <c r="J10" s="122" t="s">
        <v>545</v>
      </c>
      <c r="K10" s="121">
        <v>194255</v>
      </c>
      <c r="L10" s="121">
        <v>3955161</v>
      </c>
      <c r="M10" s="121">
        <f>SUM(N10,+U10)</f>
        <v>561937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545</v>
      </c>
      <c r="T10" s="121">
        <v>0</v>
      </c>
      <c r="U10" s="121">
        <v>561937</v>
      </c>
      <c r="V10" s="121">
        <f>+SUM(D10,M10)</f>
        <v>5400970</v>
      </c>
      <c r="W10" s="121">
        <f>+SUM(E10,N10)</f>
        <v>883872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689617</v>
      </c>
      <c r="AB10" s="122" t="str">
        <f>IF(+SUM(J10,S10)=0,"-",+SUM(J10,S10))</f>
        <v>-</v>
      </c>
      <c r="AC10" s="121">
        <f>+SUM(K10,T10)</f>
        <v>194255</v>
      </c>
      <c r="AD10" s="121">
        <f>+SUM(L10,U10)</f>
        <v>4517098</v>
      </c>
      <c r="AE10" s="121">
        <f>SUM(AF10,+AK10)</f>
        <v>1384020</v>
      </c>
      <c r="AF10" s="121">
        <f>SUM(AG10:AJ10)</f>
        <v>1384020</v>
      </c>
      <c r="AG10" s="121">
        <v>0</v>
      </c>
      <c r="AH10" s="121">
        <v>1384020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3445292</v>
      </c>
      <c r="AN10" s="121">
        <f>SUM(AO10:AR10)</f>
        <v>363734</v>
      </c>
      <c r="AO10" s="121">
        <v>262105</v>
      </c>
      <c r="AP10" s="121">
        <v>0</v>
      </c>
      <c r="AQ10" s="121">
        <v>75538</v>
      </c>
      <c r="AR10" s="121">
        <v>26091</v>
      </c>
      <c r="AS10" s="121">
        <f>SUM(AT10:AV10)</f>
        <v>1594770</v>
      </c>
      <c r="AT10" s="121">
        <v>36887</v>
      </c>
      <c r="AU10" s="121">
        <v>1392448</v>
      </c>
      <c r="AV10" s="121">
        <v>165435</v>
      </c>
      <c r="AW10" s="121">
        <v>0</v>
      </c>
      <c r="AX10" s="121">
        <f>SUM(AY10:BB10)</f>
        <v>1486788</v>
      </c>
      <c r="AY10" s="121">
        <v>740803</v>
      </c>
      <c r="AZ10" s="121">
        <v>683734</v>
      </c>
      <c r="BA10" s="121">
        <v>61177</v>
      </c>
      <c r="BB10" s="121">
        <v>1074</v>
      </c>
      <c r="BC10" s="121">
        <v>0</v>
      </c>
      <c r="BD10" s="121">
        <v>0</v>
      </c>
      <c r="BE10" s="121">
        <v>9721</v>
      </c>
      <c r="BF10" s="121">
        <f>SUM(AE10,+AM10,+BE10)</f>
        <v>4839033</v>
      </c>
      <c r="BG10" s="121">
        <f>SUM(BH10,+BM10)</f>
        <v>232430</v>
      </c>
      <c r="BH10" s="121">
        <f>SUM(BI10:BL10)</f>
        <v>232430</v>
      </c>
      <c r="BI10" s="121">
        <v>0</v>
      </c>
      <c r="BJ10" s="121">
        <v>232430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329507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164469</v>
      </c>
      <c r="BV10" s="121">
        <v>0</v>
      </c>
      <c r="BW10" s="121">
        <v>164469</v>
      </c>
      <c r="BX10" s="121">
        <v>0</v>
      </c>
      <c r="BY10" s="121">
        <v>0</v>
      </c>
      <c r="BZ10" s="121">
        <f>SUM(CA10:CD10)</f>
        <v>165038</v>
      </c>
      <c r="CA10" s="121">
        <v>0</v>
      </c>
      <c r="CB10" s="121">
        <v>165038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561937</v>
      </c>
      <c r="CI10" s="121">
        <f>SUM(AE10,+BG10)</f>
        <v>1616450</v>
      </c>
      <c r="CJ10" s="121">
        <f>SUM(AF10,+BH10)</f>
        <v>1616450</v>
      </c>
      <c r="CK10" s="121">
        <f>SUM(AG10,+BI10)</f>
        <v>0</v>
      </c>
      <c r="CL10" s="121">
        <f>SUM(AH10,+BJ10)</f>
        <v>1616450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3774799</v>
      </c>
      <c r="CR10" s="121">
        <f>SUM(AN10,+BP10)</f>
        <v>363734</v>
      </c>
      <c r="CS10" s="121">
        <f>SUM(AO10,+BQ10)</f>
        <v>262105</v>
      </c>
      <c r="CT10" s="121">
        <f>SUM(AP10,+BR10)</f>
        <v>0</v>
      </c>
      <c r="CU10" s="121">
        <f>SUM(AQ10,+BS10)</f>
        <v>75538</v>
      </c>
      <c r="CV10" s="121">
        <f>SUM(AR10,+BT10)</f>
        <v>26091</v>
      </c>
      <c r="CW10" s="121">
        <f>SUM(AS10,+BU10)</f>
        <v>1759239</v>
      </c>
      <c r="CX10" s="121">
        <f>SUM(AT10,+BV10)</f>
        <v>36887</v>
      </c>
      <c r="CY10" s="121">
        <f>SUM(AU10,+BW10)</f>
        <v>1556917</v>
      </c>
      <c r="CZ10" s="121">
        <f>SUM(AV10,+BX10)</f>
        <v>165435</v>
      </c>
      <c r="DA10" s="121">
        <f>SUM(AW10,+BY10)</f>
        <v>0</v>
      </c>
      <c r="DB10" s="121">
        <f>SUM(AX10,+BZ10)</f>
        <v>1651826</v>
      </c>
      <c r="DC10" s="121">
        <f>SUM(AY10,+CA10)</f>
        <v>740803</v>
      </c>
      <c r="DD10" s="121">
        <f>SUM(AZ10,+CB10)</f>
        <v>848772</v>
      </c>
      <c r="DE10" s="121">
        <f>SUM(BA10,+CC10)</f>
        <v>61177</v>
      </c>
      <c r="DF10" s="121">
        <f>SUM(BB10,+CD10)</f>
        <v>1074</v>
      </c>
      <c r="DG10" s="121">
        <f>SUM(BC10,+CE10)</f>
        <v>0</v>
      </c>
      <c r="DH10" s="121">
        <f>SUM(BD10,+CF10)</f>
        <v>0</v>
      </c>
      <c r="DI10" s="121">
        <f>SUM(BE10,+CG10)</f>
        <v>9721</v>
      </c>
      <c r="DJ10" s="121">
        <f>SUM(BF10,+CH10)</f>
        <v>5400970</v>
      </c>
    </row>
    <row r="11" spans="1:114" s="136" customFormat="1" ht="13.5" customHeight="1" x14ac:dyDescent="0.15">
      <c r="A11" s="119" t="s">
        <v>9</v>
      </c>
      <c r="B11" s="120" t="s">
        <v>339</v>
      </c>
      <c r="C11" s="119" t="s">
        <v>340</v>
      </c>
      <c r="D11" s="121">
        <f>SUM(E11,+L11)</f>
        <v>7558927</v>
      </c>
      <c r="E11" s="121">
        <f>SUM(F11:I11,K11)</f>
        <v>2074442</v>
      </c>
      <c r="F11" s="121">
        <v>1421657</v>
      </c>
      <c r="G11" s="121">
        <v>0</v>
      </c>
      <c r="H11" s="121">
        <v>15500</v>
      </c>
      <c r="I11" s="121">
        <v>387669</v>
      </c>
      <c r="J11" s="122" t="s">
        <v>545</v>
      </c>
      <c r="K11" s="121">
        <v>249616</v>
      </c>
      <c r="L11" s="121">
        <v>5484485</v>
      </c>
      <c r="M11" s="121">
        <f>SUM(N11,+U11)</f>
        <v>798896</v>
      </c>
      <c r="N11" s="121">
        <f>SUM(O11:R11,T11)</f>
        <v>97512</v>
      </c>
      <c r="O11" s="121">
        <v>0</v>
      </c>
      <c r="P11" s="121">
        <v>0</v>
      </c>
      <c r="Q11" s="121">
        <v>0</v>
      </c>
      <c r="R11" s="121">
        <v>94762</v>
      </c>
      <c r="S11" s="122" t="s">
        <v>545</v>
      </c>
      <c r="T11" s="121">
        <v>2750</v>
      </c>
      <c r="U11" s="121">
        <v>701384</v>
      </c>
      <c r="V11" s="121">
        <f>+SUM(D11,M11)</f>
        <v>8357823</v>
      </c>
      <c r="W11" s="121">
        <f>+SUM(E11,N11)</f>
        <v>2171954</v>
      </c>
      <c r="X11" s="121">
        <f>+SUM(F11,O11)</f>
        <v>1421657</v>
      </c>
      <c r="Y11" s="121">
        <f>+SUM(G11,P11)</f>
        <v>0</v>
      </c>
      <c r="Z11" s="121">
        <f>+SUM(H11,Q11)</f>
        <v>15500</v>
      </c>
      <c r="AA11" s="121">
        <f>+SUM(I11,R11)</f>
        <v>482431</v>
      </c>
      <c r="AB11" s="122" t="str">
        <f>IF(+SUM(J11,S11)=0,"-",+SUM(J11,S11))</f>
        <v>-</v>
      </c>
      <c r="AC11" s="121">
        <f>+SUM(K11,T11)</f>
        <v>252366</v>
      </c>
      <c r="AD11" s="121">
        <f>+SUM(L11,U11)</f>
        <v>6185869</v>
      </c>
      <c r="AE11" s="121">
        <f>SUM(AF11,+AK11)</f>
        <v>3965296</v>
      </c>
      <c r="AF11" s="121">
        <f>SUM(AG11:AJ11)</f>
        <v>3965296</v>
      </c>
      <c r="AG11" s="121">
        <v>0</v>
      </c>
      <c r="AH11" s="121">
        <v>3965296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3511197</v>
      </c>
      <c r="AN11" s="121">
        <f>SUM(AO11:AR11)</f>
        <v>451902</v>
      </c>
      <c r="AO11" s="121">
        <v>230140</v>
      </c>
      <c r="AP11" s="121">
        <v>0</v>
      </c>
      <c r="AQ11" s="121">
        <v>221762</v>
      </c>
      <c r="AR11" s="121">
        <v>0</v>
      </c>
      <c r="AS11" s="121">
        <f>SUM(AT11:AV11)</f>
        <v>444103</v>
      </c>
      <c r="AT11" s="121">
        <v>6150</v>
      </c>
      <c r="AU11" s="121">
        <v>389116</v>
      </c>
      <c r="AV11" s="121">
        <v>48837</v>
      </c>
      <c r="AW11" s="121">
        <v>0</v>
      </c>
      <c r="AX11" s="121">
        <f>SUM(AY11:BB11)</f>
        <v>2612817</v>
      </c>
      <c r="AY11" s="121">
        <v>1099390</v>
      </c>
      <c r="AZ11" s="121">
        <v>1446596</v>
      </c>
      <c r="BA11" s="121">
        <v>66831</v>
      </c>
      <c r="BB11" s="121">
        <v>0</v>
      </c>
      <c r="BC11" s="121">
        <v>0</v>
      </c>
      <c r="BD11" s="121">
        <v>2375</v>
      </c>
      <c r="BE11" s="121">
        <v>82434</v>
      </c>
      <c r="BF11" s="121">
        <f>SUM(AE11,+AM11,+BE11)</f>
        <v>7558927</v>
      </c>
      <c r="BG11" s="121">
        <f>SUM(BH11,+BM11)</f>
        <v>224158</v>
      </c>
      <c r="BH11" s="121">
        <f>SUM(BI11:BL11)</f>
        <v>224158</v>
      </c>
      <c r="BI11" s="121">
        <v>0</v>
      </c>
      <c r="BJ11" s="121">
        <v>0</v>
      </c>
      <c r="BK11" s="121">
        <v>224158</v>
      </c>
      <c r="BL11" s="121">
        <v>0</v>
      </c>
      <c r="BM11" s="121">
        <v>0</v>
      </c>
      <c r="BN11" s="121">
        <v>0</v>
      </c>
      <c r="BO11" s="121">
        <f>SUM(BP11,BU11,BY11,BZ11,CF11)</f>
        <v>574738</v>
      </c>
      <c r="BP11" s="121">
        <f>SUM(BQ11:BT11)</f>
        <v>113422</v>
      </c>
      <c r="BQ11" s="121">
        <v>47937</v>
      </c>
      <c r="BR11" s="121">
        <v>0</v>
      </c>
      <c r="BS11" s="121">
        <v>65485</v>
      </c>
      <c r="BT11" s="121">
        <v>0</v>
      </c>
      <c r="BU11" s="121">
        <f>SUM(BV11:BX11)</f>
        <v>315591</v>
      </c>
      <c r="BV11" s="121">
        <v>104</v>
      </c>
      <c r="BW11" s="121">
        <v>0</v>
      </c>
      <c r="BX11" s="121">
        <v>315487</v>
      </c>
      <c r="BY11" s="121">
        <v>0</v>
      </c>
      <c r="BZ11" s="121">
        <f>SUM(CA11:CD11)</f>
        <v>145725</v>
      </c>
      <c r="CA11" s="121">
        <v>34122</v>
      </c>
      <c r="CB11" s="121">
        <v>19119</v>
      </c>
      <c r="CC11" s="121">
        <v>90545</v>
      </c>
      <c r="CD11" s="121">
        <v>1939</v>
      </c>
      <c r="CE11" s="121">
        <v>0</v>
      </c>
      <c r="CF11" s="121">
        <v>0</v>
      </c>
      <c r="CG11" s="121">
        <v>0</v>
      </c>
      <c r="CH11" s="121">
        <f>SUM(BG11,+BO11,+CG11)</f>
        <v>798896</v>
      </c>
      <c r="CI11" s="121">
        <f>SUM(AE11,+BG11)</f>
        <v>4189454</v>
      </c>
      <c r="CJ11" s="121">
        <f>SUM(AF11,+BH11)</f>
        <v>4189454</v>
      </c>
      <c r="CK11" s="121">
        <f>SUM(AG11,+BI11)</f>
        <v>0</v>
      </c>
      <c r="CL11" s="121">
        <f>SUM(AH11,+BJ11)</f>
        <v>3965296</v>
      </c>
      <c r="CM11" s="121">
        <f>SUM(AI11,+BK11)</f>
        <v>224158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4085935</v>
      </c>
      <c r="CR11" s="121">
        <f>SUM(AN11,+BP11)</f>
        <v>565324</v>
      </c>
      <c r="CS11" s="121">
        <f>SUM(AO11,+BQ11)</f>
        <v>278077</v>
      </c>
      <c r="CT11" s="121">
        <f>SUM(AP11,+BR11)</f>
        <v>0</v>
      </c>
      <c r="CU11" s="121">
        <f>SUM(AQ11,+BS11)</f>
        <v>287247</v>
      </c>
      <c r="CV11" s="121">
        <f>SUM(AR11,+BT11)</f>
        <v>0</v>
      </c>
      <c r="CW11" s="121">
        <f>SUM(AS11,+BU11)</f>
        <v>759694</v>
      </c>
      <c r="CX11" s="121">
        <f>SUM(AT11,+BV11)</f>
        <v>6254</v>
      </c>
      <c r="CY11" s="121">
        <f>SUM(AU11,+BW11)</f>
        <v>389116</v>
      </c>
      <c r="CZ11" s="121">
        <f>SUM(AV11,+BX11)</f>
        <v>364324</v>
      </c>
      <c r="DA11" s="121">
        <f>SUM(AW11,+BY11)</f>
        <v>0</v>
      </c>
      <c r="DB11" s="121">
        <f>SUM(AX11,+BZ11)</f>
        <v>2758542</v>
      </c>
      <c r="DC11" s="121">
        <f>SUM(AY11,+CA11)</f>
        <v>1133512</v>
      </c>
      <c r="DD11" s="121">
        <f>SUM(AZ11,+CB11)</f>
        <v>1465715</v>
      </c>
      <c r="DE11" s="121">
        <f>SUM(BA11,+CC11)</f>
        <v>157376</v>
      </c>
      <c r="DF11" s="121">
        <f>SUM(BB11,+CD11)</f>
        <v>1939</v>
      </c>
      <c r="DG11" s="121">
        <f>SUM(BC11,+CE11)</f>
        <v>0</v>
      </c>
      <c r="DH11" s="121">
        <f>SUM(BD11,+CF11)</f>
        <v>2375</v>
      </c>
      <c r="DI11" s="121">
        <f>SUM(BE11,+CG11)</f>
        <v>82434</v>
      </c>
      <c r="DJ11" s="121">
        <f>SUM(BF11,+CH11)</f>
        <v>8357823</v>
      </c>
    </row>
    <row r="12" spans="1:114" s="136" customFormat="1" ht="13.5" customHeight="1" x14ac:dyDescent="0.15">
      <c r="A12" s="119" t="s">
        <v>9</v>
      </c>
      <c r="B12" s="120" t="s">
        <v>342</v>
      </c>
      <c r="C12" s="119" t="s">
        <v>343</v>
      </c>
      <c r="D12" s="121">
        <f>SUM(E12,+L12)</f>
        <v>472984</v>
      </c>
      <c r="E12" s="121">
        <f>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2" t="s">
        <v>545</v>
      </c>
      <c r="K12" s="121">
        <v>0</v>
      </c>
      <c r="L12" s="121">
        <v>472984</v>
      </c>
      <c r="M12" s="121">
        <f>SUM(N12,+U12)</f>
        <v>93833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545</v>
      </c>
      <c r="T12" s="121">
        <v>0</v>
      </c>
      <c r="U12" s="121">
        <v>93833</v>
      </c>
      <c r="V12" s="121">
        <f>+SUM(D12,M12)</f>
        <v>566817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566817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472984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93833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0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566817</v>
      </c>
      <c r="DH12" s="121">
        <f>SUM(BD12,+CF12)</f>
        <v>0</v>
      </c>
      <c r="DI12" s="121">
        <f>SUM(BE12,+CG12)</f>
        <v>0</v>
      </c>
      <c r="DJ12" s="121">
        <f>SUM(BF12,+CH12)</f>
        <v>0</v>
      </c>
    </row>
    <row r="13" spans="1:114" s="136" customFormat="1" ht="13.5" customHeight="1" x14ac:dyDescent="0.15">
      <c r="A13" s="119" t="s">
        <v>9</v>
      </c>
      <c r="B13" s="120" t="s">
        <v>347</v>
      </c>
      <c r="C13" s="119" t="s">
        <v>348</v>
      </c>
      <c r="D13" s="121">
        <f>SUM(E13,+L13)</f>
        <v>734124</v>
      </c>
      <c r="E13" s="121">
        <f>SUM(F13:I13,K13)</f>
        <v>279</v>
      </c>
      <c r="F13" s="121">
        <v>0</v>
      </c>
      <c r="G13" s="121">
        <v>0</v>
      </c>
      <c r="H13" s="121">
        <v>0</v>
      </c>
      <c r="I13" s="121">
        <v>0</v>
      </c>
      <c r="J13" s="122" t="s">
        <v>545</v>
      </c>
      <c r="K13" s="121">
        <v>279</v>
      </c>
      <c r="L13" s="121">
        <v>733845</v>
      </c>
      <c r="M13" s="121">
        <f>SUM(N13,+U13)</f>
        <v>117710</v>
      </c>
      <c r="N13" s="121">
        <f>SUM(O13:R13,T13)</f>
        <v>177</v>
      </c>
      <c r="O13" s="121">
        <v>0</v>
      </c>
      <c r="P13" s="121">
        <v>0</v>
      </c>
      <c r="Q13" s="121">
        <v>0</v>
      </c>
      <c r="R13" s="121">
        <v>0</v>
      </c>
      <c r="S13" s="122" t="s">
        <v>545</v>
      </c>
      <c r="T13" s="121">
        <v>177</v>
      </c>
      <c r="U13" s="121">
        <v>117533</v>
      </c>
      <c r="V13" s="121">
        <f>+SUM(D13,M13)</f>
        <v>851834</v>
      </c>
      <c r="W13" s="121">
        <f>+SUM(E13,N13)</f>
        <v>456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456</v>
      </c>
      <c r="AD13" s="121">
        <f>+SUM(L13,U13)</f>
        <v>851378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247621</v>
      </c>
      <c r="AM13" s="121">
        <f>SUM(AN13,AS13,AW13,AX13,BD13)</f>
        <v>258615</v>
      </c>
      <c r="AN13" s="121">
        <f>SUM(AO13:AR13)</f>
        <v>27235</v>
      </c>
      <c r="AO13" s="121">
        <v>27235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231380</v>
      </c>
      <c r="AY13" s="121">
        <v>231380</v>
      </c>
      <c r="AZ13" s="121">
        <v>0</v>
      </c>
      <c r="BA13" s="121">
        <v>0</v>
      </c>
      <c r="BB13" s="121">
        <v>0</v>
      </c>
      <c r="BC13" s="121">
        <v>227888</v>
      </c>
      <c r="BD13" s="121">
        <v>0</v>
      </c>
      <c r="BE13" s="121">
        <v>0</v>
      </c>
      <c r="BF13" s="121">
        <f>SUM(AE13,+AM13,+BE13)</f>
        <v>258615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3756</v>
      </c>
      <c r="BP13" s="121">
        <f>SUM(BQ13:BT13)</f>
        <v>3756</v>
      </c>
      <c r="BQ13" s="121">
        <v>3756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113954</v>
      </c>
      <c r="CF13" s="121">
        <v>0</v>
      </c>
      <c r="CG13" s="121">
        <v>0</v>
      </c>
      <c r="CH13" s="121">
        <f>SUM(BG13,+BO13,+CG13)</f>
        <v>3756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247621</v>
      </c>
      <c r="CQ13" s="121">
        <f>SUM(AM13,+BO13)</f>
        <v>262371</v>
      </c>
      <c r="CR13" s="121">
        <f>SUM(AN13,+BP13)</f>
        <v>30991</v>
      </c>
      <c r="CS13" s="121">
        <f>SUM(AO13,+BQ13)</f>
        <v>30991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231380</v>
      </c>
      <c r="DC13" s="121">
        <f>SUM(AY13,+CA13)</f>
        <v>231380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341842</v>
      </c>
      <c r="DH13" s="121">
        <f>SUM(BD13,+CF13)</f>
        <v>0</v>
      </c>
      <c r="DI13" s="121">
        <f>SUM(BE13,+CG13)</f>
        <v>0</v>
      </c>
      <c r="DJ13" s="121">
        <f>SUM(BF13,+CH13)</f>
        <v>262371</v>
      </c>
    </row>
    <row r="14" spans="1:114" s="136" customFormat="1" ht="13.5" customHeight="1" x14ac:dyDescent="0.15">
      <c r="A14" s="119" t="s">
        <v>9</v>
      </c>
      <c r="B14" s="120" t="s">
        <v>352</v>
      </c>
      <c r="C14" s="119" t="s">
        <v>353</v>
      </c>
      <c r="D14" s="121">
        <f>SUM(E14,+L14)</f>
        <v>484818</v>
      </c>
      <c r="E14" s="121">
        <f>SUM(F14:I14,K14)</f>
        <v>48677</v>
      </c>
      <c r="F14" s="121">
        <v>0</v>
      </c>
      <c r="G14" s="121">
        <v>0</v>
      </c>
      <c r="H14" s="121">
        <v>0</v>
      </c>
      <c r="I14" s="121">
        <v>48677</v>
      </c>
      <c r="J14" s="122" t="s">
        <v>545</v>
      </c>
      <c r="K14" s="121">
        <v>0</v>
      </c>
      <c r="L14" s="121">
        <v>436141</v>
      </c>
      <c r="M14" s="121">
        <f>SUM(N14,+U14)</f>
        <v>125098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545</v>
      </c>
      <c r="T14" s="121">
        <v>0</v>
      </c>
      <c r="U14" s="121">
        <v>125098</v>
      </c>
      <c r="V14" s="121">
        <f>+SUM(D14,M14)</f>
        <v>609916</v>
      </c>
      <c r="W14" s="121">
        <f>+SUM(E14,N14)</f>
        <v>48677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48677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561239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167100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167100</v>
      </c>
      <c r="AY14" s="121">
        <v>167100</v>
      </c>
      <c r="AZ14" s="121">
        <v>0</v>
      </c>
      <c r="BA14" s="121">
        <v>0</v>
      </c>
      <c r="BB14" s="121">
        <v>0</v>
      </c>
      <c r="BC14" s="121">
        <v>317718</v>
      </c>
      <c r="BD14" s="121">
        <v>0</v>
      </c>
      <c r="BE14" s="121">
        <v>0</v>
      </c>
      <c r="BF14" s="121">
        <f>SUM(AE14,+AM14,+BE14)</f>
        <v>167100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125098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167100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167100</v>
      </c>
      <c r="DC14" s="121">
        <f>SUM(AY14,+CA14)</f>
        <v>167100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442816</v>
      </c>
      <c r="DH14" s="121">
        <f>SUM(BD14,+CF14)</f>
        <v>0</v>
      </c>
      <c r="DI14" s="121">
        <f>SUM(BE14,+CG14)</f>
        <v>0</v>
      </c>
      <c r="DJ14" s="121">
        <f>SUM(BF14,+CH14)</f>
        <v>167100</v>
      </c>
    </row>
    <row r="15" spans="1:114" s="136" customFormat="1" ht="13.5" customHeight="1" x14ac:dyDescent="0.15">
      <c r="A15" s="119" t="s">
        <v>9</v>
      </c>
      <c r="B15" s="120" t="s">
        <v>357</v>
      </c>
      <c r="C15" s="119" t="s">
        <v>358</v>
      </c>
      <c r="D15" s="121">
        <f>SUM(E15,+L15)</f>
        <v>708842</v>
      </c>
      <c r="E15" s="121">
        <f>SUM(F15:I15,K15)</f>
        <v>526</v>
      </c>
      <c r="F15" s="121">
        <v>0</v>
      </c>
      <c r="G15" s="121">
        <v>0</v>
      </c>
      <c r="H15" s="121">
        <v>0</v>
      </c>
      <c r="I15" s="121">
        <v>282</v>
      </c>
      <c r="J15" s="122" t="s">
        <v>545</v>
      </c>
      <c r="K15" s="121">
        <v>244</v>
      </c>
      <c r="L15" s="121">
        <v>708316</v>
      </c>
      <c r="M15" s="121">
        <f>SUM(N15,+U15)</f>
        <v>89332</v>
      </c>
      <c r="N15" s="121">
        <f>SUM(O15:R15,T15)</f>
        <v>24</v>
      </c>
      <c r="O15" s="121">
        <v>0</v>
      </c>
      <c r="P15" s="121">
        <v>0</v>
      </c>
      <c r="Q15" s="121">
        <v>0</v>
      </c>
      <c r="R15" s="121">
        <v>0</v>
      </c>
      <c r="S15" s="122" t="s">
        <v>545</v>
      </c>
      <c r="T15" s="121">
        <v>24</v>
      </c>
      <c r="U15" s="121">
        <v>89308</v>
      </c>
      <c r="V15" s="121">
        <f>+SUM(D15,M15)</f>
        <v>798174</v>
      </c>
      <c r="W15" s="121">
        <f>+SUM(E15,N15)</f>
        <v>550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282</v>
      </c>
      <c r="AB15" s="122" t="str">
        <f>IF(+SUM(J15,S15)=0,"-",+SUM(J15,S15))</f>
        <v>-</v>
      </c>
      <c r="AC15" s="121">
        <f>+SUM(K15,T15)</f>
        <v>268</v>
      </c>
      <c r="AD15" s="121">
        <f>+SUM(L15,U15)</f>
        <v>797624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327443</v>
      </c>
      <c r="AN15" s="121">
        <f>SUM(AO15:AR15)</f>
        <v>33507</v>
      </c>
      <c r="AO15" s="121">
        <v>15272</v>
      </c>
      <c r="AP15" s="121">
        <v>0</v>
      </c>
      <c r="AQ15" s="121">
        <v>0</v>
      </c>
      <c r="AR15" s="121">
        <v>18235</v>
      </c>
      <c r="AS15" s="121">
        <f>SUM(AT15:AV15)</f>
        <v>19345</v>
      </c>
      <c r="AT15" s="121">
        <v>679</v>
      </c>
      <c r="AU15" s="121">
        <v>258</v>
      </c>
      <c r="AV15" s="121">
        <v>18408</v>
      </c>
      <c r="AW15" s="121">
        <v>0</v>
      </c>
      <c r="AX15" s="121">
        <f>SUM(AY15:BB15)</f>
        <v>274591</v>
      </c>
      <c r="AY15" s="121">
        <v>117532</v>
      </c>
      <c r="AZ15" s="121">
        <v>151752</v>
      </c>
      <c r="BA15" s="121">
        <v>5307</v>
      </c>
      <c r="BB15" s="121">
        <v>0</v>
      </c>
      <c r="BC15" s="121">
        <v>381399</v>
      </c>
      <c r="BD15" s="121">
        <v>0</v>
      </c>
      <c r="BE15" s="121">
        <v>0</v>
      </c>
      <c r="BF15" s="121">
        <f>SUM(AE15,+AM15,+BE15)</f>
        <v>327443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24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24</v>
      </c>
      <c r="CA15" s="121">
        <v>24</v>
      </c>
      <c r="CB15" s="121">
        <v>0</v>
      </c>
      <c r="CC15" s="121">
        <v>0</v>
      </c>
      <c r="CD15" s="121">
        <v>0</v>
      </c>
      <c r="CE15" s="121">
        <v>89308</v>
      </c>
      <c r="CF15" s="121">
        <v>0</v>
      </c>
      <c r="CG15" s="121">
        <v>0</v>
      </c>
      <c r="CH15" s="121">
        <f>SUM(BG15,+BO15,+CG15)</f>
        <v>24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327467</v>
      </c>
      <c r="CR15" s="121">
        <f>SUM(AN15,+BP15)</f>
        <v>33507</v>
      </c>
      <c r="CS15" s="121">
        <f>SUM(AO15,+BQ15)</f>
        <v>15272</v>
      </c>
      <c r="CT15" s="121">
        <f>SUM(AP15,+BR15)</f>
        <v>0</v>
      </c>
      <c r="CU15" s="121">
        <f>SUM(AQ15,+BS15)</f>
        <v>0</v>
      </c>
      <c r="CV15" s="121">
        <f>SUM(AR15,+BT15)</f>
        <v>18235</v>
      </c>
      <c r="CW15" s="121">
        <f>SUM(AS15,+BU15)</f>
        <v>19345</v>
      </c>
      <c r="CX15" s="121">
        <f>SUM(AT15,+BV15)</f>
        <v>679</v>
      </c>
      <c r="CY15" s="121">
        <f>SUM(AU15,+BW15)</f>
        <v>258</v>
      </c>
      <c r="CZ15" s="121">
        <f>SUM(AV15,+BX15)</f>
        <v>18408</v>
      </c>
      <c r="DA15" s="121">
        <f>SUM(AW15,+BY15)</f>
        <v>0</v>
      </c>
      <c r="DB15" s="121">
        <f>SUM(AX15,+BZ15)</f>
        <v>274615</v>
      </c>
      <c r="DC15" s="121">
        <f>SUM(AY15,+CA15)</f>
        <v>117556</v>
      </c>
      <c r="DD15" s="121">
        <f>SUM(AZ15,+CB15)</f>
        <v>151752</v>
      </c>
      <c r="DE15" s="121">
        <f>SUM(BA15,+CC15)</f>
        <v>5307</v>
      </c>
      <c r="DF15" s="121">
        <f>SUM(BB15,+CD15)</f>
        <v>0</v>
      </c>
      <c r="DG15" s="121">
        <f>SUM(BC15,+CE15)</f>
        <v>470707</v>
      </c>
      <c r="DH15" s="121">
        <f>SUM(BD15,+CF15)</f>
        <v>0</v>
      </c>
      <c r="DI15" s="121">
        <f>SUM(BE15,+CG15)</f>
        <v>0</v>
      </c>
      <c r="DJ15" s="121">
        <f>SUM(BF15,+CH15)</f>
        <v>327467</v>
      </c>
    </row>
    <row r="16" spans="1:114" s="136" customFormat="1" ht="13.5" customHeight="1" x14ac:dyDescent="0.15">
      <c r="A16" s="119" t="s">
        <v>9</v>
      </c>
      <c r="B16" s="120" t="s">
        <v>362</v>
      </c>
      <c r="C16" s="119" t="s">
        <v>363</v>
      </c>
      <c r="D16" s="121">
        <f>SUM(E16,+L16)</f>
        <v>650189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545</v>
      </c>
      <c r="K16" s="121">
        <v>0</v>
      </c>
      <c r="L16" s="121">
        <v>650189</v>
      </c>
      <c r="M16" s="121">
        <f>SUM(N16,+U16)</f>
        <v>134658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545</v>
      </c>
      <c r="T16" s="121">
        <v>0</v>
      </c>
      <c r="U16" s="121">
        <v>134658</v>
      </c>
      <c r="V16" s="121">
        <f>+SUM(D16,M16)</f>
        <v>784847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784847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650189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134658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784847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9</v>
      </c>
      <c r="B17" s="120" t="s">
        <v>367</v>
      </c>
      <c r="C17" s="119" t="s">
        <v>368</v>
      </c>
      <c r="D17" s="121">
        <f>SUM(E17,+L17)</f>
        <v>516673</v>
      </c>
      <c r="E17" s="121">
        <f>SUM(F17:I17,K17)</f>
        <v>51399</v>
      </c>
      <c r="F17" s="121">
        <v>0</v>
      </c>
      <c r="G17" s="121">
        <v>0</v>
      </c>
      <c r="H17" s="121">
        <v>0</v>
      </c>
      <c r="I17" s="121">
        <v>49520</v>
      </c>
      <c r="J17" s="122" t="s">
        <v>545</v>
      </c>
      <c r="K17" s="121">
        <v>1879</v>
      </c>
      <c r="L17" s="121">
        <v>465274</v>
      </c>
      <c r="M17" s="121">
        <f>SUM(N17,+U17)</f>
        <v>46710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545</v>
      </c>
      <c r="T17" s="121">
        <v>0</v>
      </c>
      <c r="U17" s="121">
        <v>46710</v>
      </c>
      <c r="V17" s="121">
        <f>+SUM(D17,M17)</f>
        <v>563383</v>
      </c>
      <c r="W17" s="121">
        <f>+SUM(E17,N17)</f>
        <v>51399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49520</v>
      </c>
      <c r="AB17" s="122" t="str">
        <f>IF(+SUM(J17,S17)=0,"-",+SUM(J17,S17))</f>
        <v>-</v>
      </c>
      <c r="AC17" s="121">
        <f>+SUM(K17,T17)</f>
        <v>1879</v>
      </c>
      <c r="AD17" s="121">
        <f>+SUM(L17,U17)</f>
        <v>511984</v>
      </c>
      <c r="AE17" s="121">
        <f>SUM(AF17,+AK17)</f>
        <v>3132</v>
      </c>
      <c r="AF17" s="121">
        <f>SUM(AG17:AJ17)</f>
        <v>3132</v>
      </c>
      <c r="AG17" s="121">
        <v>0</v>
      </c>
      <c r="AH17" s="121">
        <v>0</v>
      </c>
      <c r="AI17" s="121">
        <v>3132</v>
      </c>
      <c r="AJ17" s="121">
        <v>0</v>
      </c>
      <c r="AK17" s="121">
        <v>0</v>
      </c>
      <c r="AL17" s="121">
        <v>0</v>
      </c>
      <c r="AM17" s="121">
        <f>SUM(AN17,AS17,AW17,AX17,BD17)</f>
        <v>218427</v>
      </c>
      <c r="AN17" s="121">
        <f>SUM(AO17:AR17)</f>
        <v>13063</v>
      </c>
      <c r="AO17" s="121">
        <v>13063</v>
      </c>
      <c r="AP17" s="121">
        <v>0</v>
      </c>
      <c r="AQ17" s="121">
        <v>0</v>
      </c>
      <c r="AR17" s="121">
        <v>0</v>
      </c>
      <c r="AS17" s="121">
        <f>SUM(AT17:AV17)</f>
        <v>4915</v>
      </c>
      <c r="AT17" s="121">
        <v>746</v>
      </c>
      <c r="AU17" s="121">
        <v>4001</v>
      </c>
      <c r="AV17" s="121">
        <v>168</v>
      </c>
      <c r="AW17" s="121">
        <v>0</v>
      </c>
      <c r="AX17" s="121">
        <f>SUM(AY17:BB17)</f>
        <v>200449</v>
      </c>
      <c r="AY17" s="121">
        <v>150397</v>
      </c>
      <c r="AZ17" s="121">
        <v>44316</v>
      </c>
      <c r="BA17" s="121">
        <v>5736</v>
      </c>
      <c r="BB17" s="121">
        <v>0</v>
      </c>
      <c r="BC17" s="121">
        <v>295114</v>
      </c>
      <c r="BD17" s="121">
        <v>0</v>
      </c>
      <c r="BE17" s="121">
        <v>0</v>
      </c>
      <c r="BF17" s="121">
        <f>SUM(AE17,+AM17,+BE17)</f>
        <v>221559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46710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3132</v>
      </c>
      <c r="CJ17" s="121">
        <f>SUM(AF17,+BH17)</f>
        <v>3132</v>
      </c>
      <c r="CK17" s="121">
        <f>SUM(AG17,+BI17)</f>
        <v>0</v>
      </c>
      <c r="CL17" s="121">
        <f>SUM(AH17,+BJ17)</f>
        <v>0</v>
      </c>
      <c r="CM17" s="121">
        <f>SUM(AI17,+BK17)</f>
        <v>3132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218427</v>
      </c>
      <c r="CR17" s="121">
        <f>SUM(AN17,+BP17)</f>
        <v>13063</v>
      </c>
      <c r="CS17" s="121">
        <f>SUM(AO17,+BQ17)</f>
        <v>13063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4915</v>
      </c>
      <c r="CX17" s="121">
        <f>SUM(AT17,+BV17)</f>
        <v>746</v>
      </c>
      <c r="CY17" s="121">
        <f>SUM(AU17,+BW17)</f>
        <v>4001</v>
      </c>
      <c r="CZ17" s="121">
        <f>SUM(AV17,+BX17)</f>
        <v>168</v>
      </c>
      <c r="DA17" s="121">
        <f>SUM(AW17,+BY17)</f>
        <v>0</v>
      </c>
      <c r="DB17" s="121">
        <f>SUM(AX17,+BZ17)</f>
        <v>200449</v>
      </c>
      <c r="DC17" s="121">
        <f>SUM(AY17,+CA17)</f>
        <v>150397</v>
      </c>
      <c r="DD17" s="121">
        <f>SUM(AZ17,+CB17)</f>
        <v>44316</v>
      </c>
      <c r="DE17" s="121">
        <f>SUM(BA17,+CC17)</f>
        <v>5736</v>
      </c>
      <c r="DF17" s="121">
        <f>SUM(BB17,+CD17)</f>
        <v>0</v>
      </c>
      <c r="DG17" s="121">
        <f>SUM(BC17,+CE17)</f>
        <v>341824</v>
      </c>
      <c r="DH17" s="121">
        <f>SUM(BD17,+CF17)</f>
        <v>0</v>
      </c>
      <c r="DI17" s="121">
        <f>SUM(BE17,+CG17)</f>
        <v>0</v>
      </c>
      <c r="DJ17" s="121">
        <f>SUM(BF17,+CH17)</f>
        <v>221559</v>
      </c>
    </row>
    <row r="18" spans="1:114" s="136" customFormat="1" ht="13.5" customHeight="1" x14ac:dyDescent="0.15">
      <c r="A18" s="119" t="s">
        <v>9</v>
      </c>
      <c r="B18" s="120" t="s">
        <v>372</v>
      </c>
      <c r="C18" s="119" t="s">
        <v>373</v>
      </c>
      <c r="D18" s="121">
        <f>SUM(E18,+L18)</f>
        <v>462171</v>
      </c>
      <c r="E18" s="121">
        <f>SUM(F18:I18,K18)</f>
        <v>205174</v>
      </c>
      <c r="F18" s="121">
        <v>99810</v>
      </c>
      <c r="G18" s="121">
        <v>0</v>
      </c>
      <c r="H18" s="121">
        <v>0</v>
      </c>
      <c r="I18" s="121">
        <v>67353</v>
      </c>
      <c r="J18" s="122" t="s">
        <v>545</v>
      </c>
      <c r="K18" s="121">
        <v>38011</v>
      </c>
      <c r="L18" s="121">
        <v>256997</v>
      </c>
      <c r="M18" s="121">
        <f>SUM(N18,+U18)</f>
        <v>86044</v>
      </c>
      <c r="N18" s="121">
        <f>SUM(O18:R18,T18)</f>
        <v>8334</v>
      </c>
      <c r="O18" s="121">
        <v>0</v>
      </c>
      <c r="P18" s="121">
        <v>0</v>
      </c>
      <c r="Q18" s="121">
        <v>0</v>
      </c>
      <c r="R18" s="121">
        <v>0</v>
      </c>
      <c r="S18" s="122" t="s">
        <v>545</v>
      </c>
      <c r="T18" s="121">
        <v>8334</v>
      </c>
      <c r="U18" s="121">
        <v>77710</v>
      </c>
      <c r="V18" s="121">
        <f>+SUM(D18,M18)</f>
        <v>548215</v>
      </c>
      <c r="W18" s="121">
        <f>+SUM(E18,N18)</f>
        <v>213508</v>
      </c>
      <c r="X18" s="121">
        <f>+SUM(F18,O18)</f>
        <v>99810</v>
      </c>
      <c r="Y18" s="121">
        <f>+SUM(G18,P18)</f>
        <v>0</v>
      </c>
      <c r="Z18" s="121">
        <f>+SUM(H18,Q18)</f>
        <v>0</v>
      </c>
      <c r="AA18" s="121">
        <f>+SUM(I18,R18)</f>
        <v>67353</v>
      </c>
      <c r="AB18" s="122" t="str">
        <f>IF(+SUM(J18,S18)=0,"-",+SUM(J18,S18))</f>
        <v>-</v>
      </c>
      <c r="AC18" s="121">
        <f>+SUM(K18,T18)</f>
        <v>46345</v>
      </c>
      <c r="AD18" s="121">
        <f>+SUM(L18,U18)</f>
        <v>334707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439543</v>
      </c>
      <c r="AN18" s="121">
        <f>SUM(AO18:AR18)</f>
        <v>133740</v>
      </c>
      <c r="AO18" s="121">
        <v>25887</v>
      </c>
      <c r="AP18" s="121">
        <v>4640</v>
      </c>
      <c r="AQ18" s="121">
        <v>95460</v>
      </c>
      <c r="AR18" s="121">
        <v>7753</v>
      </c>
      <c r="AS18" s="121">
        <f>SUM(AT18:AV18)</f>
        <v>125292</v>
      </c>
      <c r="AT18" s="121">
        <v>464</v>
      </c>
      <c r="AU18" s="121">
        <v>115819</v>
      </c>
      <c r="AV18" s="121">
        <v>9009</v>
      </c>
      <c r="AW18" s="121">
        <v>0</v>
      </c>
      <c r="AX18" s="121">
        <f>SUM(AY18:BB18)</f>
        <v>175706</v>
      </c>
      <c r="AY18" s="121">
        <v>171496</v>
      </c>
      <c r="AZ18" s="121">
        <v>4210</v>
      </c>
      <c r="BA18" s="121">
        <v>0</v>
      </c>
      <c r="BB18" s="121">
        <v>0</v>
      </c>
      <c r="BC18" s="121">
        <v>0</v>
      </c>
      <c r="BD18" s="121">
        <v>4805</v>
      </c>
      <c r="BE18" s="121">
        <v>22628</v>
      </c>
      <c r="BF18" s="121">
        <f>SUM(AE18,+AM18,+BE18)</f>
        <v>462171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86044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6594</v>
      </c>
      <c r="BV18" s="121">
        <v>0</v>
      </c>
      <c r="BW18" s="121">
        <v>6594</v>
      </c>
      <c r="BX18" s="121">
        <v>0</v>
      </c>
      <c r="BY18" s="121">
        <v>0</v>
      </c>
      <c r="BZ18" s="121">
        <f>SUM(CA18:CD18)</f>
        <v>78840</v>
      </c>
      <c r="CA18" s="121">
        <v>0</v>
      </c>
      <c r="CB18" s="121">
        <v>78840</v>
      </c>
      <c r="CC18" s="121">
        <v>0</v>
      </c>
      <c r="CD18" s="121">
        <v>0</v>
      </c>
      <c r="CE18" s="121">
        <v>0</v>
      </c>
      <c r="CF18" s="121">
        <v>610</v>
      </c>
      <c r="CG18" s="121">
        <v>0</v>
      </c>
      <c r="CH18" s="121">
        <f>SUM(BG18,+BO18,+CG18)</f>
        <v>86044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525587</v>
      </c>
      <c r="CR18" s="121">
        <f>SUM(AN18,+BP18)</f>
        <v>133740</v>
      </c>
      <c r="CS18" s="121">
        <f>SUM(AO18,+BQ18)</f>
        <v>25887</v>
      </c>
      <c r="CT18" s="121">
        <f>SUM(AP18,+BR18)</f>
        <v>4640</v>
      </c>
      <c r="CU18" s="121">
        <f>SUM(AQ18,+BS18)</f>
        <v>95460</v>
      </c>
      <c r="CV18" s="121">
        <f>SUM(AR18,+BT18)</f>
        <v>7753</v>
      </c>
      <c r="CW18" s="121">
        <f>SUM(AS18,+BU18)</f>
        <v>131886</v>
      </c>
      <c r="CX18" s="121">
        <f>SUM(AT18,+BV18)</f>
        <v>464</v>
      </c>
      <c r="CY18" s="121">
        <f>SUM(AU18,+BW18)</f>
        <v>122413</v>
      </c>
      <c r="CZ18" s="121">
        <f>SUM(AV18,+BX18)</f>
        <v>9009</v>
      </c>
      <c r="DA18" s="121">
        <f>SUM(AW18,+BY18)</f>
        <v>0</v>
      </c>
      <c r="DB18" s="121">
        <f>SUM(AX18,+BZ18)</f>
        <v>254546</v>
      </c>
      <c r="DC18" s="121">
        <f>SUM(AY18,+CA18)</f>
        <v>171496</v>
      </c>
      <c r="DD18" s="121">
        <f>SUM(AZ18,+CB18)</f>
        <v>83050</v>
      </c>
      <c r="DE18" s="121">
        <f>SUM(BA18,+CC18)</f>
        <v>0</v>
      </c>
      <c r="DF18" s="121">
        <f>SUM(BB18,+CD18)</f>
        <v>0</v>
      </c>
      <c r="DG18" s="121">
        <f>SUM(BC18,+CE18)</f>
        <v>0</v>
      </c>
      <c r="DH18" s="121">
        <f>SUM(BD18,+CF18)</f>
        <v>5415</v>
      </c>
      <c r="DI18" s="121">
        <f>SUM(BE18,+CG18)</f>
        <v>22628</v>
      </c>
      <c r="DJ18" s="121">
        <f>SUM(BF18,+CH18)</f>
        <v>548215</v>
      </c>
    </row>
    <row r="19" spans="1:114" s="136" customFormat="1" ht="13.5" customHeight="1" x14ac:dyDescent="0.15">
      <c r="A19" s="119" t="s">
        <v>9</v>
      </c>
      <c r="B19" s="120" t="s">
        <v>375</v>
      </c>
      <c r="C19" s="119" t="s">
        <v>376</v>
      </c>
      <c r="D19" s="121">
        <f>SUM(E19,+L19)</f>
        <v>422786</v>
      </c>
      <c r="E19" s="121">
        <f>SUM(F19:I19,K19)</f>
        <v>5508</v>
      </c>
      <c r="F19" s="121">
        <v>0</v>
      </c>
      <c r="G19" s="121">
        <v>0</v>
      </c>
      <c r="H19" s="121">
        <v>0</v>
      </c>
      <c r="I19" s="121">
        <v>0</v>
      </c>
      <c r="J19" s="122" t="s">
        <v>545</v>
      </c>
      <c r="K19" s="121">
        <v>5508</v>
      </c>
      <c r="L19" s="121">
        <v>417278</v>
      </c>
      <c r="M19" s="121">
        <f>SUM(N19,+U19)</f>
        <v>108960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545</v>
      </c>
      <c r="T19" s="121">
        <v>0</v>
      </c>
      <c r="U19" s="121">
        <v>108960</v>
      </c>
      <c r="V19" s="121">
        <f>+SUM(D19,M19)</f>
        <v>531746</v>
      </c>
      <c r="W19" s="121">
        <f>+SUM(E19,N19)</f>
        <v>5508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5508</v>
      </c>
      <c r="AD19" s="121">
        <f>+SUM(L19,U19)</f>
        <v>526238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241195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241195</v>
      </c>
      <c r="AY19" s="121">
        <v>241195</v>
      </c>
      <c r="AZ19" s="121">
        <v>0</v>
      </c>
      <c r="BA19" s="121">
        <v>0</v>
      </c>
      <c r="BB19" s="121">
        <v>0</v>
      </c>
      <c r="BC19" s="121">
        <v>181591</v>
      </c>
      <c r="BD19" s="121">
        <v>0</v>
      </c>
      <c r="BE19" s="121">
        <v>0</v>
      </c>
      <c r="BF19" s="121">
        <f>SUM(AE19,+AM19,+BE19)</f>
        <v>241195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108960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241195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241195</v>
      </c>
      <c r="DC19" s="121">
        <f>SUM(AY19,+CA19)</f>
        <v>241195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290551</v>
      </c>
      <c r="DH19" s="121">
        <f>SUM(BD19,+CF19)</f>
        <v>0</v>
      </c>
      <c r="DI19" s="121">
        <f>SUM(BE19,+CG19)</f>
        <v>0</v>
      </c>
      <c r="DJ19" s="121">
        <f>SUM(BF19,+CH19)</f>
        <v>241195</v>
      </c>
    </row>
    <row r="20" spans="1:114" s="136" customFormat="1" ht="13.5" customHeight="1" x14ac:dyDescent="0.15">
      <c r="A20" s="119" t="s">
        <v>9</v>
      </c>
      <c r="B20" s="120" t="s">
        <v>378</v>
      </c>
      <c r="C20" s="119" t="s">
        <v>379</v>
      </c>
      <c r="D20" s="121">
        <f>SUM(E20,+L20)</f>
        <v>350145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545</v>
      </c>
      <c r="K20" s="121">
        <v>0</v>
      </c>
      <c r="L20" s="121">
        <v>350145</v>
      </c>
      <c r="M20" s="121">
        <f>SUM(N20,+U20)</f>
        <v>64529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545</v>
      </c>
      <c r="T20" s="121">
        <v>0</v>
      </c>
      <c r="U20" s="121">
        <v>64529</v>
      </c>
      <c r="V20" s="121">
        <f>+SUM(D20,M20)</f>
        <v>414674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414674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350145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64529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414674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9</v>
      </c>
      <c r="B21" s="120" t="s">
        <v>381</v>
      </c>
      <c r="C21" s="119" t="s">
        <v>382</v>
      </c>
      <c r="D21" s="121">
        <f>SUM(E21,+L21)</f>
        <v>77930</v>
      </c>
      <c r="E21" s="121">
        <f>SUM(F21:I21,K21)</f>
        <v>208</v>
      </c>
      <c r="F21" s="121">
        <v>0</v>
      </c>
      <c r="G21" s="121">
        <v>0</v>
      </c>
      <c r="H21" s="121">
        <v>0</v>
      </c>
      <c r="I21" s="121">
        <v>114</v>
      </c>
      <c r="J21" s="122" t="s">
        <v>545</v>
      </c>
      <c r="K21" s="121">
        <v>94</v>
      </c>
      <c r="L21" s="121">
        <v>77722</v>
      </c>
      <c r="M21" s="121">
        <f>SUM(N21,+U21)</f>
        <v>19536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545</v>
      </c>
      <c r="T21" s="121">
        <v>0</v>
      </c>
      <c r="U21" s="121">
        <v>19536</v>
      </c>
      <c r="V21" s="121">
        <f>+SUM(D21,M21)</f>
        <v>97466</v>
      </c>
      <c r="W21" s="121">
        <f>+SUM(E21,N21)</f>
        <v>208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114</v>
      </c>
      <c r="AB21" s="122" t="str">
        <f>IF(+SUM(J21,S21)=0,"-",+SUM(J21,S21))</f>
        <v>-</v>
      </c>
      <c r="AC21" s="121">
        <f>+SUM(K21,T21)</f>
        <v>94</v>
      </c>
      <c r="AD21" s="121">
        <f>+SUM(L21,U21)</f>
        <v>97258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41453</v>
      </c>
      <c r="AN21" s="121">
        <f>SUM(AO21:AR21)</f>
        <v>13712</v>
      </c>
      <c r="AO21" s="121">
        <v>13712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27741</v>
      </c>
      <c r="AY21" s="121">
        <v>27741</v>
      </c>
      <c r="AZ21" s="121">
        <v>0</v>
      </c>
      <c r="BA21" s="121">
        <v>0</v>
      </c>
      <c r="BB21" s="121">
        <v>0</v>
      </c>
      <c r="BC21" s="121">
        <v>36044</v>
      </c>
      <c r="BD21" s="121">
        <v>0</v>
      </c>
      <c r="BE21" s="121">
        <v>433</v>
      </c>
      <c r="BF21" s="121">
        <f>SUM(AE21,+AM21,+BE21)</f>
        <v>41886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19536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41453</v>
      </c>
      <c r="CR21" s="121">
        <f>SUM(AN21,+BP21)</f>
        <v>13712</v>
      </c>
      <c r="CS21" s="121">
        <f>SUM(AO21,+BQ21)</f>
        <v>13712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27741</v>
      </c>
      <c r="DC21" s="121">
        <f>SUM(AY21,+CA21)</f>
        <v>27741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55580</v>
      </c>
      <c r="DH21" s="121">
        <f>SUM(BD21,+CF21)</f>
        <v>0</v>
      </c>
      <c r="DI21" s="121">
        <f>SUM(BE21,+CG21)</f>
        <v>433</v>
      </c>
      <c r="DJ21" s="121">
        <f>SUM(BF21,+CH21)</f>
        <v>41886</v>
      </c>
    </row>
    <row r="22" spans="1:114" s="136" customFormat="1" ht="13.5" customHeight="1" x14ac:dyDescent="0.15">
      <c r="A22" s="119" t="s">
        <v>9</v>
      </c>
      <c r="B22" s="120" t="s">
        <v>384</v>
      </c>
      <c r="C22" s="119" t="s">
        <v>385</v>
      </c>
      <c r="D22" s="121">
        <f>SUM(E22,+L22)</f>
        <v>48224</v>
      </c>
      <c r="E22" s="121">
        <f>SUM(F22:I22,K22)</f>
        <v>43</v>
      </c>
      <c r="F22" s="121">
        <v>0</v>
      </c>
      <c r="G22" s="121">
        <v>0</v>
      </c>
      <c r="H22" s="121">
        <v>0</v>
      </c>
      <c r="I22" s="121">
        <v>0</v>
      </c>
      <c r="J22" s="122" t="s">
        <v>545</v>
      </c>
      <c r="K22" s="121">
        <v>43</v>
      </c>
      <c r="L22" s="121">
        <v>48181</v>
      </c>
      <c r="M22" s="121">
        <f>SUM(N22,+U22)</f>
        <v>15901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545</v>
      </c>
      <c r="T22" s="121">
        <v>0</v>
      </c>
      <c r="U22" s="121">
        <v>15901</v>
      </c>
      <c r="V22" s="121">
        <f>+SUM(D22,M22)</f>
        <v>64125</v>
      </c>
      <c r="W22" s="121">
        <f>+SUM(E22,N22)</f>
        <v>43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43</v>
      </c>
      <c r="AD22" s="121">
        <f>+SUM(L22,U22)</f>
        <v>64082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21578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21578</v>
      </c>
      <c r="AY22" s="121">
        <v>21578</v>
      </c>
      <c r="AZ22" s="121">
        <v>0</v>
      </c>
      <c r="BA22" s="121">
        <v>0</v>
      </c>
      <c r="BB22" s="121">
        <v>0</v>
      </c>
      <c r="BC22" s="121">
        <v>26646</v>
      </c>
      <c r="BD22" s="121">
        <v>0</v>
      </c>
      <c r="BE22" s="121">
        <v>0</v>
      </c>
      <c r="BF22" s="121">
        <f>SUM(AE22,+AM22,+BE22)</f>
        <v>21578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15901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21578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21578</v>
      </c>
      <c r="DC22" s="121">
        <f>SUM(AY22,+CA22)</f>
        <v>21578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42547</v>
      </c>
      <c r="DH22" s="121">
        <f>SUM(BD22,+CF22)</f>
        <v>0</v>
      </c>
      <c r="DI22" s="121">
        <f>SUM(BE22,+CG22)</f>
        <v>0</v>
      </c>
      <c r="DJ22" s="121">
        <f>SUM(BF22,+CH22)</f>
        <v>21578</v>
      </c>
    </row>
    <row r="23" spans="1:114" s="136" customFormat="1" ht="13.5" customHeight="1" x14ac:dyDescent="0.15">
      <c r="A23" s="119" t="s">
        <v>9</v>
      </c>
      <c r="B23" s="120" t="s">
        <v>387</v>
      </c>
      <c r="C23" s="119" t="s">
        <v>388</v>
      </c>
      <c r="D23" s="121">
        <f>SUM(E23,+L23)</f>
        <v>129596</v>
      </c>
      <c r="E23" s="121">
        <f>SUM(F23:I23,K23)</f>
        <v>1162</v>
      </c>
      <c r="F23" s="121">
        <v>0</v>
      </c>
      <c r="G23" s="121">
        <v>0</v>
      </c>
      <c r="H23" s="121">
        <v>0</v>
      </c>
      <c r="I23" s="121">
        <v>48</v>
      </c>
      <c r="J23" s="122" t="s">
        <v>545</v>
      </c>
      <c r="K23" s="121">
        <v>1114</v>
      </c>
      <c r="L23" s="121">
        <v>128434</v>
      </c>
      <c r="M23" s="121">
        <f>SUM(N23,+U23)</f>
        <v>52385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545</v>
      </c>
      <c r="T23" s="121">
        <v>0</v>
      </c>
      <c r="U23" s="121">
        <v>52385</v>
      </c>
      <c r="V23" s="121">
        <f>+SUM(D23,M23)</f>
        <v>181981</v>
      </c>
      <c r="W23" s="121">
        <f>+SUM(E23,N23)</f>
        <v>1162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48</v>
      </c>
      <c r="AB23" s="122" t="str">
        <f>IF(+SUM(J23,S23)=0,"-",+SUM(J23,S23))</f>
        <v>-</v>
      </c>
      <c r="AC23" s="121">
        <f>+SUM(K23,T23)</f>
        <v>1114</v>
      </c>
      <c r="AD23" s="121">
        <f>+SUM(L23,U23)</f>
        <v>180819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87333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87333</v>
      </c>
      <c r="AY23" s="121">
        <v>87333</v>
      </c>
      <c r="AZ23" s="121">
        <v>0</v>
      </c>
      <c r="BA23" s="121">
        <v>0</v>
      </c>
      <c r="BB23" s="121">
        <v>0</v>
      </c>
      <c r="BC23" s="121">
        <v>41884</v>
      </c>
      <c r="BD23" s="121">
        <v>0</v>
      </c>
      <c r="BE23" s="121">
        <v>379</v>
      </c>
      <c r="BF23" s="121">
        <f>SUM(AE23,+AM23,+BE23)</f>
        <v>87712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52385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87333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87333</v>
      </c>
      <c r="DC23" s="121">
        <f>SUM(AY23,+CA23)</f>
        <v>87333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94269</v>
      </c>
      <c r="DH23" s="121">
        <f>SUM(BD23,+CF23)</f>
        <v>0</v>
      </c>
      <c r="DI23" s="121">
        <f>SUM(BE23,+CG23)</f>
        <v>379</v>
      </c>
      <c r="DJ23" s="121">
        <f>SUM(BF23,+CH23)</f>
        <v>87712</v>
      </c>
    </row>
    <row r="24" spans="1:114" s="136" customFormat="1" ht="13.5" customHeight="1" x14ac:dyDescent="0.15">
      <c r="A24" s="119" t="s">
        <v>9</v>
      </c>
      <c r="B24" s="120" t="s">
        <v>390</v>
      </c>
      <c r="C24" s="119" t="s">
        <v>391</v>
      </c>
      <c r="D24" s="121">
        <f>SUM(E24,+L24)</f>
        <v>89694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545</v>
      </c>
      <c r="K24" s="121">
        <v>0</v>
      </c>
      <c r="L24" s="121">
        <v>89694</v>
      </c>
      <c r="M24" s="121">
        <f>SUM(N24,+U24)</f>
        <v>18670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545</v>
      </c>
      <c r="T24" s="121">
        <v>0</v>
      </c>
      <c r="U24" s="121">
        <v>18670</v>
      </c>
      <c r="V24" s="121">
        <f>+SUM(D24,M24)</f>
        <v>108364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108364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89694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18670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108364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9</v>
      </c>
      <c r="B25" s="120" t="s">
        <v>393</v>
      </c>
      <c r="C25" s="119" t="s">
        <v>394</v>
      </c>
      <c r="D25" s="121">
        <f>SUM(E25,+L25)</f>
        <v>123945</v>
      </c>
      <c r="E25" s="121">
        <f>SUM(F25:I25,K25)</f>
        <v>216</v>
      </c>
      <c r="F25" s="121">
        <v>0</v>
      </c>
      <c r="G25" s="121">
        <v>0</v>
      </c>
      <c r="H25" s="121">
        <v>0</v>
      </c>
      <c r="I25" s="121">
        <v>0</v>
      </c>
      <c r="J25" s="122" t="s">
        <v>545</v>
      </c>
      <c r="K25" s="121">
        <v>216</v>
      </c>
      <c r="L25" s="121">
        <v>123729</v>
      </c>
      <c r="M25" s="121">
        <f>SUM(N25,+U25)</f>
        <v>16144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545</v>
      </c>
      <c r="T25" s="121">
        <v>0</v>
      </c>
      <c r="U25" s="121">
        <v>16144</v>
      </c>
      <c r="V25" s="121">
        <f>+SUM(D25,M25)</f>
        <v>140089</v>
      </c>
      <c r="W25" s="121">
        <f>+SUM(E25,N25)</f>
        <v>216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216</v>
      </c>
      <c r="AD25" s="121">
        <f>+SUM(L25,U25)</f>
        <v>139873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35422</v>
      </c>
      <c r="AM25" s="121">
        <f>SUM(AN25,AS25,AW25,AX25,BD25)</f>
        <v>51445</v>
      </c>
      <c r="AN25" s="121">
        <f>SUM(AO25:AR25)</f>
        <v>15913</v>
      </c>
      <c r="AO25" s="121">
        <v>15913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35532</v>
      </c>
      <c r="AY25" s="121">
        <v>35532</v>
      </c>
      <c r="AZ25" s="121">
        <v>0</v>
      </c>
      <c r="BA25" s="121">
        <v>0</v>
      </c>
      <c r="BB25" s="121">
        <v>0</v>
      </c>
      <c r="BC25" s="121">
        <v>37078</v>
      </c>
      <c r="BD25" s="121">
        <v>0</v>
      </c>
      <c r="BE25" s="121">
        <v>0</v>
      </c>
      <c r="BF25" s="121">
        <f>SUM(AE25,+AM25,+BE25)</f>
        <v>51445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16144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35422</v>
      </c>
      <c r="CQ25" s="121">
        <f>SUM(AM25,+BO25)</f>
        <v>51445</v>
      </c>
      <c r="CR25" s="121">
        <f>SUM(AN25,+BP25)</f>
        <v>15913</v>
      </c>
      <c r="CS25" s="121">
        <f>SUM(AO25,+BQ25)</f>
        <v>15913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35532</v>
      </c>
      <c r="DC25" s="121">
        <f>SUM(AY25,+CA25)</f>
        <v>35532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53222</v>
      </c>
      <c r="DH25" s="121">
        <f>SUM(BD25,+CF25)</f>
        <v>0</v>
      </c>
      <c r="DI25" s="121">
        <f>SUM(BE25,+CG25)</f>
        <v>0</v>
      </c>
      <c r="DJ25" s="121">
        <f>SUM(BF25,+CH25)</f>
        <v>51445</v>
      </c>
    </row>
    <row r="26" spans="1:114" s="136" customFormat="1" ht="13.5" customHeight="1" x14ac:dyDescent="0.15">
      <c r="A26" s="119" t="s">
        <v>9</v>
      </c>
      <c r="B26" s="120" t="s">
        <v>397</v>
      </c>
      <c r="C26" s="119" t="s">
        <v>398</v>
      </c>
      <c r="D26" s="121">
        <f>SUM(E26,+L26)</f>
        <v>57869</v>
      </c>
      <c r="E26" s="121">
        <f>SUM(F26:I26,K26)</f>
        <v>152</v>
      </c>
      <c r="F26" s="121">
        <v>0</v>
      </c>
      <c r="G26" s="121">
        <v>0</v>
      </c>
      <c r="H26" s="121">
        <v>0</v>
      </c>
      <c r="I26" s="121">
        <v>0</v>
      </c>
      <c r="J26" s="122" t="s">
        <v>545</v>
      </c>
      <c r="K26" s="121">
        <v>152</v>
      </c>
      <c r="L26" s="121">
        <v>57717</v>
      </c>
      <c r="M26" s="121">
        <f>SUM(N26,+U26)</f>
        <v>10885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545</v>
      </c>
      <c r="T26" s="121">
        <v>0</v>
      </c>
      <c r="U26" s="121">
        <v>10885</v>
      </c>
      <c r="V26" s="121">
        <f>+SUM(D26,M26)</f>
        <v>68754</v>
      </c>
      <c r="W26" s="121">
        <f>+SUM(E26,N26)</f>
        <v>152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152</v>
      </c>
      <c r="AD26" s="121">
        <f>+SUM(L26,U26)</f>
        <v>68602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24347</v>
      </c>
      <c r="AN26" s="121">
        <f>SUM(AO26:AR26)</f>
        <v>1348</v>
      </c>
      <c r="AO26" s="121">
        <v>1348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22999</v>
      </c>
      <c r="AY26" s="121">
        <v>22999</v>
      </c>
      <c r="AZ26" s="121">
        <v>0</v>
      </c>
      <c r="BA26" s="121">
        <v>0</v>
      </c>
      <c r="BB26" s="121">
        <v>0</v>
      </c>
      <c r="BC26" s="121">
        <v>33522</v>
      </c>
      <c r="BD26" s="121">
        <v>0</v>
      </c>
      <c r="BE26" s="121">
        <v>0</v>
      </c>
      <c r="BF26" s="121">
        <f>SUM(AE26,+AM26,+BE26)</f>
        <v>24347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10885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24347</v>
      </c>
      <c r="CR26" s="121">
        <f>SUM(AN26,+BP26)</f>
        <v>1348</v>
      </c>
      <c r="CS26" s="121">
        <f>SUM(AO26,+BQ26)</f>
        <v>1348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22999</v>
      </c>
      <c r="DC26" s="121">
        <f>SUM(AY26,+CA26)</f>
        <v>22999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44407</v>
      </c>
      <c r="DH26" s="121">
        <f>SUM(BD26,+CF26)</f>
        <v>0</v>
      </c>
      <c r="DI26" s="121">
        <f>SUM(BE26,+CG26)</f>
        <v>0</v>
      </c>
      <c r="DJ26" s="121">
        <f>SUM(BF26,+CH26)</f>
        <v>24347</v>
      </c>
    </row>
    <row r="27" spans="1:114" s="136" customFormat="1" ht="13.5" customHeight="1" x14ac:dyDescent="0.15">
      <c r="A27" s="119" t="s">
        <v>9</v>
      </c>
      <c r="B27" s="120" t="s">
        <v>400</v>
      </c>
      <c r="C27" s="119" t="s">
        <v>401</v>
      </c>
      <c r="D27" s="121">
        <f>SUM(E27,+L27)</f>
        <v>116778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545</v>
      </c>
      <c r="K27" s="121">
        <v>0</v>
      </c>
      <c r="L27" s="121">
        <v>116778</v>
      </c>
      <c r="M27" s="121">
        <f>SUM(N27,+U27)</f>
        <v>55649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545</v>
      </c>
      <c r="T27" s="121">
        <v>0</v>
      </c>
      <c r="U27" s="121">
        <v>55649</v>
      </c>
      <c r="V27" s="121">
        <f>+SUM(D27,M27)</f>
        <v>172427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172427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116778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55649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172427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9</v>
      </c>
      <c r="B28" s="120" t="s">
        <v>405</v>
      </c>
      <c r="C28" s="119" t="s">
        <v>406</v>
      </c>
      <c r="D28" s="121">
        <f>SUM(E28,+L28)</f>
        <v>33798</v>
      </c>
      <c r="E28" s="121">
        <f>SUM(F28:I28,K28)</f>
        <v>804</v>
      </c>
      <c r="F28" s="121">
        <v>0</v>
      </c>
      <c r="G28" s="121">
        <v>0</v>
      </c>
      <c r="H28" s="121">
        <v>0</v>
      </c>
      <c r="I28" s="121">
        <v>6</v>
      </c>
      <c r="J28" s="122" t="s">
        <v>545</v>
      </c>
      <c r="K28" s="121">
        <v>798</v>
      </c>
      <c r="L28" s="121">
        <v>32994</v>
      </c>
      <c r="M28" s="121">
        <f>SUM(N28,+U28)</f>
        <v>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545</v>
      </c>
      <c r="T28" s="121">
        <v>0</v>
      </c>
      <c r="U28" s="121">
        <v>0</v>
      </c>
      <c r="V28" s="121">
        <f>+SUM(D28,M28)</f>
        <v>33798</v>
      </c>
      <c r="W28" s="121">
        <f>+SUM(E28,N28)</f>
        <v>804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6</v>
      </c>
      <c r="AB28" s="122" t="str">
        <f>IF(+SUM(J28,S28)=0,"-",+SUM(J28,S28))</f>
        <v>-</v>
      </c>
      <c r="AC28" s="121">
        <f>+SUM(K28,T28)</f>
        <v>798</v>
      </c>
      <c r="AD28" s="121">
        <f>+SUM(L28,U28)</f>
        <v>32994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33798</v>
      </c>
      <c r="AN28" s="121">
        <f>SUM(AO28:AR28)</f>
        <v>19946</v>
      </c>
      <c r="AO28" s="121">
        <v>6503</v>
      </c>
      <c r="AP28" s="121">
        <v>6721</v>
      </c>
      <c r="AQ28" s="121">
        <v>4481</v>
      </c>
      <c r="AR28" s="121">
        <v>2241</v>
      </c>
      <c r="AS28" s="121">
        <f>SUM(AT28:AV28)</f>
        <v>3887</v>
      </c>
      <c r="AT28" s="121">
        <v>1448</v>
      </c>
      <c r="AU28" s="121">
        <v>1968</v>
      </c>
      <c r="AV28" s="121">
        <v>471</v>
      </c>
      <c r="AW28" s="121">
        <v>0</v>
      </c>
      <c r="AX28" s="121">
        <f>SUM(AY28:BB28)</f>
        <v>9965</v>
      </c>
      <c r="AY28" s="121">
        <v>0</v>
      </c>
      <c r="AZ28" s="121">
        <v>370</v>
      </c>
      <c r="BA28" s="121">
        <v>9214</v>
      </c>
      <c r="BB28" s="121">
        <v>381</v>
      </c>
      <c r="BC28" s="121">
        <v>0</v>
      </c>
      <c r="BD28" s="121">
        <v>0</v>
      </c>
      <c r="BE28" s="121">
        <v>0</v>
      </c>
      <c r="BF28" s="121">
        <f>SUM(AE28,+AM28,+BE28)</f>
        <v>33798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33798</v>
      </c>
      <c r="CR28" s="121">
        <f>SUM(AN28,+BP28)</f>
        <v>19946</v>
      </c>
      <c r="CS28" s="121">
        <f>SUM(AO28,+BQ28)</f>
        <v>6503</v>
      </c>
      <c r="CT28" s="121">
        <f>SUM(AP28,+BR28)</f>
        <v>6721</v>
      </c>
      <c r="CU28" s="121">
        <f>SUM(AQ28,+BS28)</f>
        <v>4481</v>
      </c>
      <c r="CV28" s="121">
        <f>SUM(AR28,+BT28)</f>
        <v>2241</v>
      </c>
      <c r="CW28" s="121">
        <f>SUM(AS28,+BU28)</f>
        <v>3887</v>
      </c>
      <c r="CX28" s="121">
        <f>SUM(AT28,+BV28)</f>
        <v>1448</v>
      </c>
      <c r="CY28" s="121">
        <f>SUM(AU28,+BW28)</f>
        <v>1968</v>
      </c>
      <c r="CZ28" s="121">
        <f>SUM(AV28,+BX28)</f>
        <v>471</v>
      </c>
      <c r="DA28" s="121">
        <f>SUM(AW28,+BY28)</f>
        <v>0</v>
      </c>
      <c r="DB28" s="121">
        <f>SUM(AX28,+BZ28)</f>
        <v>9965</v>
      </c>
      <c r="DC28" s="121">
        <f>SUM(AY28,+CA28)</f>
        <v>0</v>
      </c>
      <c r="DD28" s="121">
        <f>SUM(AZ28,+CB28)</f>
        <v>370</v>
      </c>
      <c r="DE28" s="121">
        <f>SUM(BA28,+CC28)</f>
        <v>9214</v>
      </c>
      <c r="DF28" s="121">
        <f>SUM(BB28,+CD28)</f>
        <v>381</v>
      </c>
      <c r="DG28" s="121">
        <f>SUM(BC28,+CE28)</f>
        <v>0</v>
      </c>
      <c r="DH28" s="121">
        <f>SUM(BD28,+CF28)</f>
        <v>0</v>
      </c>
      <c r="DI28" s="121">
        <f>SUM(BE28,+CG28)</f>
        <v>0</v>
      </c>
      <c r="DJ28" s="121">
        <f>SUM(BF28,+CH28)</f>
        <v>33798</v>
      </c>
    </row>
    <row r="29" spans="1:114" s="136" customFormat="1" ht="13.5" customHeight="1" x14ac:dyDescent="0.15">
      <c r="A29" s="119" t="s">
        <v>9</v>
      </c>
      <c r="B29" s="120" t="s">
        <v>408</v>
      </c>
      <c r="C29" s="119" t="s">
        <v>409</v>
      </c>
      <c r="D29" s="121">
        <f>SUM(E29,+L29)</f>
        <v>85330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545</v>
      </c>
      <c r="K29" s="121">
        <v>0</v>
      </c>
      <c r="L29" s="121">
        <v>85330</v>
      </c>
      <c r="M29" s="121">
        <f>SUM(N29,+U29)</f>
        <v>11762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545</v>
      </c>
      <c r="T29" s="121">
        <v>0</v>
      </c>
      <c r="U29" s="121">
        <v>11762</v>
      </c>
      <c r="V29" s="121">
        <f>+SUM(D29,M29)</f>
        <v>97092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97092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85330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11762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97092</v>
      </c>
      <c r="DH29" s="121">
        <f>SUM(BD29,+CF29)</f>
        <v>0</v>
      </c>
      <c r="DI29" s="121">
        <f>SUM(BE29,+CG29)</f>
        <v>0</v>
      </c>
      <c r="DJ29" s="121">
        <f>SUM(BF29,+CH29)</f>
        <v>0</v>
      </c>
    </row>
    <row r="30" spans="1:114" s="136" customFormat="1" ht="13.5" customHeight="1" x14ac:dyDescent="0.15">
      <c r="A30" s="119" t="s">
        <v>9</v>
      </c>
      <c r="B30" s="120" t="s">
        <v>411</v>
      </c>
      <c r="C30" s="119" t="s">
        <v>412</v>
      </c>
      <c r="D30" s="121">
        <f>SUM(E30,+L30)</f>
        <v>350441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545</v>
      </c>
      <c r="K30" s="121">
        <v>0</v>
      </c>
      <c r="L30" s="121">
        <v>350441</v>
      </c>
      <c r="M30" s="121">
        <f>SUM(N30,+U30)</f>
        <v>111148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545</v>
      </c>
      <c r="T30" s="121">
        <v>0</v>
      </c>
      <c r="U30" s="121">
        <v>111148</v>
      </c>
      <c r="V30" s="121">
        <f>+SUM(D30,M30)</f>
        <v>461589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461589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350441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111148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461589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9</v>
      </c>
      <c r="B31" s="120" t="s">
        <v>414</v>
      </c>
      <c r="C31" s="119" t="s">
        <v>415</v>
      </c>
      <c r="D31" s="121">
        <f>SUM(E31,+L31)</f>
        <v>40997</v>
      </c>
      <c r="E31" s="121">
        <f>SUM(F31:I31,K31)</f>
        <v>6531</v>
      </c>
      <c r="F31" s="121">
        <v>0</v>
      </c>
      <c r="G31" s="121">
        <v>0</v>
      </c>
      <c r="H31" s="121">
        <v>0</v>
      </c>
      <c r="I31" s="121">
        <v>6349</v>
      </c>
      <c r="J31" s="122" t="s">
        <v>545</v>
      </c>
      <c r="K31" s="121">
        <v>182</v>
      </c>
      <c r="L31" s="121">
        <v>34466</v>
      </c>
      <c r="M31" s="121">
        <f>SUM(N31,+U31)</f>
        <v>6588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545</v>
      </c>
      <c r="T31" s="121">
        <v>0</v>
      </c>
      <c r="U31" s="121">
        <v>6588</v>
      </c>
      <c r="V31" s="121">
        <f>+SUM(D31,M31)</f>
        <v>47585</v>
      </c>
      <c r="W31" s="121">
        <f>+SUM(E31,N31)</f>
        <v>6531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6349</v>
      </c>
      <c r="AB31" s="122" t="str">
        <f>IF(+SUM(J31,S31)=0,"-",+SUM(J31,S31))</f>
        <v>-</v>
      </c>
      <c r="AC31" s="121">
        <f>+SUM(K31,T31)</f>
        <v>182</v>
      </c>
      <c r="AD31" s="121">
        <f>+SUM(L31,U31)</f>
        <v>41054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12948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12948</v>
      </c>
      <c r="AY31" s="121">
        <v>12781</v>
      </c>
      <c r="AZ31" s="121">
        <v>0</v>
      </c>
      <c r="BA31" s="121">
        <v>167</v>
      </c>
      <c r="BB31" s="121">
        <v>0</v>
      </c>
      <c r="BC31" s="121">
        <v>28049</v>
      </c>
      <c r="BD31" s="121">
        <v>0</v>
      </c>
      <c r="BE31" s="121">
        <v>0</v>
      </c>
      <c r="BF31" s="121">
        <f>SUM(AE31,+AM31,+BE31)</f>
        <v>12948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6588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12948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12948</v>
      </c>
      <c r="DC31" s="121">
        <f>SUM(AY31,+CA31)</f>
        <v>12781</v>
      </c>
      <c r="DD31" s="121">
        <f>SUM(AZ31,+CB31)</f>
        <v>0</v>
      </c>
      <c r="DE31" s="121">
        <f>SUM(BA31,+CC31)</f>
        <v>167</v>
      </c>
      <c r="DF31" s="121">
        <f>SUM(BB31,+CD31)</f>
        <v>0</v>
      </c>
      <c r="DG31" s="121">
        <f>SUM(BC31,+CE31)</f>
        <v>34637</v>
      </c>
      <c r="DH31" s="121">
        <f>SUM(BD31,+CF31)</f>
        <v>0</v>
      </c>
      <c r="DI31" s="121">
        <f>SUM(BE31,+CG31)</f>
        <v>0</v>
      </c>
      <c r="DJ31" s="121">
        <f>SUM(BF31,+CH31)</f>
        <v>12948</v>
      </c>
    </row>
    <row r="32" spans="1:114" s="136" customFormat="1" ht="13.5" customHeight="1" x14ac:dyDescent="0.15">
      <c r="A32" s="119" t="s">
        <v>9</v>
      </c>
      <c r="B32" s="120" t="s">
        <v>417</v>
      </c>
      <c r="C32" s="119" t="s">
        <v>418</v>
      </c>
      <c r="D32" s="121">
        <f>SUM(E32,+L32)</f>
        <v>79336</v>
      </c>
      <c r="E32" s="121">
        <f>SUM(F32:I32,K32)</f>
        <v>4512</v>
      </c>
      <c r="F32" s="121">
        <v>0</v>
      </c>
      <c r="G32" s="121">
        <v>0</v>
      </c>
      <c r="H32" s="121">
        <v>0</v>
      </c>
      <c r="I32" s="121">
        <v>3040</v>
      </c>
      <c r="J32" s="122" t="s">
        <v>545</v>
      </c>
      <c r="K32" s="121">
        <v>1472</v>
      </c>
      <c r="L32" s="121">
        <v>74824</v>
      </c>
      <c r="M32" s="121">
        <f>SUM(N32,+U32)</f>
        <v>17452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545</v>
      </c>
      <c r="T32" s="121">
        <v>0</v>
      </c>
      <c r="U32" s="121">
        <v>17452</v>
      </c>
      <c r="V32" s="121">
        <f>+SUM(D32,M32)</f>
        <v>96788</v>
      </c>
      <c r="W32" s="121">
        <f>+SUM(E32,N32)</f>
        <v>4512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3040</v>
      </c>
      <c r="AB32" s="122" t="str">
        <f>IF(+SUM(J32,S32)=0,"-",+SUM(J32,S32))</f>
        <v>-</v>
      </c>
      <c r="AC32" s="121">
        <f>+SUM(K32,T32)</f>
        <v>1472</v>
      </c>
      <c r="AD32" s="121">
        <f>+SUM(L32,U32)</f>
        <v>92276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36868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494</v>
      </c>
      <c r="AT32" s="121">
        <v>494</v>
      </c>
      <c r="AU32" s="121">
        <v>0</v>
      </c>
      <c r="AV32" s="121">
        <v>0</v>
      </c>
      <c r="AW32" s="121">
        <v>0</v>
      </c>
      <c r="AX32" s="121">
        <f>SUM(AY32:BB32)</f>
        <v>36374</v>
      </c>
      <c r="AY32" s="121">
        <v>36374</v>
      </c>
      <c r="AZ32" s="121">
        <v>0</v>
      </c>
      <c r="BA32" s="121">
        <v>0</v>
      </c>
      <c r="BB32" s="121">
        <v>0</v>
      </c>
      <c r="BC32" s="121">
        <v>42468</v>
      </c>
      <c r="BD32" s="121">
        <v>0</v>
      </c>
      <c r="BE32" s="121">
        <v>0</v>
      </c>
      <c r="BF32" s="121">
        <f>SUM(AE32,+AM32,+BE32)</f>
        <v>36868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17452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36868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494</v>
      </c>
      <c r="CX32" s="121">
        <f>SUM(AT32,+BV32)</f>
        <v>494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36374</v>
      </c>
      <c r="DC32" s="121">
        <f>SUM(AY32,+CA32)</f>
        <v>36374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59920</v>
      </c>
      <c r="DH32" s="121">
        <f>SUM(BD32,+CF32)</f>
        <v>0</v>
      </c>
      <c r="DI32" s="121">
        <f>SUM(BE32,+CG32)</f>
        <v>0</v>
      </c>
      <c r="DJ32" s="121">
        <f>SUM(BF32,+CH32)</f>
        <v>36868</v>
      </c>
    </row>
    <row r="33" spans="1:114" s="136" customFormat="1" ht="13.5" customHeight="1" x14ac:dyDescent="0.15">
      <c r="A33" s="119" t="s">
        <v>9</v>
      </c>
      <c r="B33" s="120" t="s">
        <v>420</v>
      </c>
      <c r="C33" s="119" t="s">
        <v>421</v>
      </c>
      <c r="D33" s="121">
        <f>SUM(E33,+L33)</f>
        <v>20674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545</v>
      </c>
      <c r="K33" s="121">
        <v>0</v>
      </c>
      <c r="L33" s="121">
        <v>20674</v>
      </c>
      <c r="M33" s="121">
        <f>SUM(N33,+U33)</f>
        <v>3380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545</v>
      </c>
      <c r="T33" s="121">
        <v>0</v>
      </c>
      <c r="U33" s="121">
        <v>3380</v>
      </c>
      <c r="V33" s="121">
        <f>+SUM(D33,M33)</f>
        <v>24054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24054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8184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8184</v>
      </c>
      <c r="AY33" s="121">
        <v>8184</v>
      </c>
      <c r="AZ33" s="121">
        <v>0</v>
      </c>
      <c r="BA33" s="121">
        <v>0</v>
      </c>
      <c r="BB33" s="121">
        <v>0</v>
      </c>
      <c r="BC33" s="121">
        <v>12490</v>
      </c>
      <c r="BD33" s="121">
        <v>0</v>
      </c>
      <c r="BE33" s="121">
        <v>0</v>
      </c>
      <c r="BF33" s="121">
        <f>SUM(AE33,+AM33,+BE33)</f>
        <v>8184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3380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8184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8184</v>
      </c>
      <c r="DC33" s="121">
        <f>SUM(AY33,+CA33)</f>
        <v>8184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15870</v>
      </c>
      <c r="DH33" s="121">
        <f>SUM(BD33,+CF33)</f>
        <v>0</v>
      </c>
      <c r="DI33" s="121">
        <f>SUM(BE33,+CG33)</f>
        <v>0</v>
      </c>
      <c r="DJ33" s="121">
        <f>SUM(BF33,+CH33)</f>
        <v>8184</v>
      </c>
    </row>
    <row r="34" spans="1:114" s="136" customFormat="1" ht="13.5" customHeight="1" x14ac:dyDescent="0.15">
      <c r="A34" s="119" t="s">
        <v>9</v>
      </c>
      <c r="B34" s="120" t="s">
        <v>423</v>
      </c>
      <c r="C34" s="119" t="s">
        <v>424</v>
      </c>
      <c r="D34" s="121">
        <f>SUM(E34,+L34)</f>
        <v>118040</v>
      </c>
      <c r="E34" s="121">
        <f>SUM(F34:I34,K34)</f>
        <v>275</v>
      </c>
      <c r="F34" s="121">
        <v>0</v>
      </c>
      <c r="G34" s="121">
        <v>0</v>
      </c>
      <c r="H34" s="121">
        <v>0</v>
      </c>
      <c r="I34" s="121">
        <v>2</v>
      </c>
      <c r="J34" s="122" t="s">
        <v>545</v>
      </c>
      <c r="K34" s="121">
        <v>273</v>
      </c>
      <c r="L34" s="121">
        <v>117765</v>
      </c>
      <c r="M34" s="121">
        <f>SUM(N34,+U34)</f>
        <v>18017</v>
      </c>
      <c r="N34" s="121">
        <f>SUM(O34:R34,T34)</f>
        <v>50</v>
      </c>
      <c r="O34" s="121">
        <v>0</v>
      </c>
      <c r="P34" s="121">
        <v>0</v>
      </c>
      <c r="Q34" s="121">
        <v>0</v>
      </c>
      <c r="R34" s="121">
        <v>50</v>
      </c>
      <c r="S34" s="122" t="s">
        <v>545</v>
      </c>
      <c r="T34" s="121">
        <v>0</v>
      </c>
      <c r="U34" s="121">
        <v>17967</v>
      </c>
      <c r="V34" s="121">
        <f>+SUM(D34,M34)</f>
        <v>136057</v>
      </c>
      <c r="W34" s="121">
        <f>+SUM(E34,N34)</f>
        <v>325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52</v>
      </c>
      <c r="AB34" s="122" t="str">
        <f>IF(+SUM(J34,S34)=0,"-",+SUM(J34,S34))</f>
        <v>-</v>
      </c>
      <c r="AC34" s="121">
        <f>+SUM(K34,T34)</f>
        <v>273</v>
      </c>
      <c r="AD34" s="121">
        <f>+SUM(L34,U34)</f>
        <v>135732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67282</v>
      </c>
      <c r="AN34" s="121">
        <f>SUM(AO34:AR34)</f>
        <v>14881</v>
      </c>
      <c r="AO34" s="121">
        <v>14881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52401</v>
      </c>
      <c r="AY34" s="121">
        <v>49380</v>
      </c>
      <c r="AZ34" s="121">
        <v>3021</v>
      </c>
      <c r="BA34" s="121">
        <v>0</v>
      </c>
      <c r="BB34" s="121">
        <v>0</v>
      </c>
      <c r="BC34" s="121">
        <v>50758</v>
      </c>
      <c r="BD34" s="121">
        <v>0</v>
      </c>
      <c r="BE34" s="121">
        <v>0</v>
      </c>
      <c r="BF34" s="121">
        <f>SUM(AE34,+AM34,+BE34)</f>
        <v>67282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7052</v>
      </c>
      <c r="BP34" s="121">
        <f>SUM(BQ34:BT34)</f>
        <v>7052</v>
      </c>
      <c r="BQ34" s="121">
        <v>7052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10965</v>
      </c>
      <c r="CF34" s="121">
        <v>0</v>
      </c>
      <c r="CG34" s="121">
        <v>0</v>
      </c>
      <c r="CH34" s="121">
        <f>SUM(BG34,+BO34,+CG34)</f>
        <v>7052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74334</v>
      </c>
      <c r="CR34" s="121">
        <f>SUM(AN34,+BP34)</f>
        <v>21933</v>
      </c>
      <c r="CS34" s="121">
        <f>SUM(AO34,+BQ34)</f>
        <v>21933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52401</v>
      </c>
      <c r="DC34" s="121">
        <f>SUM(AY34,+CA34)</f>
        <v>49380</v>
      </c>
      <c r="DD34" s="121">
        <f>SUM(AZ34,+CB34)</f>
        <v>3021</v>
      </c>
      <c r="DE34" s="121">
        <f>SUM(BA34,+CC34)</f>
        <v>0</v>
      </c>
      <c r="DF34" s="121">
        <f>SUM(BB34,+CD34)</f>
        <v>0</v>
      </c>
      <c r="DG34" s="121">
        <f>SUM(BC34,+CE34)</f>
        <v>61723</v>
      </c>
      <c r="DH34" s="121">
        <f>SUM(BD34,+CF34)</f>
        <v>0</v>
      </c>
      <c r="DI34" s="121">
        <f>SUM(BE34,+CG34)</f>
        <v>0</v>
      </c>
      <c r="DJ34" s="121">
        <f>SUM(BF34,+CH34)</f>
        <v>74334</v>
      </c>
    </row>
    <row r="35" spans="1:114" s="136" customFormat="1" ht="13.5" customHeight="1" x14ac:dyDescent="0.15">
      <c r="A35" s="119" t="s">
        <v>9</v>
      </c>
      <c r="B35" s="120" t="s">
        <v>426</v>
      </c>
      <c r="C35" s="119" t="s">
        <v>427</v>
      </c>
      <c r="D35" s="121">
        <f>SUM(E35,+L35)</f>
        <v>95078</v>
      </c>
      <c r="E35" s="121">
        <f>SUM(F35:I35,K35)</f>
        <v>15146</v>
      </c>
      <c r="F35" s="121">
        <v>0</v>
      </c>
      <c r="G35" s="121">
        <v>0</v>
      </c>
      <c r="H35" s="121">
        <v>0</v>
      </c>
      <c r="I35" s="121">
        <v>15146</v>
      </c>
      <c r="J35" s="122" t="s">
        <v>545</v>
      </c>
      <c r="K35" s="121">
        <v>0</v>
      </c>
      <c r="L35" s="121">
        <v>79932</v>
      </c>
      <c r="M35" s="121">
        <f>SUM(N35,+U35)</f>
        <v>21155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545</v>
      </c>
      <c r="T35" s="121">
        <v>0</v>
      </c>
      <c r="U35" s="121">
        <v>21155</v>
      </c>
      <c r="V35" s="121">
        <f>+SUM(D35,M35)</f>
        <v>116233</v>
      </c>
      <c r="W35" s="121">
        <f>+SUM(E35,N35)</f>
        <v>15146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15146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101087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49433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199</v>
      </c>
      <c r="AT35" s="121">
        <v>199</v>
      </c>
      <c r="AU35" s="121">
        <v>0</v>
      </c>
      <c r="AV35" s="121">
        <v>0</v>
      </c>
      <c r="AW35" s="121">
        <v>0</v>
      </c>
      <c r="AX35" s="121">
        <f>SUM(AY35:BB35)</f>
        <v>49234</v>
      </c>
      <c r="AY35" s="121">
        <v>49234</v>
      </c>
      <c r="AZ35" s="121">
        <v>0</v>
      </c>
      <c r="BA35" s="121">
        <v>0</v>
      </c>
      <c r="BB35" s="121">
        <v>0</v>
      </c>
      <c r="BC35" s="121">
        <v>45645</v>
      </c>
      <c r="BD35" s="121">
        <v>0</v>
      </c>
      <c r="BE35" s="121">
        <v>0</v>
      </c>
      <c r="BF35" s="121">
        <f>SUM(AE35,+AM35,+BE35)</f>
        <v>49433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21155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49433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199</v>
      </c>
      <c r="CX35" s="121">
        <f>SUM(AT35,+BV35)</f>
        <v>199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49234</v>
      </c>
      <c r="DC35" s="121">
        <f>SUM(AY35,+CA35)</f>
        <v>49234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66800</v>
      </c>
      <c r="DH35" s="121">
        <f>SUM(BD35,+CF35)</f>
        <v>0</v>
      </c>
      <c r="DI35" s="121">
        <f>SUM(BE35,+CG35)</f>
        <v>0</v>
      </c>
      <c r="DJ35" s="121">
        <f>SUM(BF35,+CH35)</f>
        <v>49433</v>
      </c>
    </row>
    <row r="36" spans="1:114" s="136" customFormat="1" ht="13.5" customHeight="1" x14ac:dyDescent="0.15">
      <c r="A36" s="119" t="s">
        <v>9</v>
      </c>
      <c r="B36" s="120" t="s">
        <v>430</v>
      </c>
      <c r="C36" s="119" t="s">
        <v>431</v>
      </c>
      <c r="D36" s="121">
        <f>SUM(E36,+L36)</f>
        <v>17568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545</v>
      </c>
      <c r="K36" s="121">
        <v>0</v>
      </c>
      <c r="L36" s="121">
        <v>17568</v>
      </c>
      <c r="M36" s="121">
        <f>SUM(N36,+U36)</f>
        <v>3137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545</v>
      </c>
      <c r="T36" s="121">
        <v>0</v>
      </c>
      <c r="U36" s="121">
        <v>3137</v>
      </c>
      <c r="V36" s="121">
        <f>+SUM(D36,M36)</f>
        <v>20705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20705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7711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7711</v>
      </c>
      <c r="AY36" s="121">
        <v>7711</v>
      </c>
      <c r="AZ36" s="121">
        <v>0</v>
      </c>
      <c r="BA36" s="121">
        <v>0</v>
      </c>
      <c r="BB36" s="121">
        <v>0</v>
      </c>
      <c r="BC36" s="121">
        <v>9857</v>
      </c>
      <c r="BD36" s="121">
        <v>0</v>
      </c>
      <c r="BE36" s="121">
        <v>0</v>
      </c>
      <c r="BF36" s="121">
        <f>SUM(AE36,+AM36,+BE36)</f>
        <v>7711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3137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7711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7711</v>
      </c>
      <c r="DC36" s="121">
        <f>SUM(AY36,+CA36)</f>
        <v>7711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12994</v>
      </c>
      <c r="DH36" s="121">
        <f>SUM(BD36,+CF36)</f>
        <v>0</v>
      </c>
      <c r="DI36" s="121">
        <f>SUM(BE36,+CG36)</f>
        <v>0</v>
      </c>
      <c r="DJ36" s="121">
        <f>SUM(BF36,+CH36)</f>
        <v>7711</v>
      </c>
    </row>
    <row r="37" spans="1:114" s="136" customFormat="1" ht="13.5" customHeight="1" x14ac:dyDescent="0.15">
      <c r="A37" s="119" t="s">
        <v>9</v>
      </c>
      <c r="B37" s="120" t="s">
        <v>433</v>
      </c>
      <c r="C37" s="119" t="s">
        <v>434</v>
      </c>
      <c r="D37" s="121">
        <f>SUM(E37,+L37)</f>
        <v>24696</v>
      </c>
      <c r="E37" s="121">
        <f>SUM(F37:I37,K37)</f>
        <v>2353</v>
      </c>
      <c r="F37" s="121">
        <v>0</v>
      </c>
      <c r="G37" s="121">
        <v>0</v>
      </c>
      <c r="H37" s="121">
        <v>0</v>
      </c>
      <c r="I37" s="121">
        <v>0</v>
      </c>
      <c r="J37" s="122" t="s">
        <v>545</v>
      </c>
      <c r="K37" s="121">
        <v>2353</v>
      </c>
      <c r="L37" s="121">
        <v>22343</v>
      </c>
      <c r="M37" s="121">
        <f>SUM(N37,+U37)</f>
        <v>4640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545</v>
      </c>
      <c r="T37" s="121">
        <v>0</v>
      </c>
      <c r="U37" s="121">
        <v>4640</v>
      </c>
      <c r="V37" s="121">
        <f>+SUM(D37,M37)</f>
        <v>29336</v>
      </c>
      <c r="W37" s="121">
        <f>+SUM(E37,N37)</f>
        <v>2353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2353</v>
      </c>
      <c r="AD37" s="121">
        <f>+SUM(L37,U37)</f>
        <v>26983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13998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1112</v>
      </c>
      <c r="AT37" s="121">
        <v>1112</v>
      </c>
      <c r="AU37" s="121">
        <v>0</v>
      </c>
      <c r="AV37" s="121">
        <v>0</v>
      </c>
      <c r="AW37" s="121">
        <v>0</v>
      </c>
      <c r="AX37" s="121">
        <f>SUM(AY37:BB37)</f>
        <v>12886</v>
      </c>
      <c r="AY37" s="121">
        <v>12886</v>
      </c>
      <c r="AZ37" s="121">
        <v>0</v>
      </c>
      <c r="BA37" s="121">
        <v>0</v>
      </c>
      <c r="BB37" s="121">
        <v>0</v>
      </c>
      <c r="BC37" s="121">
        <v>10698</v>
      </c>
      <c r="BD37" s="121">
        <v>0</v>
      </c>
      <c r="BE37" s="121">
        <v>0</v>
      </c>
      <c r="BF37" s="121">
        <f>SUM(AE37,+AM37,+BE37)</f>
        <v>13998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1283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1283</v>
      </c>
      <c r="CA37" s="121">
        <v>1283</v>
      </c>
      <c r="CB37" s="121">
        <v>0</v>
      </c>
      <c r="CC37" s="121">
        <v>0</v>
      </c>
      <c r="CD37" s="121">
        <v>0</v>
      </c>
      <c r="CE37" s="121">
        <v>3357</v>
      </c>
      <c r="CF37" s="121">
        <v>0</v>
      </c>
      <c r="CG37" s="121">
        <v>0</v>
      </c>
      <c r="CH37" s="121">
        <f>SUM(BG37,+BO37,+CG37)</f>
        <v>1283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15281</v>
      </c>
      <c r="CR37" s="121">
        <f>SUM(AN37,+BP37)</f>
        <v>0</v>
      </c>
      <c r="CS37" s="121">
        <f>SUM(AO37,+BQ37)</f>
        <v>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1112</v>
      </c>
      <c r="CX37" s="121">
        <f>SUM(AT37,+BV37)</f>
        <v>1112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14169</v>
      </c>
      <c r="DC37" s="121">
        <f>SUM(AY37,+CA37)</f>
        <v>14169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14055</v>
      </c>
      <c r="DH37" s="121">
        <f>SUM(BD37,+CF37)</f>
        <v>0</v>
      </c>
      <c r="DI37" s="121">
        <f>SUM(BE37,+CG37)</f>
        <v>0</v>
      </c>
      <c r="DJ37" s="121">
        <f>SUM(BF37,+CH37)</f>
        <v>15281</v>
      </c>
    </row>
    <row r="38" spans="1:114" s="136" customFormat="1" ht="13.5" customHeight="1" x14ac:dyDescent="0.15">
      <c r="A38" s="119" t="s">
        <v>9</v>
      </c>
      <c r="B38" s="120" t="s">
        <v>436</v>
      </c>
      <c r="C38" s="119" t="s">
        <v>437</v>
      </c>
      <c r="D38" s="121">
        <f>SUM(E38,+L38)</f>
        <v>26614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545</v>
      </c>
      <c r="K38" s="121">
        <v>0</v>
      </c>
      <c r="L38" s="121">
        <v>26614</v>
      </c>
      <c r="M38" s="121">
        <f>SUM(N38,+U38)</f>
        <v>3231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545</v>
      </c>
      <c r="T38" s="121">
        <v>0</v>
      </c>
      <c r="U38" s="121">
        <v>3231</v>
      </c>
      <c r="V38" s="121">
        <f>+SUM(D38,M38)</f>
        <v>29845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29845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20543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1069</v>
      </c>
      <c r="AT38" s="121">
        <v>1069</v>
      </c>
      <c r="AU38" s="121">
        <v>0</v>
      </c>
      <c r="AV38" s="121">
        <v>0</v>
      </c>
      <c r="AW38" s="121">
        <v>10270</v>
      </c>
      <c r="AX38" s="121">
        <f>SUM(AY38:BB38)</f>
        <v>9204</v>
      </c>
      <c r="AY38" s="121">
        <v>9074</v>
      </c>
      <c r="AZ38" s="121">
        <v>0</v>
      </c>
      <c r="BA38" s="121">
        <v>0</v>
      </c>
      <c r="BB38" s="121">
        <v>130</v>
      </c>
      <c r="BC38" s="121">
        <v>6071</v>
      </c>
      <c r="BD38" s="121">
        <v>0</v>
      </c>
      <c r="BE38" s="121">
        <v>0</v>
      </c>
      <c r="BF38" s="121">
        <f>SUM(AE38,+AM38,+BE38)</f>
        <v>20543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394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394</v>
      </c>
      <c r="BV38" s="121">
        <v>394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2837</v>
      </c>
      <c r="CF38" s="121">
        <v>0</v>
      </c>
      <c r="CG38" s="121">
        <v>0</v>
      </c>
      <c r="CH38" s="121">
        <f>SUM(BG38,+BO38,+CG38)</f>
        <v>394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20937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1463</v>
      </c>
      <c r="CX38" s="121">
        <f>SUM(AT38,+BV38)</f>
        <v>1463</v>
      </c>
      <c r="CY38" s="121">
        <f>SUM(AU38,+BW38)</f>
        <v>0</v>
      </c>
      <c r="CZ38" s="121">
        <f>SUM(AV38,+BX38)</f>
        <v>0</v>
      </c>
      <c r="DA38" s="121">
        <f>SUM(AW38,+BY38)</f>
        <v>10270</v>
      </c>
      <c r="DB38" s="121">
        <f>SUM(AX38,+BZ38)</f>
        <v>9204</v>
      </c>
      <c r="DC38" s="121">
        <f>SUM(AY38,+CA38)</f>
        <v>9074</v>
      </c>
      <c r="DD38" s="121">
        <f>SUM(AZ38,+CB38)</f>
        <v>0</v>
      </c>
      <c r="DE38" s="121">
        <f>SUM(BA38,+CC38)</f>
        <v>0</v>
      </c>
      <c r="DF38" s="121">
        <f>SUM(BB38,+CD38)</f>
        <v>130</v>
      </c>
      <c r="DG38" s="121">
        <f>SUM(BC38,+CE38)</f>
        <v>8908</v>
      </c>
      <c r="DH38" s="121">
        <f>SUM(BD38,+CF38)</f>
        <v>0</v>
      </c>
      <c r="DI38" s="121">
        <f>SUM(BE38,+CG38)</f>
        <v>0</v>
      </c>
      <c r="DJ38" s="121">
        <f>SUM(BF38,+CH38)</f>
        <v>20937</v>
      </c>
    </row>
    <row r="39" spans="1:114" s="136" customFormat="1" ht="13.5" customHeight="1" x14ac:dyDescent="0.15">
      <c r="A39" s="119" t="s">
        <v>9</v>
      </c>
      <c r="B39" s="120" t="s">
        <v>439</v>
      </c>
      <c r="C39" s="119" t="s">
        <v>440</v>
      </c>
      <c r="D39" s="121">
        <f>SUM(E39,+L39)</f>
        <v>25504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545</v>
      </c>
      <c r="K39" s="121">
        <v>0</v>
      </c>
      <c r="L39" s="121">
        <v>25504</v>
      </c>
      <c r="M39" s="121">
        <f>SUM(N39,+U39)</f>
        <v>5521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545</v>
      </c>
      <c r="T39" s="121">
        <v>0</v>
      </c>
      <c r="U39" s="121">
        <v>5521</v>
      </c>
      <c r="V39" s="121">
        <f>+SUM(D39,M39)</f>
        <v>31025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31025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18732</v>
      </c>
      <c r="AN39" s="121">
        <f>SUM(AO39:AR39)</f>
        <v>7658</v>
      </c>
      <c r="AO39" s="121">
        <v>7658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11074</v>
      </c>
      <c r="AY39" s="121">
        <v>11074</v>
      </c>
      <c r="AZ39" s="121">
        <v>0</v>
      </c>
      <c r="BA39" s="121">
        <v>0</v>
      </c>
      <c r="BB39" s="121">
        <v>0</v>
      </c>
      <c r="BC39" s="121">
        <v>6772</v>
      </c>
      <c r="BD39" s="121">
        <v>0</v>
      </c>
      <c r="BE39" s="121">
        <v>0</v>
      </c>
      <c r="BF39" s="121">
        <f>SUM(AE39,+AM39,+BE39)</f>
        <v>18732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4468</v>
      </c>
      <c r="BO39" s="121">
        <f>SUM(BP39,BU39,BY39,BZ39,CF39)</f>
        <v>1053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1053</v>
      </c>
      <c r="CA39" s="121">
        <v>0</v>
      </c>
      <c r="CB39" s="121">
        <v>0</v>
      </c>
      <c r="CC39" s="121">
        <v>0</v>
      </c>
      <c r="CD39" s="121">
        <v>1053</v>
      </c>
      <c r="CE39" s="121">
        <v>0</v>
      </c>
      <c r="CF39" s="121">
        <v>0</v>
      </c>
      <c r="CG39" s="121">
        <v>0</v>
      </c>
      <c r="CH39" s="121">
        <f>SUM(BG39,+BO39,+CG39)</f>
        <v>1053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4468</v>
      </c>
      <c r="CQ39" s="121">
        <f>SUM(AM39,+BO39)</f>
        <v>19785</v>
      </c>
      <c r="CR39" s="121">
        <f>SUM(AN39,+BP39)</f>
        <v>7658</v>
      </c>
      <c r="CS39" s="121">
        <f>SUM(AO39,+BQ39)</f>
        <v>7658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12127</v>
      </c>
      <c r="DC39" s="121">
        <f>SUM(AY39,+CA39)</f>
        <v>11074</v>
      </c>
      <c r="DD39" s="121">
        <f>SUM(AZ39,+CB39)</f>
        <v>0</v>
      </c>
      <c r="DE39" s="121">
        <f>SUM(BA39,+CC39)</f>
        <v>0</v>
      </c>
      <c r="DF39" s="121">
        <f>SUM(BB39,+CD39)</f>
        <v>1053</v>
      </c>
      <c r="DG39" s="121">
        <f>SUM(BC39,+CE39)</f>
        <v>6772</v>
      </c>
      <c r="DH39" s="121">
        <f>SUM(BD39,+CF39)</f>
        <v>0</v>
      </c>
      <c r="DI39" s="121">
        <f>SUM(BE39,+CG39)</f>
        <v>0</v>
      </c>
      <c r="DJ39" s="121">
        <f>SUM(BF39,+CH39)</f>
        <v>19785</v>
      </c>
    </row>
    <row r="40" spans="1:114" s="136" customFormat="1" ht="13.5" customHeight="1" x14ac:dyDescent="0.15">
      <c r="A40" s="119" t="s">
        <v>9</v>
      </c>
      <c r="B40" s="120" t="s">
        <v>442</v>
      </c>
      <c r="C40" s="119" t="s">
        <v>443</v>
      </c>
      <c r="D40" s="121">
        <f>SUM(E40,+L40)</f>
        <v>15397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545</v>
      </c>
      <c r="K40" s="121">
        <v>0</v>
      </c>
      <c r="L40" s="121">
        <v>15397</v>
      </c>
      <c r="M40" s="121">
        <f>SUM(N40,+U40)</f>
        <v>772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545</v>
      </c>
      <c r="T40" s="121">
        <v>0</v>
      </c>
      <c r="U40" s="121">
        <v>772</v>
      </c>
      <c r="V40" s="121">
        <f>+SUM(D40,M40)</f>
        <v>16169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16169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10335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3993</v>
      </c>
      <c r="AT40" s="121">
        <v>3993</v>
      </c>
      <c r="AU40" s="121">
        <v>0</v>
      </c>
      <c r="AV40" s="121">
        <v>0</v>
      </c>
      <c r="AW40" s="121">
        <v>0</v>
      </c>
      <c r="AX40" s="121">
        <f>SUM(AY40:BB40)</f>
        <v>6342</v>
      </c>
      <c r="AY40" s="121">
        <v>6342</v>
      </c>
      <c r="AZ40" s="121">
        <v>0</v>
      </c>
      <c r="BA40" s="121">
        <v>0</v>
      </c>
      <c r="BB40" s="121">
        <v>0</v>
      </c>
      <c r="BC40" s="121">
        <v>5062</v>
      </c>
      <c r="BD40" s="121">
        <v>0</v>
      </c>
      <c r="BE40" s="121">
        <v>0</v>
      </c>
      <c r="BF40" s="121">
        <f>SUM(AE40,+AM40,+BE40)</f>
        <v>10335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772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10335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3993</v>
      </c>
      <c r="CX40" s="121">
        <f>SUM(AT40,+BV40)</f>
        <v>3993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6342</v>
      </c>
      <c r="DC40" s="121">
        <f>SUM(AY40,+CA40)</f>
        <v>6342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5834</v>
      </c>
      <c r="DH40" s="121">
        <f>SUM(BD40,+CF40)</f>
        <v>0</v>
      </c>
      <c r="DI40" s="121">
        <f>SUM(BE40,+CG40)</f>
        <v>0</v>
      </c>
      <c r="DJ40" s="121">
        <f>SUM(BF40,+CH40)</f>
        <v>10335</v>
      </c>
    </row>
    <row r="41" spans="1:114" s="136" customFormat="1" ht="13.5" customHeight="1" x14ac:dyDescent="0.15">
      <c r="A41" s="119" t="s">
        <v>9</v>
      </c>
      <c r="B41" s="120" t="s">
        <v>445</v>
      </c>
      <c r="C41" s="119" t="s">
        <v>446</v>
      </c>
      <c r="D41" s="121">
        <f>SUM(E41,+L41)</f>
        <v>181706</v>
      </c>
      <c r="E41" s="121">
        <f>SUM(F41:I41,K41)</f>
        <v>12708</v>
      </c>
      <c r="F41" s="121">
        <v>0</v>
      </c>
      <c r="G41" s="121">
        <v>0</v>
      </c>
      <c r="H41" s="121">
        <v>0</v>
      </c>
      <c r="I41" s="121">
        <v>103</v>
      </c>
      <c r="J41" s="122" t="s">
        <v>545</v>
      </c>
      <c r="K41" s="121">
        <v>12605</v>
      </c>
      <c r="L41" s="121">
        <v>168998</v>
      </c>
      <c r="M41" s="121">
        <f>SUM(N41,+U41)</f>
        <v>30511</v>
      </c>
      <c r="N41" s="121">
        <f>SUM(O41:R41,T41)</f>
        <v>83</v>
      </c>
      <c r="O41" s="121">
        <v>0</v>
      </c>
      <c r="P41" s="121">
        <v>0</v>
      </c>
      <c r="Q41" s="121">
        <v>0</v>
      </c>
      <c r="R41" s="121">
        <v>83</v>
      </c>
      <c r="S41" s="122" t="s">
        <v>545</v>
      </c>
      <c r="T41" s="121">
        <v>0</v>
      </c>
      <c r="U41" s="121">
        <v>30428</v>
      </c>
      <c r="V41" s="121">
        <f>+SUM(D41,M41)</f>
        <v>212217</v>
      </c>
      <c r="W41" s="121">
        <f>+SUM(E41,N41)</f>
        <v>12791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186</v>
      </c>
      <c r="AB41" s="122" t="str">
        <f>IF(+SUM(J41,S41)=0,"-",+SUM(J41,S41))</f>
        <v>-</v>
      </c>
      <c r="AC41" s="121">
        <f>+SUM(K41,T41)</f>
        <v>12605</v>
      </c>
      <c r="AD41" s="121">
        <f>+SUM(L41,U41)</f>
        <v>199426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95889</v>
      </c>
      <c r="AN41" s="121">
        <f>SUM(AO41:AR41)</f>
        <v>11649</v>
      </c>
      <c r="AO41" s="121">
        <v>11649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84240</v>
      </c>
      <c r="AY41" s="121">
        <v>84240</v>
      </c>
      <c r="AZ41" s="121">
        <v>0</v>
      </c>
      <c r="BA41" s="121">
        <v>0</v>
      </c>
      <c r="BB41" s="121">
        <v>0</v>
      </c>
      <c r="BC41" s="121">
        <v>85629</v>
      </c>
      <c r="BD41" s="121">
        <v>0</v>
      </c>
      <c r="BE41" s="121">
        <v>188</v>
      </c>
      <c r="BF41" s="121">
        <f>SUM(AE41,+AM41,+BE41)</f>
        <v>96077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4992</v>
      </c>
      <c r="BP41" s="121">
        <f>SUM(BQ41:BT41)</f>
        <v>4992</v>
      </c>
      <c r="BQ41" s="121">
        <v>4992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25519</v>
      </c>
      <c r="CF41" s="121">
        <v>0</v>
      </c>
      <c r="CG41" s="121">
        <v>0</v>
      </c>
      <c r="CH41" s="121">
        <f>SUM(BG41,+BO41,+CG41)</f>
        <v>4992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100881</v>
      </c>
      <c r="CR41" s="121">
        <f>SUM(AN41,+BP41)</f>
        <v>16641</v>
      </c>
      <c r="CS41" s="121">
        <f>SUM(AO41,+BQ41)</f>
        <v>16641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84240</v>
      </c>
      <c r="DC41" s="121">
        <f>SUM(AY41,+CA41)</f>
        <v>84240</v>
      </c>
      <c r="DD41" s="121">
        <f>SUM(AZ41,+CB41)</f>
        <v>0</v>
      </c>
      <c r="DE41" s="121">
        <f>SUM(BA41,+CC41)</f>
        <v>0</v>
      </c>
      <c r="DF41" s="121">
        <f>SUM(BB41,+CD41)</f>
        <v>0</v>
      </c>
      <c r="DG41" s="121">
        <f>SUM(BC41,+CE41)</f>
        <v>111148</v>
      </c>
      <c r="DH41" s="121">
        <f>SUM(BD41,+CF41)</f>
        <v>0</v>
      </c>
      <c r="DI41" s="121">
        <f>SUM(BE41,+CG41)</f>
        <v>188</v>
      </c>
      <c r="DJ41" s="121">
        <f>SUM(BF41,+CH41)</f>
        <v>101069</v>
      </c>
    </row>
    <row r="42" spans="1:114" s="136" customFormat="1" ht="13.5" customHeight="1" x14ac:dyDescent="0.15">
      <c r="A42" s="119" t="s">
        <v>9</v>
      </c>
      <c r="B42" s="120" t="s">
        <v>448</v>
      </c>
      <c r="C42" s="119" t="s">
        <v>449</v>
      </c>
      <c r="D42" s="121">
        <f>SUM(E42,+L42)</f>
        <v>137130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545</v>
      </c>
      <c r="K42" s="121">
        <v>0</v>
      </c>
      <c r="L42" s="121">
        <v>137130</v>
      </c>
      <c r="M42" s="121">
        <f>SUM(N42,+U42)</f>
        <v>22704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545</v>
      </c>
      <c r="T42" s="121">
        <v>0</v>
      </c>
      <c r="U42" s="121">
        <v>22704</v>
      </c>
      <c r="V42" s="121">
        <f>+SUM(D42,M42)</f>
        <v>159834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159834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0</v>
      </c>
      <c r="AN42" s="121">
        <f>SUM(AO42:AR42)</f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137130</v>
      </c>
      <c r="BD42" s="121">
        <v>0</v>
      </c>
      <c r="BE42" s="121">
        <v>0</v>
      </c>
      <c r="BF42" s="121">
        <f>SUM(AE42,+AM42,+BE42)</f>
        <v>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22704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0</v>
      </c>
      <c r="CR42" s="121">
        <f>SUM(AN42,+BP42)</f>
        <v>0</v>
      </c>
      <c r="CS42" s="121">
        <f>SUM(AO42,+BQ42)</f>
        <v>0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0</v>
      </c>
      <c r="DC42" s="121">
        <f>SUM(AY42,+CA42)</f>
        <v>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159834</v>
      </c>
      <c r="DH42" s="121">
        <f>SUM(BD42,+CF42)</f>
        <v>0</v>
      </c>
      <c r="DI42" s="121">
        <f>SUM(BE42,+CG42)</f>
        <v>0</v>
      </c>
      <c r="DJ42" s="121">
        <f>SUM(BF42,+CH42)</f>
        <v>0</v>
      </c>
    </row>
    <row r="43" spans="1:114" s="136" customFormat="1" ht="13.5" customHeight="1" x14ac:dyDescent="0.15">
      <c r="A43" s="119" t="s">
        <v>9</v>
      </c>
      <c r="B43" s="120" t="s">
        <v>451</v>
      </c>
      <c r="C43" s="119" t="s">
        <v>452</v>
      </c>
      <c r="D43" s="121">
        <f>SUM(E43,+L43)</f>
        <v>43360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545</v>
      </c>
      <c r="K43" s="121">
        <v>0</v>
      </c>
      <c r="L43" s="121">
        <v>43360</v>
      </c>
      <c r="M43" s="121">
        <f>SUM(N43,+U43)</f>
        <v>8395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545</v>
      </c>
      <c r="T43" s="121">
        <v>0</v>
      </c>
      <c r="U43" s="121">
        <v>8395</v>
      </c>
      <c r="V43" s="121">
        <f>+SUM(D43,M43)</f>
        <v>51755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51755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43360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8395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51755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9</v>
      </c>
      <c r="B44" s="120" t="s">
        <v>454</v>
      </c>
      <c r="C44" s="119" t="s">
        <v>455</v>
      </c>
      <c r="D44" s="121">
        <f>SUM(E44,+L44)</f>
        <v>35413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545</v>
      </c>
      <c r="K44" s="121">
        <v>0</v>
      </c>
      <c r="L44" s="121">
        <v>35413</v>
      </c>
      <c r="M44" s="121">
        <f>SUM(N44,+U44)</f>
        <v>10179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545</v>
      </c>
      <c r="T44" s="121">
        <v>0</v>
      </c>
      <c r="U44" s="121">
        <v>10179</v>
      </c>
      <c r="V44" s="121">
        <f>+SUM(D44,M44)</f>
        <v>45592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45592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0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35413</v>
      </c>
      <c r="BD44" s="121">
        <v>0</v>
      </c>
      <c r="BE44" s="121">
        <v>0</v>
      </c>
      <c r="BF44" s="121">
        <f>SUM(AE44,+AM44,+BE44)</f>
        <v>0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10179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0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0</v>
      </c>
      <c r="DC44" s="121">
        <f>SUM(AY44,+CA44)</f>
        <v>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45592</v>
      </c>
      <c r="DH44" s="121">
        <f>SUM(BD44,+CF44)</f>
        <v>0</v>
      </c>
      <c r="DI44" s="121">
        <f>SUM(BE44,+CG44)</f>
        <v>0</v>
      </c>
      <c r="DJ44" s="121">
        <f>SUM(BF44,+CH44)</f>
        <v>0</v>
      </c>
    </row>
    <row r="45" spans="1:114" s="136" customFormat="1" ht="13.5" customHeight="1" x14ac:dyDescent="0.15">
      <c r="A45" s="119" t="s">
        <v>9</v>
      </c>
      <c r="B45" s="120" t="s">
        <v>457</v>
      </c>
      <c r="C45" s="119" t="s">
        <v>458</v>
      </c>
      <c r="D45" s="121">
        <f>SUM(E45,+L45)</f>
        <v>125864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545</v>
      </c>
      <c r="K45" s="121">
        <v>0</v>
      </c>
      <c r="L45" s="121">
        <v>125864</v>
      </c>
      <c r="M45" s="121">
        <f>SUM(N45,+U45)</f>
        <v>26222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545</v>
      </c>
      <c r="T45" s="121">
        <v>0</v>
      </c>
      <c r="U45" s="121">
        <v>26222</v>
      </c>
      <c r="V45" s="121">
        <f>+SUM(D45,M45)</f>
        <v>152086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152086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0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125864</v>
      </c>
      <c r="BD45" s="121">
        <v>0</v>
      </c>
      <c r="BE45" s="121">
        <v>0</v>
      </c>
      <c r="BF45" s="121">
        <f>SUM(AE45,+AM45,+BE45)</f>
        <v>0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26222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0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152086</v>
      </c>
      <c r="DH45" s="121">
        <f>SUM(BD45,+CF45)</f>
        <v>0</v>
      </c>
      <c r="DI45" s="121">
        <f>SUM(BE45,+CG45)</f>
        <v>0</v>
      </c>
      <c r="DJ45" s="121">
        <f>SUM(BF45,+CH45)</f>
        <v>0</v>
      </c>
    </row>
    <row r="46" spans="1:114" s="136" customFormat="1" ht="13.5" customHeight="1" x14ac:dyDescent="0.15">
      <c r="A46" s="119" t="s">
        <v>9</v>
      </c>
      <c r="B46" s="120" t="s">
        <v>460</v>
      </c>
      <c r="C46" s="119" t="s">
        <v>461</v>
      </c>
      <c r="D46" s="121">
        <f>SUM(E46,+L46)</f>
        <v>414405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545</v>
      </c>
      <c r="K46" s="121">
        <v>0</v>
      </c>
      <c r="L46" s="121">
        <v>414405</v>
      </c>
      <c r="M46" s="121">
        <f>SUM(N46,+U46)</f>
        <v>42200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545</v>
      </c>
      <c r="T46" s="121">
        <v>0</v>
      </c>
      <c r="U46" s="121">
        <v>42200</v>
      </c>
      <c r="V46" s="121">
        <f>+SUM(D46,M46)</f>
        <v>456605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456605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23358</v>
      </c>
      <c r="AM46" s="121">
        <f>SUM(AN46,AS46,AW46,AX46,BD46)</f>
        <v>0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391047</v>
      </c>
      <c r="BD46" s="121">
        <v>0</v>
      </c>
      <c r="BE46" s="121">
        <v>0</v>
      </c>
      <c r="BF46" s="121">
        <f>SUM(AE46,+AM46,+BE46)</f>
        <v>0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42200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23358</v>
      </c>
      <c r="CQ46" s="121">
        <f>SUM(AM46,+BO46)</f>
        <v>0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433247</v>
      </c>
      <c r="DH46" s="121">
        <f>SUM(BD46,+CF46)</f>
        <v>0</v>
      </c>
      <c r="DI46" s="121">
        <f>SUM(BE46,+CG46)</f>
        <v>0</v>
      </c>
      <c r="DJ46" s="121">
        <f>SUM(BF46,+CH46)</f>
        <v>0</v>
      </c>
    </row>
    <row r="47" spans="1:114" s="136" customFormat="1" ht="13.5" customHeight="1" x14ac:dyDescent="0.15">
      <c r="A47" s="119" t="s">
        <v>9</v>
      </c>
      <c r="B47" s="120" t="s">
        <v>465</v>
      </c>
      <c r="C47" s="119" t="s">
        <v>466</v>
      </c>
      <c r="D47" s="121">
        <f>SUM(E47,+L47)</f>
        <v>196119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545</v>
      </c>
      <c r="K47" s="121">
        <v>0</v>
      </c>
      <c r="L47" s="121">
        <v>196119</v>
      </c>
      <c r="M47" s="121">
        <f>SUM(N47,+U47)</f>
        <v>19971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545</v>
      </c>
      <c r="T47" s="121">
        <v>0</v>
      </c>
      <c r="U47" s="121">
        <v>19971</v>
      </c>
      <c r="V47" s="121">
        <f>+SUM(D47,M47)</f>
        <v>216090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216090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11054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185065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19971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11054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205036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9</v>
      </c>
      <c r="B48" s="120" t="s">
        <v>468</v>
      </c>
      <c r="C48" s="119" t="s">
        <v>469</v>
      </c>
      <c r="D48" s="121">
        <f>SUM(E48,+L48)</f>
        <v>278751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545</v>
      </c>
      <c r="K48" s="121">
        <v>0</v>
      </c>
      <c r="L48" s="121">
        <v>278751</v>
      </c>
      <c r="M48" s="121">
        <f>SUM(N48,+U48)</f>
        <v>28386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545</v>
      </c>
      <c r="T48" s="121">
        <v>0</v>
      </c>
      <c r="U48" s="121">
        <v>28386</v>
      </c>
      <c r="V48" s="121">
        <f>+SUM(D48,M48)</f>
        <v>307137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307137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15712</v>
      </c>
      <c r="AM48" s="121">
        <f>SUM(AN48,AS48,AW48,AX48,BD48)</f>
        <v>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263039</v>
      </c>
      <c r="BD48" s="121">
        <v>0</v>
      </c>
      <c r="BE48" s="121">
        <v>0</v>
      </c>
      <c r="BF48" s="121">
        <f>SUM(AE48,+AM48,+BE48)</f>
        <v>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28386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15712</v>
      </c>
      <c r="CQ48" s="121">
        <f>SUM(AM48,+BO48)</f>
        <v>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0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291425</v>
      </c>
      <c r="DH48" s="121">
        <f>SUM(BD48,+CF48)</f>
        <v>0</v>
      </c>
      <c r="DI48" s="121">
        <f>SUM(BE48,+CG48)</f>
        <v>0</v>
      </c>
      <c r="DJ48" s="121">
        <f>SUM(BF48,+CH48)</f>
        <v>0</v>
      </c>
    </row>
    <row r="49" spans="1:114" s="136" customFormat="1" ht="13.5" customHeight="1" x14ac:dyDescent="0.15">
      <c r="A49" s="119" t="s">
        <v>9</v>
      </c>
      <c r="B49" s="120" t="s">
        <v>471</v>
      </c>
      <c r="C49" s="119" t="s">
        <v>472</v>
      </c>
      <c r="D49" s="121">
        <f>SUM(E49,+L49)</f>
        <v>138379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545</v>
      </c>
      <c r="K49" s="121">
        <v>0</v>
      </c>
      <c r="L49" s="121">
        <v>138379</v>
      </c>
      <c r="M49" s="121">
        <f>SUM(N49,+U49)</f>
        <v>14091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545</v>
      </c>
      <c r="T49" s="121">
        <v>0</v>
      </c>
      <c r="U49" s="121">
        <v>14091</v>
      </c>
      <c r="V49" s="121">
        <f>+SUM(D49,M49)</f>
        <v>152470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152470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7800</v>
      </c>
      <c r="AM49" s="121">
        <f>SUM(AN49,AS49,AW49,AX49,BD49)</f>
        <v>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0</v>
      </c>
      <c r="AY49" s="121">
        <v>0</v>
      </c>
      <c r="AZ49" s="121">
        <v>0</v>
      </c>
      <c r="BA49" s="121">
        <v>0</v>
      </c>
      <c r="BB49" s="121">
        <v>0</v>
      </c>
      <c r="BC49" s="121">
        <v>130579</v>
      </c>
      <c r="BD49" s="121">
        <v>0</v>
      </c>
      <c r="BE49" s="121">
        <v>0</v>
      </c>
      <c r="BF49" s="121">
        <f>SUM(AE49,+AM49,+BE49)</f>
        <v>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14091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7800</v>
      </c>
      <c r="CQ49" s="121">
        <f>SUM(AM49,+BO49)</f>
        <v>0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0</v>
      </c>
      <c r="DC49" s="121">
        <f>SUM(AY49,+CA49)</f>
        <v>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144670</v>
      </c>
      <c r="DH49" s="121">
        <f>SUM(BD49,+CF49)</f>
        <v>0</v>
      </c>
      <c r="DI49" s="121">
        <f>SUM(BE49,+CG49)</f>
        <v>0</v>
      </c>
      <c r="DJ49" s="121">
        <f>SUM(BF49,+CH49)</f>
        <v>0</v>
      </c>
    </row>
    <row r="50" spans="1:114" s="136" customFormat="1" ht="13.5" customHeight="1" x14ac:dyDescent="0.15">
      <c r="A50" s="119" t="s">
        <v>9</v>
      </c>
      <c r="B50" s="120" t="s">
        <v>474</v>
      </c>
      <c r="C50" s="119" t="s">
        <v>475</v>
      </c>
      <c r="D50" s="121">
        <f>SUM(E50,+L50)</f>
        <v>174731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545</v>
      </c>
      <c r="K50" s="121">
        <v>0</v>
      </c>
      <c r="L50" s="121">
        <v>174731</v>
      </c>
      <c r="M50" s="121">
        <f>SUM(N50,+U50)</f>
        <v>60739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545</v>
      </c>
      <c r="T50" s="121">
        <v>0</v>
      </c>
      <c r="U50" s="121">
        <v>60739</v>
      </c>
      <c r="V50" s="121">
        <f>+SUM(D50,M50)</f>
        <v>235470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235470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5455</v>
      </c>
      <c r="AN50" s="121">
        <f>SUM(AO50:AR50)</f>
        <v>5455</v>
      </c>
      <c r="AO50" s="121">
        <v>5455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0</v>
      </c>
      <c r="AY50" s="121">
        <v>0</v>
      </c>
      <c r="AZ50" s="121">
        <v>0</v>
      </c>
      <c r="BA50" s="121">
        <v>0</v>
      </c>
      <c r="BB50" s="121">
        <v>0</v>
      </c>
      <c r="BC50" s="121">
        <v>168933</v>
      </c>
      <c r="BD50" s="121">
        <v>0</v>
      </c>
      <c r="BE50" s="121">
        <v>343</v>
      </c>
      <c r="BF50" s="121">
        <f>SUM(AE50,+AM50,+BE50)</f>
        <v>5798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60739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5455</v>
      </c>
      <c r="CR50" s="121">
        <f>SUM(AN50,+BP50)</f>
        <v>5455</v>
      </c>
      <c r="CS50" s="121">
        <f>SUM(AO50,+BQ50)</f>
        <v>5455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0</v>
      </c>
      <c r="DC50" s="121">
        <f>SUM(AY50,+CA50)</f>
        <v>0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229672</v>
      </c>
      <c r="DH50" s="121">
        <f>SUM(BD50,+CF50)</f>
        <v>0</v>
      </c>
      <c r="DI50" s="121">
        <f>SUM(BE50,+CG50)</f>
        <v>343</v>
      </c>
      <c r="DJ50" s="121">
        <f>SUM(BF50,+CH50)</f>
        <v>5798</v>
      </c>
    </row>
    <row r="51" spans="1:114" s="136" customFormat="1" ht="13.5" customHeight="1" x14ac:dyDescent="0.15">
      <c r="A51" s="119" t="s">
        <v>9</v>
      </c>
      <c r="B51" s="120" t="s">
        <v>479</v>
      </c>
      <c r="C51" s="119" t="s">
        <v>480</v>
      </c>
      <c r="D51" s="121">
        <f>SUM(E51,+L51)</f>
        <v>62992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545</v>
      </c>
      <c r="K51" s="121">
        <v>0</v>
      </c>
      <c r="L51" s="121">
        <v>62992</v>
      </c>
      <c r="M51" s="121">
        <f>SUM(N51,+U51)</f>
        <v>22649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545</v>
      </c>
      <c r="T51" s="121">
        <v>0</v>
      </c>
      <c r="U51" s="121">
        <v>22649</v>
      </c>
      <c r="V51" s="121">
        <f>+SUM(D51,M51)</f>
        <v>85641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85641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62992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22649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85641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 t="s">
        <v>9</v>
      </c>
      <c r="B52" s="120" t="s">
        <v>482</v>
      </c>
      <c r="C52" s="119" t="s">
        <v>483</v>
      </c>
      <c r="D52" s="121">
        <f>SUM(E52,+L52)</f>
        <v>63975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545</v>
      </c>
      <c r="K52" s="121">
        <v>0</v>
      </c>
      <c r="L52" s="121">
        <v>63975</v>
      </c>
      <c r="M52" s="121">
        <f>SUM(N52,+U52)</f>
        <v>20884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545</v>
      </c>
      <c r="T52" s="121">
        <v>0</v>
      </c>
      <c r="U52" s="121">
        <v>20884</v>
      </c>
      <c r="V52" s="121">
        <f>+SUM(D52,M52)</f>
        <v>84859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84859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5891</v>
      </c>
      <c r="AN52" s="121">
        <f>SUM(AO52:AR52)</f>
        <v>5891</v>
      </c>
      <c r="AO52" s="121">
        <v>5891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58084</v>
      </c>
      <c r="BD52" s="121">
        <v>0</v>
      </c>
      <c r="BE52" s="121">
        <v>0</v>
      </c>
      <c r="BF52" s="121">
        <f>SUM(AE52,+AM52,+BE52)</f>
        <v>5891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20884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0</v>
      </c>
      <c r="CQ52" s="121">
        <f>SUM(AM52,+BO52)</f>
        <v>5891</v>
      </c>
      <c r="CR52" s="121">
        <f>SUM(AN52,+BP52)</f>
        <v>5891</v>
      </c>
      <c r="CS52" s="121">
        <f>SUM(AO52,+BQ52)</f>
        <v>5891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78968</v>
      </c>
      <c r="DH52" s="121">
        <f>SUM(BD52,+CF52)</f>
        <v>0</v>
      </c>
      <c r="DI52" s="121">
        <f>SUM(BE52,+CG52)</f>
        <v>0</v>
      </c>
      <c r="DJ52" s="121">
        <f>SUM(BF52,+CH52)</f>
        <v>5891</v>
      </c>
    </row>
    <row r="53" spans="1:114" s="136" customFormat="1" ht="13.5" customHeight="1" x14ac:dyDescent="0.15">
      <c r="A53" s="119" t="s">
        <v>9</v>
      </c>
      <c r="B53" s="120" t="s">
        <v>485</v>
      </c>
      <c r="C53" s="119" t="s">
        <v>486</v>
      </c>
      <c r="D53" s="121">
        <f>SUM(E53,+L53)</f>
        <v>64628</v>
      </c>
      <c r="E53" s="121">
        <f>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2" t="s">
        <v>545</v>
      </c>
      <c r="K53" s="121">
        <v>0</v>
      </c>
      <c r="L53" s="121">
        <v>64628</v>
      </c>
      <c r="M53" s="121">
        <f>SUM(N53,+U53)</f>
        <v>23237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545</v>
      </c>
      <c r="T53" s="121">
        <v>0</v>
      </c>
      <c r="U53" s="121">
        <v>23237</v>
      </c>
      <c r="V53" s="121">
        <f>+SUM(D53,M53)</f>
        <v>87865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2" t="str">
        <f>IF(+SUM(J53,S53)=0,"-",+SUM(J53,S53))</f>
        <v>-</v>
      </c>
      <c r="AC53" s="121">
        <f>+SUM(K53,T53)</f>
        <v>0</v>
      </c>
      <c r="AD53" s="121">
        <f>+SUM(L53,U53)</f>
        <v>87865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f>SUM(AN53,AS53,AW53,AX53,BD53)</f>
        <v>0</v>
      </c>
      <c r="AN53" s="121">
        <f>SUM(AO53:AR53)</f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0</v>
      </c>
      <c r="AY53" s="121">
        <v>0</v>
      </c>
      <c r="AZ53" s="121">
        <v>0</v>
      </c>
      <c r="BA53" s="121">
        <v>0</v>
      </c>
      <c r="BB53" s="121">
        <v>0</v>
      </c>
      <c r="BC53" s="121">
        <v>64628</v>
      </c>
      <c r="BD53" s="121">
        <v>0</v>
      </c>
      <c r="BE53" s="121">
        <v>0</v>
      </c>
      <c r="BF53" s="121">
        <f>SUM(AE53,+AM53,+BE53)</f>
        <v>0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23237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0</v>
      </c>
      <c r="CQ53" s="121">
        <f>SUM(AM53,+BO53)</f>
        <v>0</v>
      </c>
      <c r="CR53" s="121">
        <f>SUM(AN53,+BP53)</f>
        <v>0</v>
      </c>
      <c r="CS53" s="121">
        <f>SUM(AO53,+BQ53)</f>
        <v>0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0</v>
      </c>
      <c r="DC53" s="121">
        <f>SUM(AY53,+CA53)</f>
        <v>0</v>
      </c>
      <c r="DD53" s="121">
        <f>SUM(AZ53,+CB53)</f>
        <v>0</v>
      </c>
      <c r="DE53" s="121">
        <f>SUM(BA53,+CC53)</f>
        <v>0</v>
      </c>
      <c r="DF53" s="121">
        <f>SUM(BB53,+CD53)</f>
        <v>0</v>
      </c>
      <c r="DG53" s="121">
        <f>SUM(BC53,+CE53)</f>
        <v>87865</v>
      </c>
      <c r="DH53" s="121">
        <f>SUM(BD53,+CF53)</f>
        <v>0</v>
      </c>
      <c r="DI53" s="121">
        <f>SUM(BE53,+CG53)</f>
        <v>0</v>
      </c>
      <c r="DJ53" s="121">
        <f>SUM(BF53,+CH53)</f>
        <v>0</v>
      </c>
    </row>
    <row r="54" spans="1:114" s="136" customFormat="1" ht="13.5" customHeight="1" x14ac:dyDescent="0.15">
      <c r="A54" s="119" t="s">
        <v>9</v>
      </c>
      <c r="B54" s="120" t="s">
        <v>488</v>
      </c>
      <c r="C54" s="119" t="s">
        <v>489</v>
      </c>
      <c r="D54" s="121">
        <f>SUM(E54,+L54)</f>
        <v>54402</v>
      </c>
      <c r="E54" s="121">
        <f>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2" t="s">
        <v>545</v>
      </c>
      <c r="K54" s="121">
        <v>0</v>
      </c>
      <c r="L54" s="121">
        <v>54402</v>
      </c>
      <c r="M54" s="121">
        <f>SUM(N54,+U54)</f>
        <v>19560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545</v>
      </c>
      <c r="T54" s="121">
        <v>0</v>
      </c>
      <c r="U54" s="121">
        <v>19560</v>
      </c>
      <c r="V54" s="121">
        <f>+SUM(D54,M54)</f>
        <v>73962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2" t="str">
        <f>IF(+SUM(J54,S54)=0,"-",+SUM(J54,S54))</f>
        <v>-</v>
      </c>
      <c r="AC54" s="121">
        <f>+SUM(K54,T54)</f>
        <v>0</v>
      </c>
      <c r="AD54" s="121">
        <f>+SUM(L54,U54)</f>
        <v>73962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0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54402</v>
      </c>
      <c r="BD54" s="121">
        <v>0</v>
      </c>
      <c r="BE54" s="121">
        <v>0</v>
      </c>
      <c r="BF54" s="121">
        <f>SUM(AE54,+AM54,+BE54)</f>
        <v>0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19560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0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73962</v>
      </c>
      <c r="DH54" s="121">
        <f>SUM(BD54,+CF54)</f>
        <v>0</v>
      </c>
      <c r="DI54" s="121">
        <f>SUM(BE54,+CG54)</f>
        <v>0</v>
      </c>
      <c r="DJ54" s="121">
        <f>SUM(BF54,+CH54)</f>
        <v>0</v>
      </c>
    </row>
    <row r="55" spans="1:114" s="136" customFormat="1" ht="13.5" customHeight="1" x14ac:dyDescent="0.15">
      <c r="A55" s="119" t="s">
        <v>9</v>
      </c>
      <c r="B55" s="120" t="s">
        <v>491</v>
      </c>
      <c r="C55" s="119" t="s">
        <v>492</v>
      </c>
      <c r="D55" s="121">
        <f>SUM(E55,+L55)</f>
        <v>250625</v>
      </c>
      <c r="E55" s="121">
        <f>SUM(F55:I55,K55)</f>
        <v>23728</v>
      </c>
      <c r="F55" s="121">
        <v>0</v>
      </c>
      <c r="G55" s="121">
        <v>0</v>
      </c>
      <c r="H55" s="121">
        <v>0</v>
      </c>
      <c r="I55" s="121">
        <v>10132</v>
      </c>
      <c r="J55" s="122" t="s">
        <v>545</v>
      </c>
      <c r="K55" s="121">
        <v>13596</v>
      </c>
      <c r="L55" s="121">
        <v>226897</v>
      </c>
      <c r="M55" s="121">
        <f>SUM(N55,+U55)</f>
        <v>19767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545</v>
      </c>
      <c r="T55" s="121">
        <v>0</v>
      </c>
      <c r="U55" s="121">
        <v>19767</v>
      </c>
      <c r="V55" s="121">
        <f>+SUM(D55,M55)</f>
        <v>270392</v>
      </c>
      <c r="W55" s="121">
        <f>+SUM(E55,N55)</f>
        <v>23728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10132</v>
      </c>
      <c r="AB55" s="122" t="str">
        <f>IF(+SUM(J55,S55)=0,"-",+SUM(J55,S55))</f>
        <v>-</v>
      </c>
      <c r="AC55" s="121">
        <f>+SUM(K55,T55)</f>
        <v>13596</v>
      </c>
      <c r="AD55" s="121">
        <f>+SUM(L55,U55)</f>
        <v>246664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148177</v>
      </c>
      <c r="AN55" s="121">
        <f>SUM(AO55:AR55)</f>
        <v>10262</v>
      </c>
      <c r="AO55" s="121">
        <v>10262</v>
      </c>
      <c r="AP55" s="121">
        <v>0</v>
      </c>
      <c r="AQ55" s="121">
        <v>0</v>
      </c>
      <c r="AR55" s="121">
        <v>0</v>
      </c>
      <c r="AS55" s="121">
        <f>SUM(AT55:AV55)</f>
        <v>10949</v>
      </c>
      <c r="AT55" s="121">
        <v>1248</v>
      </c>
      <c r="AU55" s="121">
        <v>4173</v>
      </c>
      <c r="AV55" s="121">
        <v>5528</v>
      </c>
      <c r="AW55" s="121">
        <v>0</v>
      </c>
      <c r="AX55" s="121">
        <f>SUM(AY55:BB55)</f>
        <v>126966</v>
      </c>
      <c r="AY55" s="121">
        <v>47368</v>
      </c>
      <c r="AZ55" s="121">
        <v>52543</v>
      </c>
      <c r="BA55" s="121">
        <v>12735</v>
      </c>
      <c r="BB55" s="121">
        <v>14320</v>
      </c>
      <c r="BC55" s="121">
        <v>101110</v>
      </c>
      <c r="BD55" s="121">
        <v>0</v>
      </c>
      <c r="BE55" s="121">
        <v>1338</v>
      </c>
      <c r="BF55" s="121">
        <f>SUM(AE55,+AM55,+BE55)</f>
        <v>149515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19767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148177</v>
      </c>
      <c r="CR55" s="121">
        <f>SUM(AN55,+BP55)</f>
        <v>10262</v>
      </c>
      <c r="CS55" s="121">
        <f>SUM(AO55,+BQ55)</f>
        <v>10262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10949</v>
      </c>
      <c r="CX55" s="121">
        <f>SUM(AT55,+BV55)</f>
        <v>1248</v>
      </c>
      <c r="CY55" s="121">
        <f>SUM(AU55,+BW55)</f>
        <v>4173</v>
      </c>
      <c r="CZ55" s="121">
        <f>SUM(AV55,+BX55)</f>
        <v>5528</v>
      </c>
      <c r="DA55" s="121">
        <f>SUM(AW55,+BY55)</f>
        <v>0</v>
      </c>
      <c r="DB55" s="121">
        <f>SUM(AX55,+BZ55)</f>
        <v>126966</v>
      </c>
      <c r="DC55" s="121">
        <f>SUM(AY55,+CA55)</f>
        <v>47368</v>
      </c>
      <c r="DD55" s="121">
        <f>SUM(AZ55,+CB55)</f>
        <v>52543</v>
      </c>
      <c r="DE55" s="121">
        <f>SUM(BA55,+CC55)</f>
        <v>12735</v>
      </c>
      <c r="DF55" s="121">
        <f>SUM(BB55,+CD55)</f>
        <v>14320</v>
      </c>
      <c r="DG55" s="121">
        <f>SUM(BC55,+CE55)</f>
        <v>120877</v>
      </c>
      <c r="DH55" s="121">
        <f>SUM(BD55,+CF55)</f>
        <v>0</v>
      </c>
      <c r="DI55" s="121">
        <f>SUM(BE55,+CG55)</f>
        <v>1338</v>
      </c>
      <c r="DJ55" s="121">
        <f>SUM(BF55,+CH55)</f>
        <v>149515</v>
      </c>
    </row>
    <row r="56" spans="1:114" s="136" customFormat="1" ht="13.5" customHeight="1" x14ac:dyDescent="0.15">
      <c r="A56" s="119" t="s">
        <v>9</v>
      </c>
      <c r="B56" s="120" t="s">
        <v>494</v>
      </c>
      <c r="C56" s="119" t="s">
        <v>495</v>
      </c>
      <c r="D56" s="121">
        <f>SUM(E56,+L56)</f>
        <v>162422</v>
      </c>
      <c r="E56" s="121">
        <f>SUM(F56:I56,K56)</f>
        <v>3478</v>
      </c>
      <c r="F56" s="121">
        <v>0</v>
      </c>
      <c r="G56" s="121">
        <v>0</v>
      </c>
      <c r="H56" s="121">
        <v>0</v>
      </c>
      <c r="I56" s="121">
        <v>3478</v>
      </c>
      <c r="J56" s="122" t="s">
        <v>545</v>
      </c>
      <c r="K56" s="121">
        <v>0</v>
      </c>
      <c r="L56" s="121">
        <v>158944</v>
      </c>
      <c r="M56" s="121">
        <f>SUM(N56,+U56)</f>
        <v>15722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545</v>
      </c>
      <c r="T56" s="121">
        <v>0</v>
      </c>
      <c r="U56" s="121">
        <v>15722</v>
      </c>
      <c r="V56" s="121">
        <f>+SUM(D56,M56)</f>
        <v>178144</v>
      </c>
      <c r="W56" s="121">
        <f>+SUM(E56,N56)</f>
        <v>3478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3478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174666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35383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35383</v>
      </c>
      <c r="AY56" s="121">
        <v>35383</v>
      </c>
      <c r="AZ56" s="121">
        <v>0</v>
      </c>
      <c r="BA56" s="121">
        <v>0</v>
      </c>
      <c r="BB56" s="121">
        <v>0</v>
      </c>
      <c r="BC56" s="121">
        <v>127039</v>
      </c>
      <c r="BD56" s="121">
        <v>0</v>
      </c>
      <c r="BE56" s="121">
        <v>0</v>
      </c>
      <c r="BF56" s="121">
        <f>SUM(AE56,+AM56,+BE56)</f>
        <v>35383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15722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35383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35383</v>
      </c>
      <c r="DC56" s="121">
        <f>SUM(AY56,+CA56)</f>
        <v>35383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142761</v>
      </c>
      <c r="DH56" s="121">
        <f>SUM(BD56,+CF56)</f>
        <v>0</v>
      </c>
      <c r="DI56" s="121">
        <f>SUM(BE56,+CG56)</f>
        <v>0</v>
      </c>
      <c r="DJ56" s="121">
        <f>SUM(BF56,+CH56)</f>
        <v>35383</v>
      </c>
    </row>
    <row r="57" spans="1:114" s="136" customFormat="1" ht="13.5" customHeight="1" x14ac:dyDescent="0.15">
      <c r="A57" s="119" t="s">
        <v>9</v>
      </c>
      <c r="B57" s="120" t="s">
        <v>497</v>
      </c>
      <c r="C57" s="119" t="s">
        <v>498</v>
      </c>
      <c r="D57" s="121">
        <f>SUM(E57,+L57)</f>
        <v>39922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545</v>
      </c>
      <c r="K57" s="121">
        <v>0</v>
      </c>
      <c r="L57" s="121">
        <v>39922</v>
      </c>
      <c r="M57" s="121">
        <f>SUM(N57,+U57)</f>
        <v>6292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545</v>
      </c>
      <c r="T57" s="121">
        <v>0</v>
      </c>
      <c r="U57" s="121">
        <v>6292</v>
      </c>
      <c r="V57" s="121">
        <f>+SUM(D57,M57)</f>
        <v>46214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46214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39922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6292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0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46214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9</v>
      </c>
      <c r="B58" s="120" t="s">
        <v>502</v>
      </c>
      <c r="C58" s="119" t="s">
        <v>503</v>
      </c>
      <c r="D58" s="121">
        <f>SUM(E58,+L58)</f>
        <v>48100</v>
      </c>
      <c r="E58" s="121">
        <f>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2" t="s">
        <v>545</v>
      </c>
      <c r="K58" s="121">
        <v>0</v>
      </c>
      <c r="L58" s="121">
        <v>48100</v>
      </c>
      <c r="M58" s="121">
        <f>SUM(N58,+U58)</f>
        <v>8622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545</v>
      </c>
      <c r="T58" s="121">
        <v>0</v>
      </c>
      <c r="U58" s="121">
        <v>8622</v>
      </c>
      <c r="V58" s="121">
        <f>+SUM(D58,M58)</f>
        <v>56722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2" t="str">
        <f>IF(+SUM(J58,S58)=0,"-",+SUM(J58,S58))</f>
        <v>-</v>
      </c>
      <c r="AC58" s="121">
        <f>+SUM(K58,T58)</f>
        <v>0</v>
      </c>
      <c r="AD58" s="121">
        <f>+SUM(L58,U58)</f>
        <v>56722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0</v>
      </c>
      <c r="AN58" s="121">
        <f>SUM(AO58:AR58)</f>
        <v>0</v>
      </c>
      <c r="AO58" s="121">
        <v>0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0</v>
      </c>
      <c r="AY58" s="121">
        <v>0</v>
      </c>
      <c r="AZ58" s="121">
        <v>0</v>
      </c>
      <c r="BA58" s="121">
        <v>0</v>
      </c>
      <c r="BB58" s="121">
        <v>0</v>
      </c>
      <c r="BC58" s="121">
        <v>48100</v>
      </c>
      <c r="BD58" s="121">
        <v>0</v>
      </c>
      <c r="BE58" s="121">
        <v>0</v>
      </c>
      <c r="BF58" s="121">
        <f>SUM(AE58,+AM58,+BE58)</f>
        <v>0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8622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0</v>
      </c>
      <c r="CR58" s="121">
        <f>SUM(AN58,+BP58)</f>
        <v>0</v>
      </c>
      <c r="CS58" s="121">
        <f>SUM(AO58,+BQ58)</f>
        <v>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0</v>
      </c>
      <c r="DC58" s="121">
        <f>SUM(AY58,+CA58)</f>
        <v>0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56722</v>
      </c>
      <c r="DH58" s="121">
        <f>SUM(BD58,+CF58)</f>
        <v>0</v>
      </c>
      <c r="DI58" s="121">
        <f>SUM(BE58,+CG58)</f>
        <v>0</v>
      </c>
      <c r="DJ58" s="121">
        <f>SUM(BF58,+CH58)</f>
        <v>0</v>
      </c>
    </row>
    <row r="59" spans="1:114" s="136" customFormat="1" ht="13.5" customHeight="1" x14ac:dyDescent="0.15">
      <c r="A59" s="119" t="s">
        <v>9</v>
      </c>
      <c r="B59" s="120" t="s">
        <v>506</v>
      </c>
      <c r="C59" s="119" t="s">
        <v>507</v>
      </c>
      <c r="D59" s="121">
        <f>SUM(E59,+L59)</f>
        <v>78737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545</v>
      </c>
      <c r="K59" s="121">
        <v>0</v>
      </c>
      <c r="L59" s="121">
        <v>78737</v>
      </c>
      <c r="M59" s="121">
        <f>SUM(N59,+U59)</f>
        <v>11762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545</v>
      </c>
      <c r="T59" s="121">
        <v>0</v>
      </c>
      <c r="U59" s="121">
        <v>11762</v>
      </c>
      <c r="V59" s="121">
        <f>+SUM(D59,M59)</f>
        <v>90499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90499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0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78737</v>
      </c>
      <c r="BD59" s="121">
        <v>0</v>
      </c>
      <c r="BE59" s="121">
        <v>0</v>
      </c>
      <c r="BF59" s="121">
        <f>SUM(AE59,+AM59,+BE59)</f>
        <v>0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11762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0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0</v>
      </c>
      <c r="DC59" s="121">
        <f>SUM(AY59,+CA59)</f>
        <v>0</v>
      </c>
      <c r="DD59" s="121">
        <f>SUM(AZ59,+CB59)</f>
        <v>0</v>
      </c>
      <c r="DE59" s="121">
        <f>SUM(BA59,+CC59)</f>
        <v>0</v>
      </c>
      <c r="DF59" s="121">
        <f>SUM(BB59,+CD59)</f>
        <v>0</v>
      </c>
      <c r="DG59" s="121">
        <f>SUM(BC59,+CE59)</f>
        <v>90499</v>
      </c>
      <c r="DH59" s="121">
        <f>SUM(BD59,+CF59)</f>
        <v>0</v>
      </c>
      <c r="DI59" s="121">
        <f>SUM(BE59,+CG59)</f>
        <v>0</v>
      </c>
      <c r="DJ59" s="121">
        <f>SUM(BF59,+CH59)</f>
        <v>0</v>
      </c>
    </row>
    <row r="60" spans="1:114" s="136" customFormat="1" ht="13.5" customHeight="1" x14ac:dyDescent="0.15">
      <c r="A60" s="119" t="s">
        <v>9</v>
      </c>
      <c r="B60" s="120" t="s">
        <v>510</v>
      </c>
      <c r="C60" s="119" t="s">
        <v>511</v>
      </c>
      <c r="D60" s="121">
        <f>SUM(E60,+L60)</f>
        <v>12933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545</v>
      </c>
      <c r="K60" s="121">
        <v>0</v>
      </c>
      <c r="L60" s="121">
        <v>12933</v>
      </c>
      <c r="M60" s="121">
        <f>SUM(N60,+U60)</f>
        <v>4210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545</v>
      </c>
      <c r="T60" s="121">
        <v>0</v>
      </c>
      <c r="U60" s="121">
        <v>4210</v>
      </c>
      <c r="V60" s="121">
        <f>+SUM(D60,M60)</f>
        <v>17143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17143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12933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4210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17143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9</v>
      </c>
      <c r="B61" s="120" t="s">
        <v>513</v>
      </c>
      <c r="C61" s="119" t="s">
        <v>514</v>
      </c>
      <c r="D61" s="121">
        <f>SUM(E61,+L61)</f>
        <v>59730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545</v>
      </c>
      <c r="K61" s="121">
        <v>0</v>
      </c>
      <c r="L61" s="121">
        <v>59730</v>
      </c>
      <c r="M61" s="121">
        <f>SUM(N61,+U61)</f>
        <v>7766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545</v>
      </c>
      <c r="T61" s="121">
        <v>0</v>
      </c>
      <c r="U61" s="121">
        <v>7766</v>
      </c>
      <c r="V61" s="121">
        <f>+SUM(D61,M61)</f>
        <v>67496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67496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59730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7766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67496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9</v>
      </c>
      <c r="B62" s="120" t="s">
        <v>517</v>
      </c>
      <c r="C62" s="119" t="s">
        <v>518</v>
      </c>
      <c r="D62" s="121">
        <f>SUM(E62,+L62)</f>
        <v>32943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545</v>
      </c>
      <c r="K62" s="121">
        <v>0</v>
      </c>
      <c r="L62" s="121">
        <v>32943</v>
      </c>
      <c r="M62" s="121">
        <f>SUM(N62,+U62)</f>
        <v>5997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545</v>
      </c>
      <c r="T62" s="121">
        <v>0</v>
      </c>
      <c r="U62" s="121">
        <v>5997</v>
      </c>
      <c r="V62" s="121">
        <f>+SUM(D62,M62)</f>
        <v>38940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38940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0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32943</v>
      </c>
      <c r="BD62" s="121">
        <v>0</v>
      </c>
      <c r="BE62" s="121">
        <v>0</v>
      </c>
      <c r="BF62" s="121">
        <f>SUM(AE62,+AM62,+BE62)</f>
        <v>0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5997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0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0</v>
      </c>
      <c r="DC62" s="121">
        <f>SUM(AY62,+CA62)</f>
        <v>0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38940</v>
      </c>
      <c r="DH62" s="121">
        <f>SUM(BD62,+CF62)</f>
        <v>0</v>
      </c>
      <c r="DI62" s="121">
        <f>SUM(BE62,+CG62)</f>
        <v>0</v>
      </c>
      <c r="DJ62" s="121">
        <f>SUM(BF62,+CH62)</f>
        <v>0</v>
      </c>
    </row>
    <row r="63" spans="1:114" s="136" customFormat="1" ht="13.5" customHeight="1" x14ac:dyDescent="0.15">
      <c r="A63" s="119" t="s">
        <v>9</v>
      </c>
      <c r="B63" s="120" t="s">
        <v>520</v>
      </c>
      <c r="C63" s="119" t="s">
        <v>521</v>
      </c>
      <c r="D63" s="121">
        <f>SUM(E63,+L63)</f>
        <v>95727</v>
      </c>
      <c r="E63" s="121">
        <f>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2" t="s">
        <v>545</v>
      </c>
      <c r="K63" s="121">
        <v>0</v>
      </c>
      <c r="L63" s="121">
        <v>95727</v>
      </c>
      <c r="M63" s="121">
        <f>SUM(N63,+U63)</f>
        <v>32027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545</v>
      </c>
      <c r="T63" s="121">
        <v>0</v>
      </c>
      <c r="U63" s="121">
        <v>32027</v>
      </c>
      <c r="V63" s="121">
        <f>+SUM(D63,M63)</f>
        <v>127754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127754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0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95727</v>
      </c>
      <c r="BD63" s="121">
        <v>0</v>
      </c>
      <c r="BE63" s="121">
        <v>0</v>
      </c>
      <c r="BF63" s="121">
        <f>SUM(AE63,+AM63,+BE63)</f>
        <v>0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32027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0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0</v>
      </c>
      <c r="DC63" s="121">
        <f>SUM(AY63,+CA63)</f>
        <v>0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127754</v>
      </c>
      <c r="DH63" s="121">
        <f>SUM(BD63,+CF63)</f>
        <v>0</v>
      </c>
      <c r="DI63" s="121">
        <f>SUM(BE63,+CG63)</f>
        <v>0</v>
      </c>
      <c r="DJ63" s="121">
        <f>SUM(BF63,+CH63)</f>
        <v>0</v>
      </c>
    </row>
    <row r="64" spans="1:114" s="136" customFormat="1" ht="13.5" customHeight="1" x14ac:dyDescent="0.15">
      <c r="A64" s="119" t="s">
        <v>9</v>
      </c>
      <c r="B64" s="120" t="s">
        <v>523</v>
      </c>
      <c r="C64" s="119" t="s">
        <v>524</v>
      </c>
      <c r="D64" s="121">
        <f>SUM(E64,+L64)</f>
        <v>7775</v>
      </c>
      <c r="E64" s="121">
        <f>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2" t="s">
        <v>545</v>
      </c>
      <c r="K64" s="121">
        <v>0</v>
      </c>
      <c r="L64" s="121">
        <v>7775</v>
      </c>
      <c r="M64" s="121">
        <f>SUM(N64,+U64)</f>
        <v>3778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545</v>
      </c>
      <c r="T64" s="121">
        <v>0</v>
      </c>
      <c r="U64" s="121">
        <v>3778</v>
      </c>
      <c r="V64" s="121">
        <f>+SUM(D64,M64)</f>
        <v>11553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2" t="str">
        <f>IF(+SUM(J64,S64)=0,"-",+SUM(J64,S64))</f>
        <v>-</v>
      </c>
      <c r="AC64" s="121">
        <f>+SUM(K64,T64)</f>
        <v>0</v>
      </c>
      <c r="AD64" s="121">
        <f>+SUM(L64,U64)</f>
        <v>11553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7775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3778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11553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9</v>
      </c>
      <c r="B65" s="120" t="s">
        <v>526</v>
      </c>
      <c r="C65" s="119" t="s">
        <v>527</v>
      </c>
      <c r="D65" s="121">
        <f>SUM(E65,+L65)</f>
        <v>105436</v>
      </c>
      <c r="E65" s="121">
        <f>SUM(F65:I65,K65)</f>
        <v>2583</v>
      </c>
      <c r="F65" s="121">
        <v>0</v>
      </c>
      <c r="G65" s="121">
        <v>0</v>
      </c>
      <c r="H65" s="121">
        <v>0</v>
      </c>
      <c r="I65" s="121">
        <v>150</v>
      </c>
      <c r="J65" s="122" t="s">
        <v>545</v>
      </c>
      <c r="K65" s="121">
        <v>2433</v>
      </c>
      <c r="L65" s="121">
        <v>102853</v>
      </c>
      <c r="M65" s="121">
        <f>SUM(N65,+U65)</f>
        <v>17905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545</v>
      </c>
      <c r="T65" s="121">
        <v>0</v>
      </c>
      <c r="U65" s="121">
        <v>17905</v>
      </c>
      <c r="V65" s="121">
        <f>+SUM(D65,M65)</f>
        <v>123341</v>
      </c>
      <c r="W65" s="121">
        <f>+SUM(E65,N65)</f>
        <v>2583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150</v>
      </c>
      <c r="AB65" s="122" t="str">
        <f>IF(+SUM(J65,S65)=0,"-",+SUM(J65,S65))</f>
        <v>-</v>
      </c>
      <c r="AC65" s="121">
        <f>+SUM(K65,T65)</f>
        <v>2433</v>
      </c>
      <c r="AD65" s="121">
        <f>+SUM(L65,U65)</f>
        <v>120758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43348</v>
      </c>
      <c r="AN65" s="121">
        <f>SUM(AO65:AR65)</f>
        <v>9724</v>
      </c>
      <c r="AO65" s="121">
        <v>8016</v>
      </c>
      <c r="AP65" s="121">
        <v>0</v>
      </c>
      <c r="AQ65" s="121">
        <v>1708</v>
      </c>
      <c r="AR65" s="121">
        <v>0</v>
      </c>
      <c r="AS65" s="121">
        <f>SUM(AT65:AV65)</f>
        <v>9151</v>
      </c>
      <c r="AT65" s="121">
        <v>0</v>
      </c>
      <c r="AU65" s="121">
        <v>2915</v>
      </c>
      <c r="AV65" s="121">
        <v>6236</v>
      </c>
      <c r="AW65" s="121">
        <v>0</v>
      </c>
      <c r="AX65" s="121">
        <f>SUM(AY65:BB65)</f>
        <v>24473</v>
      </c>
      <c r="AY65" s="121">
        <v>19681</v>
      </c>
      <c r="AZ65" s="121">
        <v>1057</v>
      </c>
      <c r="BA65" s="121">
        <v>3735</v>
      </c>
      <c r="BB65" s="121">
        <v>0</v>
      </c>
      <c r="BC65" s="121">
        <v>62088</v>
      </c>
      <c r="BD65" s="121">
        <v>0</v>
      </c>
      <c r="BE65" s="121">
        <v>0</v>
      </c>
      <c r="BF65" s="121">
        <f>SUM(AE65,+AM65,+BE65)</f>
        <v>43348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17905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0</v>
      </c>
      <c r="CQ65" s="121">
        <f>SUM(AM65,+BO65)</f>
        <v>43348</v>
      </c>
      <c r="CR65" s="121">
        <f>SUM(AN65,+BP65)</f>
        <v>9724</v>
      </c>
      <c r="CS65" s="121">
        <f>SUM(AO65,+BQ65)</f>
        <v>8016</v>
      </c>
      <c r="CT65" s="121">
        <f>SUM(AP65,+BR65)</f>
        <v>0</v>
      </c>
      <c r="CU65" s="121">
        <f>SUM(AQ65,+BS65)</f>
        <v>1708</v>
      </c>
      <c r="CV65" s="121">
        <f>SUM(AR65,+BT65)</f>
        <v>0</v>
      </c>
      <c r="CW65" s="121">
        <f>SUM(AS65,+BU65)</f>
        <v>9151</v>
      </c>
      <c r="CX65" s="121">
        <f>SUM(AT65,+BV65)</f>
        <v>0</v>
      </c>
      <c r="CY65" s="121">
        <f>SUM(AU65,+BW65)</f>
        <v>2915</v>
      </c>
      <c r="CZ65" s="121">
        <f>SUM(AV65,+BX65)</f>
        <v>6236</v>
      </c>
      <c r="DA65" s="121">
        <f>SUM(AW65,+BY65)</f>
        <v>0</v>
      </c>
      <c r="DB65" s="121">
        <f>SUM(AX65,+BZ65)</f>
        <v>24473</v>
      </c>
      <c r="DC65" s="121">
        <f>SUM(AY65,+CA65)</f>
        <v>19681</v>
      </c>
      <c r="DD65" s="121">
        <f>SUM(AZ65,+CB65)</f>
        <v>1057</v>
      </c>
      <c r="DE65" s="121">
        <f>SUM(BA65,+CC65)</f>
        <v>3735</v>
      </c>
      <c r="DF65" s="121">
        <f>SUM(BB65,+CD65)</f>
        <v>0</v>
      </c>
      <c r="DG65" s="121">
        <f>SUM(BC65,+CE65)</f>
        <v>79993</v>
      </c>
      <c r="DH65" s="121">
        <f>SUM(BD65,+CF65)</f>
        <v>0</v>
      </c>
      <c r="DI65" s="121">
        <f>SUM(BE65,+CG65)</f>
        <v>0</v>
      </c>
      <c r="DJ65" s="121">
        <f>SUM(BF65,+CH65)</f>
        <v>43348</v>
      </c>
    </row>
    <row r="66" spans="1:114" s="136" customFormat="1" ht="13.5" customHeight="1" x14ac:dyDescent="0.15">
      <c r="A66" s="119" t="s">
        <v>9</v>
      </c>
      <c r="B66" s="120" t="s">
        <v>529</v>
      </c>
      <c r="C66" s="119" t="s">
        <v>530</v>
      </c>
      <c r="D66" s="121">
        <f>SUM(E66,+L66)</f>
        <v>21946</v>
      </c>
      <c r="E66" s="121">
        <f>SUM(F66:I66,K66)</f>
        <v>1293</v>
      </c>
      <c r="F66" s="121">
        <v>0</v>
      </c>
      <c r="G66" s="121">
        <v>0</v>
      </c>
      <c r="H66" s="121">
        <v>0</v>
      </c>
      <c r="I66" s="121">
        <v>1293</v>
      </c>
      <c r="J66" s="122" t="s">
        <v>545</v>
      </c>
      <c r="K66" s="121">
        <v>0</v>
      </c>
      <c r="L66" s="121">
        <v>20653</v>
      </c>
      <c r="M66" s="121">
        <f>SUM(N66,+U66)</f>
        <v>8311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545</v>
      </c>
      <c r="T66" s="121">
        <v>0</v>
      </c>
      <c r="U66" s="121">
        <v>8311</v>
      </c>
      <c r="V66" s="121">
        <f>+SUM(D66,M66)</f>
        <v>30257</v>
      </c>
      <c r="W66" s="121">
        <f>+SUM(E66,N66)</f>
        <v>1293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1293</v>
      </c>
      <c r="AB66" s="122" t="str">
        <f>IF(+SUM(J66,S66)=0,"-",+SUM(J66,S66))</f>
        <v>-</v>
      </c>
      <c r="AC66" s="121">
        <f>+SUM(K66,T66)</f>
        <v>0</v>
      </c>
      <c r="AD66" s="121">
        <f>+SUM(L66,U66)</f>
        <v>28964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20593</v>
      </c>
      <c r="AN66" s="121">
        <f>SUM(AO66:AR66)</f>
        <v>0</v>
      </c>
      <c r="AO66" s="121">
        <v>0</v>
      </c>
      <c r="AP66" s="121">
        <v>0</v>
      </c>
      <c r="AQ66" s="121">
        <v>0</v>
      </c>
      <c r="AR66" s="121">
        <v>0</v>
      </c>
      <c r="AS66" s="121">
        <f>SUM(AT66:AV66)</f>
        <v>2984</v>
      </c>
      <c r="AT66" s="121">
        <v>1480</v>
      </c>
      <c r="AU66" s="121">
        <v>0</v>
      </c>
      <c r="AV66" s="121">
        <v>1504</v>
      </c>
      <c r="AW66" s="121">
        <v>6934</v>
      </c>
      <c r="AX66" s="121">
        <f>SUM(AY66:BB66)</f>
        <v>10675</v>
      </c>
      <c r="AY66" s="121">
        <v>2901</v>
      </c>
      <c r="AZ66" s="121">
        <v>2549</v>
      </c>
      <c r="BA66" s="121">
        <v>1701</v>
      </c>
      <c r="BB66" s="121">
        <v>3524</v>
      </c>
      <c r="BC66" s="121">
        <v>0</v>
      </c>
      <c r="BD66" s="121">
        <v>0</v>
      </c>
      <c r="BE66" s="121">
        <v>1353</v>
      </c>
      <c r="BF66" s="121">
        <f>SUM(AE66,+AM66,+BE66)</f>
        <v>21946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8311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8311</v>
      </c>
      <c r="CA66" s="121">
        <v>0</v>
      </c>
      <c r="CB66" s="121">
        <v>8311</v>
      </c>
      <c r="CC66" s="121">
        <v>0</v>
      </c>
      <c r="CD66" s="121">
        <v>0</v>
      </c>
      <c r="CE66" s="121">
        <v>0</v>
      </c>
      <c r="CF66" s="121">
        <v>0</v>
      </c>
      <c r="CG66" s="121">
        <v>0</v>
      </c>
      <c r="CH66" s="121">
        <f>SUM(BG66,+BO66,+CG66)</f>
        <v>8311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0</v>
      </c>
      <c r="CQ66" s="121">
        <f>SUM(AM66,+BO66)</f>
        <v>28904</v>
      </c>
      <c r="CR66" s="121">
        <f>SUM(AN66,+BP66)</f>
        <v>0</v>
      </c>
      <c r="CS66" s="121">
        <f>SUM(AO66,+BQ66)</f>
        <v>0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2984</v>
      </c>
      <c r="CX66" s="121">
        <f>SUM(AT66,+BV66)</f>
        <v>1480</v>
      </c>
      <c r="CY66" s="121">
        <f>SUM(AU66,+BW66)</f>
        <v>0</v>
      </c>
      <c r="CZ66" s="121">
        <f>SUM(AV66,+BX66)</f>
        <v>1504</v>
      </c>
      <c r="DA66" s="121">
        <f>SUM(AW66,+BY66)</f>
        <v>6934</v>
      </c>
      <c r="DB66" s="121">
        <f>SUM(AX66,+BZ66)</f>
        <v>18986</v>
      </c>
      <c r="DC66" s="121">
        <f>SUM(AY66,+CA66)</f>
        <v>2901</v>
      </c>
      <c r="DD66" s="121">
        <f>SUM(AZ66,+CB66)</f>
        <v>10860</v>
      </c>
      <c r="DE66" s="121">
        <f>SUM(BA66,+CC66)</f>
        <v>1701</v>
      </c>
      <c r="DF66" s="121">
        <f>SUM(BB66,+CD66)</f>
        <v>3524</v>
      </c>
      <c r="DG66" s="121">
        <f>SUM(BC66,+CE66)</f>
        <v>0</v>
      </c>
      <c r="DH66" s="121">
        <f>SUM(BD66,+CF66)</f>
        <v>0</v>
      </c>
      <c r="DI66" s="121">
        <f>SUM(BE66,+CG66)</f>
        <v>1353</v>
      </c>
      <c r="DJ66" s="121">
        <f>SUM(BF66,+CH66)</f>
        <v>30257</v>
      </c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66">
    <sortCondition ref="A8:A66"/>
    <sortCondition ref="B8:B66"/>
    <sortCondition ref="C8:C6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65" man="1"/>
    <brk id="30" min="1" max="65" man="1"/>
    <brk id="38" min="1" max="65" man="1"/>
    <brk id="66" min="1" max="65" man="1"/>
    <brk id="94" min="1" max="6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33</v>
      </c>
      <c r="D7" s="140">
        <f>SUM(E7,+L7)</f>
        <v>2999349</v>
      </c>
      <c r="E7" s="140">
        <f>SUM(F7:I7)+K7</f>
        <v>2768161</v>
      </c>
      <c r="F7" s="140">
        <f t="shared" ref="F7:L7" si="0">SUM(F$8:F$1000)</f>
        <v>799811</v>
      </c>
      <c r="G7" s="140">
        <f t="shared" si="0"/>
        <v>0</v>
      </c>
      <c r="H7" s="140">
        <f t="shared" si="0"/>
        <v>375500</v>
      </c>
      <c r="I7" s="140">
        <f t="shared" si="0"/>
        <v>897204</v>
      </c>
      <c r="J7" s="140">
        <f t="shared" si="0"/>
        <v>7150221</v>
      </c>
      <c r="K7" s="140">
        <f t="shared" si="0"/>
        <v>695646</v>
      </c>
      <c r="L7" s="140">
        <f t="shared" si="0"/>
        <v>231188</v>
      </c>
      <c r="M7" s="140">
        <f>SUM(N7,+U7)</f>
        <v>994467</v>
      </c>
      <c r="N7" s="140">
        <f>SUM(O7:R7,T7)</f>
        <v>929293</v>
      </c>
      <c r="O7" s="140">
        <f t="shared" ref="O7:U7" si="1">SUM(O$8:O$1000)</f>
        <v>34952</v>
      </c>
      <c r="P7" s="140">
        <f t="shared" si="1"/>
        <v>0</v>
      </c>
      <c r="Q7" s="140">
        <f t="shared" si="1"/>
        <v>101800</v>
      </c>
      <c r="R7" s="140">
        <f t="shared" si="1"/>
        <v>556974</v>
      </c>
      <c r="S7" s="140">
        <f t="shared" si="1"/>
        <v>1848189</v>
      </c>
      <c r="T7" s="140">
        <f t="shared" si="1"/>
        <v>235567</v>
      </c>
      <c r="U7" s="140">
        <f t="shared" si="1"/>
        <v>65174</v>
      </c>
      <c r="V7" s="140">
        <f t="shared" ref="V7:AD7" si="2">+SUM(D7,M7)</f>
        <v>3993816</v>
      </c>
      <c r="W7" s="140">
        <f t="shared" si="2"/>
        <v>3697454</v>
      </c>
      <c r="X7" s="140">
        <f t="shared" si="2"/>
        <v>834763</v>
      </c>
      <c r="Y7" s="140">
        <f t="shared" si="2"/>
        <v>0</v>
      </c>
      <c r="Z7" s="140">
        <f t="shared" si="2"/>
        <v>477300</v>
      </c>
      <c r="AA7" s="140">
        <f t="shared" si="2"/>
        <v>1454178</v>
      </c>
      <c r="AB7" s="140">
        <f t="shared" si="2"/>
        <v>8998410</v>
      </c>
      <c r="AC7" s="140">
        <f t="shared" si="2"/>
        <v>931213</v>
      </c>
      <c r="AD7" s="140">
        <f t="shared" si="2"/>
        <v>296362</v>
      </c>
      <c r="AE7" s="140">
        <f>SUM(AF7,+AK7)</f>
        <v>2530046</v>
      </c>
      <c r="AF7" s="140">
        <f>SUM(AG7:AJ7)</f>
        <v>2425210</v>
      </c>
      <c r="AG7" s="140">
        <f>SUM(AG$8:AG$1000)</f>
        <v>464995</v>
      </c>
      <c r="AH7" s="140">
        <f>SUM(AH$8:AH$1000)</f>
        <v>1196350</v>
      </c>
      <c r="AI7" s="140">
        <f>SUM(AI$8:AI$1000)</f>
        <v>763865</v>
      </c>
      <c r="AJ7" s="140">
        <f>SUM(AJ$8:AJ$1000)</f>
        <v>0</v>
      </c>
      <c r="AK7" s="140">
        <f>SUM(AK$8:AK$1000)</f>
        <v>104836</v>
      </c>
      <c r="AL7" s="143" t="s">
        <v>314</v>
      </c>
      <c r="AM7" s="140">
        <f>SUM(AN7,AS7,AW7,AX7,BD7)</f>
        <v>6929760</v>
      </c>
      <c r="AN7" s="140">
        <f>SUM(AO7:AR7)</f>
        <v>811612</v>
      </c>
      <c r="AO7" s="140">
        <f>SUM(AO$8:AO$1000)</f>
        <v>534306</v>
      </c>
      <c r="AP7" s="140">
        <f>SUM(AP$8:AP$1000)</f>
        <v>0</v>
      </c>
      <c r="AQ7" s="140">
        <f>SUM(AQ$8:AQ$1000)</f>
        <v>214873</v>
      </c>
      <c r="AR7" s="140">
        <f>SUM(AR$8:AR$1000)</f>
        <v>62433</v>
      </c>
      <c r="AS7" s="140">
        <f>SUM(AT7:AV7)</f>
        <v>2988521</v>
      </c>
      <c r="AT7" s="140">
        <f>SUM(AT$8:AT$1000)</f>
        <v>914</v>
      </c>
      <c r="AU7" s="140">
        <f>SUM(AU$8:AU$1000)</f>
        <v>2573037</v>
      </c>
      <c r="AV7" s="140">
        <f>SUM(AV$8:AV$1000)</f>
        <v>414570</v>
      </c>
      <c r="AW7" s="140">
        <f>SUM(AW$8:AW$1000)</f>
        <v>3844</v>
      </c>
      <c r="AX7" s="140">
        <f>SUM(AY7:BB7)</f>
        <v>3106210</v>
      </c>
      <c r="AY7" s="140">
        <f t="shared" ref="AY7:BE7" si="3">SUM(AY$8:AY$1000)</f>
        <v>940358</v>
      </c>
      <c r="AZ7" s="140">
        <f t="shared" si="3"/>
        <v>1977927</v>
      </c>
      <c r="BA7" s="140">
        <f t="shared" si="3"/>
        <v>167835</v>
      </c>
      <c r="BB7" s="140">
        <f t="shared" si="3"/>
        <v>20090</v>
      </c>
      <c r="BC7" s="143" t="s">
        <v>315</v>
      </c>
      <c r="BD7" s="140">
        <f t="shared" si="3"/>
        <v>19573</v>
      </c>
      <c r="BE7" s="140">
        <f t="shared" si="3"/>
        <v>689764</v>
      </c>
      <c r="BF7" s="140">
        <f>SUM(AE7,+AM7,+BE7)</f>
        <v>10149570</v>
      </c>
      <c r="BG7" s="140">
        <f>SUM(BH7,+BM7)</f>
        <v>197514</v>
      </c>
      <c r="BH7" s="140">
        <f>SUM(BI7:BL7)</f>
        <v>163663</v>
      </c>
      <c r="BI7" s="140">
        <f>SUM(BI$8:BI$1000)</f>
        <v>0</v>
      </c>
      <c r="BJ7" s="140">
        <f>SUM(BJ$8:BJ$1000)</f>
        <v>163663</v>
      </c>
      <c r="BK7" s="140">
        <f>SUM(BK$8:BK$1000)</f>
        <v>0</v>
      </c>
      <c r="BL7" s="140">
        <f>SUM(BL$8:BL$1000)</f>
        <v>0</v>
      </c>
      <c r="BM7" s="140">
        <f>SUM(BM$8:BM$1000)</f>
        <v>33851</v>
      </c>
      <c r="BN7" s="143" t="s">
        <v>314</v>
      </c>
      <c r="BO7" s="140">
        <f>SUM(BP7,BU7,BY7,BZ7,CF7)</f>
        <v>2242118</v>
      </c>
      <c r="BP7" s="140">
        <f>SUM(BQ7:BT7)</f>
        <v>696484</v>
      </c>
      <c r="BQ7" s="140">
        <f>SUM(BQ$8:BQ$1000)</f>
        <v>385766</v>
      </c>
      <c r="BR7" s="140">
        <f>SUM(BR$8:BR$1000)</f>
        <v>182023</v>
      </c>
      <c r="BS7" s="140">
        <f>SUM(BS$8:BS$1000)</f>
        <v>128695</v>
      </c>
      <c r="BT7" s="140">
        <f>SUM(BT$8:BT$1000)</f>
        <v>0</v>
      </c>
      <c r="BU7" s="140">
        <f>SUM(BV7:BX7)</f>
        <v>1190954</v>
      </c>
      <c r="BV7" s="140">
        <f>SUM(BV$8:BV$1000)</f>
        <v>30219</v>
      </c>
      <c r="BW7" s="140">
        <f>SUM(BW$8:BW$1000)</f>
        <v>1160735</v>
      </c>
      <c r="BX7" s="140">
        <f>SUM(BX$8:BX$1000)</f>
        <v>0</v>
      </c>
      <c r="BY7" s="140">
        <f>SUM(BY$8:BY$1000)</f>
        <v>7808</v>
      </c>
      <c r="BZ7" s="140">
        <f>SUM(CA7:CD7)</f>
        <v>338524</v>
      </c>
      <c r="CA7" s="140">
        <f t="shared" ref="CA7:CG7" si="4">SUM(CA$8:CA$1000)</f>
        <v>4502</v>
      </c>
      <c r="CB7" s="140">
        <f t="shared" si="4"/>
        <v>323128</v>
      </c>
      <c r="CC7" s="140">
        <f t="shared" si="4"/>
        <v>0</v>
      </c>
      <c r="CD7" s="140">
        <f t="shared" si="4"/>
        <v>10894</v>
      </c>
      <c r="CE7" s="143" t="s">
        <v>314</v>
      </c>
      <c r="CF7" s="140">
        <f t="shared" si="4"/>
        <v>8348</v>
      </c>
      <c r="CG7" s="140">
        <f t="shared" si="4"/>
        <v>403024</v>
      </c>
      <c r="CH7" s="140">
        <f>SUM(BG7,+BO7,+CG7)</f>
        <v>2842656</v>
      </c>
      <c r="CI7" s="140">
        <f t="shared" ref="CI7:CO7" si="5">SUM(AE7,+BG7)</f>
        <v>2727560</v>
      </c>
      <c r="CJ7" s="140">
        <f t="shared" si="5"/>
        <v>2588873</v>
      </c>
      <c r="CK7" s="140">
        <f t="shared" si="5"/>
        <v>464995</v>
      </c>
      <c r="CL7" s="140">
        <f t="shared" si="5"/>
        <v>1360013</v>
      </c>
      <c r="CM7" s="140">
        <f t="shared" si="5"/>
        <v>763865</v>
      </c>
      <c r="CN7" s="140">
        <f t="shared" si="5"/>
        <v>0</v>
      </c>
      <c r="CO7" s="140">
        <f t="shared" si="5"/>
        <v>138687</v>
      </c>
      <c r="CP7" s="143" t="s">
        <v>314</v>
      </c>
      <c r="CQ7" s="140">
        <f t="shared" ref="CQ7:DF7" si="6">SUM(AM7,+BO7)</f>
        <v>9171878</v>
      </c>
      <c r="CR7" s="140">
        <f t="shared" si="6"/>
        <v>1508096</v>
      </c>
      <c r="CS7" s="140">
        <f t="shared" si="6"/>
        <v>920072</v>
      </c>
      <c r="CT7" s="140">
        <f t="shared" si="6"/>
        <v>182023</v>
      </c>
      <c r="CU7" s="140">
        <f t="shared" si="6"/>
        <v>343568</v>
      </c>
      <c r="CV7" s="140">
        <f t="shared" si="6"/>
        <v>62433</v>
      </c>
      <c r="CW7" s="140">
        <f t="shared" si="6"/>
        <v>4179475</v>
      </c>
      <c r="CX7" s="140">
        <f t="shared" si="6"/>
        <v>31133</v>
      </c>
      <c r="CY7" s="140">
        <f t="shared" si="6"/>
        <v>3733772</v>
      </c>
      <c r="CZ7" s="140">
        <f t="shared" si="6"/>
        <v>414570</v>
      </c>
      <c r="DA7" s="140">
        <f t="shared" si="6"/>
        <v>11652</v>
      </c>
      <c r="DB7" s="140">
        <f t="shared" si="6"/>
        <v>3444734</v>
      </c>
      <c r="DC7" s="140">
        <f t="shared" si="6"/>
        <v>944860</v>
      </c>
      <c r="DD7" s="140">
        <f t="shared" si="6"/>
        <v>2301055</v>
      </c>
      <c r="DE7" s="140">
        <f t="shared" si="6"/>
        <v>167835</v>
      </c>
      <c r="DF7" s="140">
        <f t="shared" si="6"/>
        <v>30984</v>
      </c>
      <c r="DG7" s="143" t="s">
        <v>314</v>
      </c>
      <c r="DH7" s="140">
        <f>SUM(BD7,+CF7)</f>
        <v>27921</v>
      </c>
      <c r="DI7" s="140">
        <f>SUM(BE7,+CG7)</f>
        <v>1092788</v>
      </c>
      <c r="DJ7" s="140">
        <f>SUM(BF7,+CH7)</f>
        <v>12992226</v>
      </c>
    </row>
    <row r="8" spans="1:114" s="136" customFormat="1" ht="13.5" customHeight="1" x14ac:dyDescent="0.15">
      <c r="A8" s="119" t="s">
        <v>9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51537</v>
      </c>
      <c r="N8" s="121">
        <f>SUM(O8:R8,T8)</f>
        <v>28190</v>
      </c>
      <c r="O8" s="121">
        <v>0</v>
      </c>
      <c r="P8" s="121">
        <v>0</v>
      </c>
      <c r="Q8" s="121">
        <v>0</v>
      </c>
      <c r="R8" s="121">
        <v>134</v>
      </c>
      <c r="S8" s="121">
        <v>120651</v>
      </c>
      <c r="T8" s="121">
        <v>28056</v>
      </c>
      <c r="U8" s="121">
        <v>23347</v>
      </c>
      <c r="V8" s="121">
        <f>+SUM(D8,M8)</f>
        <v>51537</v>
      </c>
      <c r="W8" s="121">
        <f>+SUM(E8,N8)</f>
        <v>28190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134</v>
      </c>
      <c r="AB8" s="121">
        <f>+SUM(J8,S8)</f>
        <v>120651</v>
      </c>
      <c r="AC8" s="121">
        <f>+SUM(K8,T8)</f>
        <v>28056</v>
      </c>
      <c r="AD8" s="121">
        <f>+SUM(L8,U8)</f>
        <v>23347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545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545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545</v>
      </c>
      <c r="BO8" s="121">
        <f>SUM(BP8,BU8,BY8,BZ8,CF8)</f>
        <v>125374</v>
      </c>
      <c r="BP8" s="121">
        <f>SUM(BQ8:BT8)</f>
        <v>36239</v>
      </c>
      <c r="BQ8" s="121">
        <v>36239</v>
      </c>
      <c r="BR8" s="121">
        <v>0</v>
      </c>
      <c r="BS8" s="121">
        <v>0</v>
      </c>
      <c r="BT8" s="121">
        <v>0</v>
      </c>
      <c r="BU8" s="121">
        <f>SUM(BV8:BX8)</f>
        <v>55024</v>
      </c>
      <c r="BV8" s="121">
        <v>0</v>
      </c>
      <c r="BW8" s="121">
        <v>55024</v>
      </c>
      <c r="BX8" s="121">
        <v>0</v>
      </c>
      <c r="BY8" s="121">
        <v>0</v>
      </c>
      <c r="BZ8" s="121">
        <f>SUM(CA8:CD8)</f>
        <v>34111</v>
      </c>
      <c r="CA8" s="121">
        <v>0</v>
      </c>
      <c r="CB8" s="121">
        <v>34111</v>
      </c>
      <c r="CC8" s="121">
        <v>0</v>
      </c>
      <c r="CD8" s="121">
        <v>0</v>
      </c>
      <c r="CE8" s="122" t="s">
        <v>545</v>
      </c>
      <c r="CF8" s="121">
        <v>0</v>
      </c>
      <c r="CG8" s="121">
        <v>46814</v>
      </c>
      <c r="CH8" s="121">
        <f>SUM(BG8,+BO8,+CG8)</f>
        <v>172188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545</v>
      </c>
      <c r="CQ8" s="121">
        <f>SUM(AM8,+BO8)</f>
        <v>125374</v>
      </c>
      <c r="CR8" s="121">
        <f>SUM(AN8,+BP8)</f>
        <v>36239</v>
      </c>
      <c r="CS8" s="121">
        <f>SUM(AO8,+BQ8)</f>
        <v>36239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55024</v>
      </c>
      <c r="CX8" s="121">
        <f>SUM(AT8,+BV8)</f>
        <v>0</v>
      </c>
      <c r="CY8" s="121">
        <f>SUM(AU8,+BW8)</f>
        <v>55024</v>
      </c>
      <c r="CZ8" s="121">
        <f>SUM(AV8,+BX8)</f>
        <v>0</v>
      </c>
      <c r="DA8" s="121">
        <f>SUM(AW8,+BY8)</f>
        <v>0</v>
      </c>
      <c r="DB8" s="121">
        <f>SUM(AX8,+BZ8)</f>
        <v>34111</v>
      </c>
      <c r="DC8" s="121">
        <f>SUM(AY8,+CA8)</f>
        <v>0</v>
      </c>
      <c r="DD8" s="121">
        <f>SUM(AZ8,+CB8)</f>
        <v>34111</v>
      </c>
      <c r="DE8" s="121">
        <f>SUM(BA8,+CC8)</f>
        <v>0</v>
      </c>
      <c r="DF8" s="121">
        <f>SUM(BB8,+CD8)</f>
        <v>0</v>
      </c>
      <c r="DG8" s="122" t="s">
        <v>545</v>
      </c>
      <c r="DH8" s="121">
        <f>SUM(BD8,+CF8)</f>
        <v>0</v>
      </c>
      <c r="DI8" s="121">
        <f>SUM(BE8,+CG8)</f>
        <v>46814</v>
      </c>
      <c r="DJ8" s="121">
        <f>SUM(BF8,+CH8)</f>
        <v>172188</v>
      </c>
    </row>
    <row r="9" spans="1:114" s="136" customFormat="1" ht="13.5" customHeight="1" x14ac:dyDescent="0.15">
      <c r="A9" s="119" t="s">
        <v>9</v>
      </c>
      <c r="B9" s="120" t="s">
        <v>329</v>
      </c>
      <c r="C9" s="119" t="s">
        <v>330</v>
      </c>
      <c r="D9" s="121">
        <f>SUM(E9,+L9)</f>
        <v>223490</v>
      </c>
      <c r="E9" s="121">
        <f>SUM(F9:I9)+K9</f>
        <v>223490</v>
      </c>
      <c r="F9" s="121">
        <v>0</v>
      </c>
      <c r="G9" s="121">
        <v>0</v>
      </c>
      <c r="H9" s="121">
        <v>0</v>
      </c>
      <c r="I9" s="121">
        <v>130465</v>
      </c>
      <c r="J9" s="121">
        <v>286165</v>
      </c>
      <c r="K9" s="121">
        <v>93025</v>
      </c>
      <c r="L9" s="121">
        <v>0</v>
      </c>
      <c r="M9" s="121">
        <f>SUM(N9,+U9)</f>
        <v>47638</v>
      </c>
      <c r="N9" s="121">
        <f>SUM(O9:R9,T9)</f>
        <v>47638</v>
      </c>
      <c r="O9" s="121">
        <v>0</v>
      </c>
      <c r="P9" s="121">
        <v>0</v>
      </c>
      <c r="Q9" s="121">
        <v>0</v>
      </c>
      <c r="R9" s="121">
        <v>0</v>
      </c>
      <c r="S9" s="121">
        <v>185191</v>
      </c>
      <c r="T9" s="121">
        <v>47638</v>
      </c>
      <c r="U9" s="121">
        <v>0</v>
      </c>
      <c r="V9" s="121">
        <f>+SUM(D9,M9)</f>
        <v>271128</v>
      </c>
      <c r="W9" s="121">
        <f>+SUM(E9,N9)</f>
        <v>271128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130465</v>
      </c>
      <c r="AB9" s="121">
        <f>+SUM(J9,S9)</f>
        <v>471356</v>
      </c>
      <c r="AC9" s="121">
        <f>+SUM(K9,T9)</f>
        <v>140663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545</v>
      </c>
      <c r="AM9" s="121">
        <f>SUM(AN9,AS9,AW9,AX9,BD9)</f>
        <v>505647</v>
      </c>
      <c r="AN9" s="121">
        <f>SUM(AO9:AR9)</f>
        <v>61766</v>
      </c>
      <c r="AO9" s="121">
        <v>61766</v>
      </c>
      <c r="AP9" s="121">
        <v>0</v>
      </c>
      <c r="AQ9" s="121">
        <v>0</v>
      </c>
      <c r="AR9" s="121">
        <v>0</v>
      </c>
      <c r="AS9" s="121">
        <f>SUM(AT9:AV9)</f>
        <v>227214</v>
      </c>
      <c r="AT9" s="121">
        <v>0</v>
      </c>
      <c r="AU9" s="121">
        <v>218442</v>
      </c>
      <c r="AV9" s="121">
        <v>8772</v>
      </c>
      <c r="AW9" s="121">
        <v>0</v>
      </c>
      <c r="AX9" s="121">
        <f>SUM(AY9:BB9)</f>
        <v>216667</v>
      </c>
      <c r="AY9" s="121">
        <v>0</v>
      </c>
      <c r="AZ9" s="121">
        <v>198024</v>
      </c>
      <c r="BA9" s="121">
        <v>18643</v>
      </c>
      <c r="BB9" s="121">
        <v>0</v>
      </c>
      <c r="BC9" s="122" t="s">
        <v>545</v>
      </c>
      <c r="BD9" s="121">
        <v>0</v>
      </c>
      <c r="BE9" s="121">
        <v>4008</v>
      </c>
      <c r="BF9" s="121">
        <f>SUM(AE9,+AM9,+BE9)</f>
        <v>509655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545</v>
      </c>
      <c r="BO9" s="121">
        <f>SUM(BP9,BU9,BY9,BZ9,CF9)</f>
        <v>193543</v>
      </c>
      <c r="BP9" s="121">
        <f>SUM(BQ9:BT9)</f>
        <v>46403</v>
      </c>
      <c r="BQ9" s="121">
        <v>46403</v>
      </c>
      <c r="BR9" s="121">
        <v>0</v>
      </c>
      <c r="BS9" s="121">
        <v>0</v>
      </c>
      <c r="BT9" s="121">
        <v>0</v>
      </c>
      <c r="BU9" s="121">
        <f>SUM(BV9:BX9)</f>
        <v>147140</v>
      </c>
      <c r="BV9" s="121">
        <v>0</v>
      </c>
      <c r="BW9" s="121">
        <v>147140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545</v>
      </c>
      <c r="CF9" s="121">
        <v>0</v>
      </c>
      <c r="CG9" s="121">
        <v>39286</v>
      </c>
      <c r="CH9" s="121">
        <f>SUM(BG9,+BO9,+CG9)</f>
        <v>232829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545</v>
      </c>
      <c r="CQ9" s="121">
        <f>SUM(AM9,+BO9)</f>
        <v>699190</v>
      </c>
      <c r="CR9" s="121">
        <f>SUM(AN9,+BP9)</f>
        <v>108169</v>
      </c>
      <c r="CS9" s="121">
        <f>SUM(AO9,+BQ9)</f>
        <v>108169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374354</v>
      </c>
      <c r="CX9" s="121">
        <f>SUM(AT9,+BV9)</f>
        <v>0</v>
      </c>
      <c r="CY9" s="121">
        <f>SUM(AU9,+BW9)</f>
        <v>365582</v>
      </c>
      <c r="CZ9" s="121">
        <f>SUM(AV9,+BX9)</f>
        <v>8772</v>
      </c>
      <c r="DA9" s="121">
        <f>SUM(AW9,+BY9)</f>
        <v>0</v>
      </c>
      <c r="DB9" s="121">
        <f>SUM(AX9,+BZ9)</f>
        <v>216667</v>
      </c>
      <c r="DC9" s="121">
        <f>SUM(AY9,+CA9)</f>
        <v>0</v>
      </c>
      <c r="DD9" s="121">
        <f>SUM(AZ9,+CB9)</f>
        <v>198024</v>
      </c>
      <c r="DE9" s="121">
        <f>SUM(BA9,+CC9)</f>
        <v>18643</v>
      </c>
      <c r="DF9" s="121">
        <f>SUM(BB9,+CD9)</f>
        <v>0</v>
      </c>
      <c r="DG9" s="122" t="s">
        <v>545</v>
      </c>
      <c r="DH9" s="121">
        <f>SUM(BD9,+CF9)</f>
        <v>0</v>
      </c>
      <c r="DI9" s="121">
        <f>SUM(BE9,+CG9)</f>
        <v>43294</v>
      </c>
      <c r="DJ9" s="121">
        <f>SUM(BF9,+CH9)</f>
        <v>742484</v>
      </c>
    </row>
    <row r="10" spans="1:114" s="136" customFormat="1" ht="13.5" customHeight="1" x14ac:dyDescent="0.15">
      <c r="A10" s="119" t="s">
        <v>9</v>
      </c>
      <c r="B10" s="120" t="s">
        <v>350</v>
      </c>
      <c r="C10" s="119" t="s">
        <v>396</v>
      </c>
      <c r="D10" s="121">
        <f>SUM(E10,+L10)</f>
        <v>414514</v>
      </c>
      <c r="E10" s="121">
        <f>SUM(F10:I10)+K10</f>
        <v>439129</v>
      </c>
      <c r="F10" s="121">
        <v>226971</v>
      </c>
      <c r="G10" s="121">
        <v>0</v>
      </c>
      <c r="H10" s="121">
        <v>61200</v>
      </c>
      <c r="I10" s="121">
        <v>66658</v>
      </c>
      <c r="J10" s="121">
        <v>581531</v>
      </c>
      <c r="K10" s="121">
        <v>84300</v>
      </c>
      <c r="L10" s="121">
        <v>-24615</v>
      </c>
      <c r="M10" s="121">
        <f>SUM(N10,+U10)</f>
        <v>-18978</v>
      </c>
      <c r="N10" s="121">
        <f>SUM(O10:R10,T10)</f>
        <v>6276</v>
      </c>
      <c r="O10" s="121">
        <v>0</v>
      </c>
      <c r="P10" s="121">
        <v>0</v>
      </c>
      <c r="Q10" s="121">
        <v>0</v>
      </c>
      <c r="R10" s="121">
        <v>6276</v>
      </c>
      <c r="S10" s="121">
        <v>140983</v>
      </c>
      <c r="T10" s="121">
        <v>0</v>
      </c>
      <c r="U10" s="121">
        <v>-25254</v>
      </c>
      <c r="V10" s="121">
        <f>+SUM(D10,M10)</f>
        <v>395536</v>
      </c>
      <c r="W10" s="121">
        <f>+SUM(E10,N10)</f>
        <v>445405</v>
      </c>
      <c r="X10" s="121">
        <f>+SUM(F10,O10)</f>
        <v>226971</v>
      </c>
      <c r="Y10" s="121">
        <f>+SUM(G10,P10)</f>
        <v>0</v>
      </c>
      <c r="Z10" s="121">
        <f>+SUM(H10,Q10)</f>
        <v>61200</v>
      </c>
      <c r="AA10" s="121">
        <f>+SUM(I10,R10)</f>
        <v>72934</v>
      </c>
      <c r="AB10" s="121">
        <f>+SUM(J10,S10)</f>
        <v>722514</v>
      </c>
      <c r="AC10" s="121">
        <f>+SUM(K10,T10)</f>
        <v>84300</v>
      </c>
      <c r="AD10" s="121">
        <f>+SUM(L10,U10)</f>
        <v>-49869</v>
      </c>
      <c r="AE10" s="121">
        <f>SUM(AF10,+AK10)</f>
        <v>536098</v>
      </c>
      <c r="AF10" s="121">
        <f>SUM(AG10:AJ10)</f>
        <v>494503</v>
      </c>
      <c r="AG10" s="121">
        <v>0</v>
      </c>
      <c r="AH10" s="121">
        <v>494503</v>
      </c>
      <c r="AI10" s="121">
        <v>0</v>
      </c>
      <c r="AJ10" s="121">
        <v>0</v>
      </c>
      <c r="AK10" s="121">
        <v>41595</v>
      </c>
      <c r="AL10" s="122" t="s">
        <v>545</v>
      </c>
      <c r="AM10" s="121">
        <f>SUM(AN10,AS10,AW10,AX10,BD10)</f>
        <v>337856</v>
      </c>
      <c r="AN10" s="121">
        <f>SUM(AO10:AR10)</f>
        <v>41267</v>
      </c>
      <c r="AO10" s="121">
        <v>41267</v>
      </c>
      <c r="AP10" s="121">
        <v>0</v>
      </c>
      <c r="AQ10" s="121">
        <v>0</v>
      </c>
      <c r="AR10" s="121">
        <v>0</v>
      </c>
      <c r="AS10" s="121">
        <f>SUM(AT10:AV10)</f>
        <v>189966</v>
      </c>
      <c r="AT10" s="121">
        <v>0</v>
      </c>
      <c r="AU10" s="121">
        <v>148786</v>
      </c>
      <c r="AV10" s="121">
        <v>41180</v>
      </c>
      <c r="AW10" s="121">
        <v>1166</v>
      </c>
      <c r="AX10" s="121">
        <f>SUM(AY10:BB10)</f>
        <v>105457</v>
      </c>
      <c r="AY10" s="121">
        <v>0</v>
      </c>
      <c r="AZ10" s="121">
        <v>80369</v>
      </c>
      <c r="BA10" s="121">
        <v>25088</v>
      </c>
      <c r="BB10" s="121">
        <v>0</v>
      </c>
      <c r="BC10" s="122" t="s">
        <v>545</v>
      </c>
      <c r="BD10" s="121">
        <v>0</v>
      </c>
      <c r="BE10" s="121">
        <v>122091</v>
      </c>
      <c r="BF10" s="121">
        <f>SUM(AE10,+AM10,+BE10)</f>
        <v>996045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545</v>
      </c>
      <c r="BO10" s="121">
        <f>SUM(BP10,BU10,BY10,BZ10,CF10)</f>
        <v>122005</v>
      </c>
      <c r="BP10" s="121">
        <f>SUM(BQ10:BT10)</f>
        <v>30025</v>
      </c>
      <c r="BQ10" s="121">
        <v>30025</v>
      </c>
      <c r="BR10" s="121">
        <v>0</v>
      </c>
      <c r="BS10" s="121">
        <v>0</v>
      </c>
      <c r="BT10" s="121">
        <v>0</v>
      </c>
      <c r="BU10" s="121">
        <f>SUM(BV10:BX10)</f>
        <v>82888</v>
      </c>
      <c r="BV10" s="121">
        <v>0</v>
      </c>
      <c r="BW10" s="121">
        <v>82888</v>
      </c>
      <c r="BX10" s="121">
        <v>0</v>
      </c>
      <c r="BY10" s="121">
        <v>0</v>
      </c>
      <c r="BZ10" s="121">
        <f>SUM(CA10:CD10)</f>
        <v>9092</v>
      </c>
      <c r="CA10" s="121">
        <v>0</v>
      </c>
      <c r="CB10" s="121">
        <v>9092</v>
      </c>
      <c r="CC10" s="121">
        <v>0</v>
      </c>
      <c r="CD10" s="121">
        <v>0</v>
      </c>
      <c r="CE10" s="122" t="s">
        <v>545</v>
      </c>
      <c r="CF10" s="121">
        <v>0</v>
      </c>
      <c r="CG10" s="121">
        <v>0</v>
      </c>
      <c r="CH10" s="121">
        <f>SUM(BG10,+BO10,+CG10)</f>
        <v>122005</v>
      </c>
      <c r="CI10" s="121">
        <f>SUM(AE10,+BG10)</f>
        <v>536098</v>
      </c>
      <c r="CJ10" s="121">
        <f>SUM(AF10,+BH10)</f>
        <v>494503</v>
      </c>
      <c r="CK10" s="121">
        <f>SUM(AG10,+BI10)</f>
        <v>0</v>
      </c>
      <c r="CL10" s="121">
        <f>SUM(AH10,+BJ10)</f>
        <v>494503</v>
      </c>
      <c r="CM10" s="121">
        <f>SUM(AI10,+BK10)</f>
        <v>0</v>
      </c>
      <c r="CN10" s="121">
        <f>SUM(AJ10,+BL10)</f>
        <v>0</v>
      </c>
      <c r="CO10" s="121">
        <f>SUM(AK10,+BM10)</f>
        <v>41595</v>
      </c>
      <c r="CP10" s="122" t="s">
        <v>545</v>
      </c>
      <c r="CQ10" s="121">
        <f>SUM(AM10,+BO10)</f>
        <v>459861</v>
      </c>
      <c r="CR10" s="121">
        <f>SUM(AN10,+BP10)</f>
        <v>71292</v>
      </c>
      <c r="CS10" s="121">
        <f>SUM(AO10,+BQ10)</f>
        <v>71292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272854</v>
      </c>
      <c r="CX10" s="121">
        <f>SUM(AT10,+BV10)</f>
        <v>0</v>
      </c>
      <c r="CY10" s="121">
        <f>SUM(AU10,+BW10)</f>
        <v>231674</v>
      </c>
      <c r="CZ10" s="121">
        <f>SUM(AV10,+BX10)</f>
        <v>41180</v>
      </c>
      <c r="DA10" s="121">
        <f>SUM(AW10,+BY10)</f>
        <v>1166</v>
      </c>
      <c r="DB10" s="121">
        <f>SUM(AX10,+BZ10)</f>
        <v>114549</v>
      </c>
      <c r="DC10" s="121">
        <f>SUM(AY10,+CA10)</f>
        <v>0</v>
      </c>
      <c r="DD10" s="121">
        <f>SUM(AZ10,+CB10)</f>
        <v>89461</v>
      </c>
      <c r="DE10" s="121">
        <f>SUM(BA10,+CC10)</f>
        <v>25088</v>
      </c>
      <c r="DF10" s="121">
        <f>SUM(BB10,+CD10)</f>
        <v>0</v>
      </c>
      <c r="DG10" s="122" t="s">
        <v>545</v>
      </c>
      <c r="DH10" s="121">
        <f>SUM(BD10,+CF10)</f>
        <v>0</v>
      </c>
      <c r="DI10" s="121">
        <f>SUM(BE10,+CG10)</f>
        <v>122091</v>
      </c>
      <c r="DJ10" s="121">
        <f>SUM(BF10,+CH10)</f>
        <v>1118050</v>
      </c>
    </row>
    <row r="11" spans="1:114" s="136" customFormat="1" ht="13.5" customHeight="1" x14ac:dyDescent="0.15">
      <c r="A11" s="119" t="s">
        <v>9</v>
      </c>
      <c r="B11" s="120" t="s">
        <v>334</v>
      </c>
      <c r="C11" s="119" t="s">
        <v>335</v>
      </c>
      <c r="D11" s="121">
        <f>SUM(E11,+L11)</f>
        <v>856793</v>
      </c>
      <c r="E11" s="121">
        <f>SUM(F11:I11)+K11</f>
        <v>658950</v>
      </c>
      <c r="F11" s="121">
        <v>17775</v>
      </c>
      <c r="G11" s="121">
        <v>0</v>
      </c>
      <c r="H11" s="121">
        <v>48900</v>
      </c>
      <c r="I11" s="121">
        <v>175775</v>
      </c>
      <c r="J11" s="121">
        <v>657652</v>
      </c>
      <c r="K11" s="121">
        <v>416500</v>
      </c>
      <c r="L11" s="121">
        <v>197843</v>
      </c>
      <c r="M11" s="121">
        <f>SUM(N11,+U11)</f>
        <v>257850</v>
      </c>
      <c r="N11" s="121">
        <f>SUM(O11:R11,T11)</f>
        <v>253167</v>
      </c>
      <c r="O11" s="121">
        <v>12015</v>
      </c>
      <c r="P11" s="121">
        <v>0</v>
      </c>
      <c r="Q11" s="121">
        <v>0</v>
      </c>
      <c r="R11" s="121">
        <v>82381</v>
      </c>
      <c r="S11" s="121">
        <v>172894</v>
      </c>
      <c r="T11" s="121">
        <v>158771</v>
      </c>
      <c r="U11" s="121">
        <v>4683</v>
      </c>
      <c r="V11" s="121">
        <f>+SUM(D11,M11)</f>
        <v>1114643</v>
      </c>
      <c r="W11" s="121">
        <f>+SUM(E11,N11)</f>
        <v>912117</v>
      </c>
      <c r="X11" s="121">
        <f>+SUM(F11,O11)</f>
        <v>29790</v>
      </c>
      <c r="Y11" s="121">
        <f>+SUM(G11,P11)</f>
        <v>0</v>
      </c>
      <c r="Z11" s="121">
        <f>+SUM(H11,Q11)</f>
        <v>48900</v>
      </c>
      <c r="AA11" s="121">
        <f>+SUM(I11,R11)</f>
        <v>258156</v>
      </c>
      <c r="AB11" s="121">
        <f>+SUM(J11,S11)</f>
        <v>830546</v>
      </c>
      <c r="AC11" s="121">
        <f>+SUM(K11,T11)</f>
        <v>575271</v>
      </c>
      <c r="AD11" s="121">
        <f>+SUM(L11,U11)</f>
        <v>202526</v>
      </c>
      <c r="AE11" s="121">
        <f>SUM(AF11,+AK11)</f>
        <v>128518</v>
      </c>
      <c r="AF11" s="121">
        <f>SUM(AG11:AJ11)</f>
        <v>65277</v>
      </c>
      <c r="AG11" s="121">
        <v>0</v>
      </c>
      <c r="AH11" s="121">
        <v>0</v>
      </c>
      <c r="AI11" s="121">
        <v>65277</v>
      </c>
      <c r="AJ11" s="121">
        <v>0</v>
      </c>
      <c r="AK11" s="121">
        <v>63241</v>
      </c>
      <c r="AL11" s="122" t="s">
        <v>545</v>
      </c>
      <c r="AM11" s="121">
        <f>SUM(AN11,AS11,AW11,AX11,BD11)</f>
        <v>1050463</v>
      </c>
      <c r="AN11" s="121">
        <f>SUM(AO11:AR11)</f>
        <v>179929</v>
      </c>
      <c r="AO11" s="121">
        <v>64554</v>
      </c>
      <c r="AP11" s="121">
        <v>0</v>
      </c>
      <c r="AQ11" s="121">
        <v>83326</v>
      </c>
      <c r="AR11" s="121">
        <v>32049</v>
      </c>
      <c r="AS11" s="121">
        <f>SUM(AT11:AV11)</f>
        <v>660476</v>
      </c>
      <c r="AT11" s="121">
        <v>0</v>
      </c>
      <c r="AU11" s="121">
        <v>569729</v>
      </c>
      <c r="AV11" s="121">
        <v>90747</v>
      </c>
      <c r="AW11" s="121">
        <v>0</v>
      </c>
      <c r="AX11" s="121">
        <f>SUM(AY11:BB11)</f>
        <v>210058</v>
      </c>
      <c r="AY11" s="121">
        <v>0</v>
      </c>
      <c r="AZ11" s="121">
        <v>190839</v>
      </c>
      <c r="BA11" s="121">
        <v>19219</v>
      </c>
      <c r="BB11" s="121">
        <v>0</v>
      </c>
      <c r="BC11" s="122" t="s">
        <v>545</v>
      </c>
      <c r="BD11" s="121">
        <v>0</v>
      </c>
      <c r="BE11" s="121">
        <v>335464</v>
      </c>
      <c r="BF11" s="121">
        <f>SUM(AE11,+AM11,+BE11)</f>
        <v>1514445</v>
      </c>
      <c r="BG11" s="121">
        <f>SUM(BH11,+BM11)</f>
        <v>33851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33851</v>
      </c>
      <c r="BN11" s="122" t="s">
        <v>545</v>
      </c>
      <c r="BO11" s="121">
        <f>SUM(BP11,BU11,BY11,BZ11,CF11)</f>
        <v>262708</v>
      </c>
      <c r="BP11" s="121">
        <f>SUM(BQ11:BT11)</f>
        <v>120480</v>
      </c>
      <c r="BQ11" s="121">
        <v>64554</v>
      </c>
      <c r="BR11" s="121">
        <v>0</v>
      </c>
      <c r="BS11" s="121">
        <v>55926</v>
      </c>
      <c r="BT11" s="121">
        <v>0</v>
      </c>
      <c r="BU11" s="121">
        <f>SUM(BV11:BX11)</f>
        <v>133955</v>
      </c>
      <c r="BV11" s="121">
        <v>0</v>
      </c>
      <c r="BW11" s="121">
        <v>133955</v>
      </c>
      <c r="BX11" s="121">
        <v>0</v>
      </c>
      <c r="BY11" s="121">
        <v>0</v>
      </c>
      <c r="BZ11" s="121">
        <f>SUM(CA11:CD11)</f>
        <v>8273</v>
      </c>
      <c r="CA11" s="121">
        <v>0</v>
      </c>
      <c r="CB11" s="121">
        <v>8273</v>
      </c>
      <c r="CC11" s="121">
        <v>0</v>
      </c>
      <c r="CD11" s="121">
        <v>0</v>
      </c>
      <c r="CE11" s="122" t="s">
        <v>545</v>
      </c>
      <c r="CF11" s="121">
        <v>0</v>
      </c>
      <c r="CG11" s="121">
        <v>134185</v>
      </c>
      <c r="CH11" s="121">
        <f>SUM(BG11,+BO11,+CG11)</f>
        <v>430744</v>
      </c>
      <c r="CI11" s="121">
        <f>SUM(AE11,+BG11)</f>
        <v>162369</v>
      </c>
      <c r="CJ11" s="121">
        <f>SUM(AF11,+BH11)</f>
        <v>65277</v>
      </c>
      <c r="CK11" s="121">
        <f>SUM(AG11,+BI11)</f>
        <v>0</v>
      </c>
      <c r="CL11" s="121">
        <f>SUM(AH11,+BJ11)</f>
        <v>0</v>
      </c>
      <c r="CM11" s="121">
        <f>SUM(AI11,+BK11)</f>
        <v>65277</v>
      </c>
      <c r="CN11" s="121">
        <f>SUM(AJ11,+BL11)</f>
        <v>0</v>
      </c>
      <c r="CO11" s="121">
        <f>SUM(AK11,+BM11)</f>
        <v>97092</v>
      </c>
      <c r="CP11" s="122" t="s">
        <v>545</v>
      </c>
      <c r="CQ11" s="121">
        <f>SUM(AM11,+BO11)</f>
        <v>1313171</v>
      </c>
      <c r="CR11" s="121">
        <f>SUM(AN11,+BP11)</f>
        <v>300409</v>
      </c>
      <c r="CS11" s="121">
        <f>SUM(AO11,+BQ11)</f>
        <v>129108</v>
      </c>
      <c r="CT11" s="121">
        <f>SUM(AP11,+BR11)</f>
        <v>0</v>
      </c>
      <c r="CU11" s="121">
        <f>SUM(AQ11,+BS11)</f>
        <v>139252</v>
      </c>
      <c r="CV11" s="121">
        <f>SUM(AR11,+BT11)</f>
        <v>32049</v>
      </c>
      <c r="CW11" s="121">
        <f>SUM(AS11,+BU11)</f>
        <v>794431</v>
      </c>
      <c r="CX11" s="121">
        <f>SUM(AT11,+BV11)</f>
        <v>0</v>
      </c>
      <c r="CY11" s="121">
        <f>SUM(AU11,+BW11)</f>
        <v>703684</v>
      </c>
      <c r="CZ11" s="121">
        <f>SUM(AV11,+BX11)</f>
        <v>90747</v>
      </c>
      <c r="DA11" s="121">
        <f>SUM(AW11,+BY11)</f>
        <v>0</v>
      </c>
      <c r="DB11" s="121">
        <f>SUM(AX11,+BZ11)</f>
        <v>218331</v>
      </c>
      <c r="DC11" s="121">
        <f>SUM(AY11,+CA11)</f>
        <v>0</v>
      </c>
      <c r="DD11" s="121">
        <f>SUM(AZ11,+CB11)</f>
        <v>199112</v>
      </c>
      <c r="DE11" s="121">
        <f>SUM(BA11,+CC11)</f>
        <v>19219</v>
      </c>
      <c r="DF11" s="121">
        <f>SUM(BB11,+CD11)</f>
        <v>0</v>
      </c>
      <c r="DG11" s="122" t="s">
        <v>545</v>
      </c>
      <c r="DH11" s="121">
        <f>SUM(BD11,+CF11)</f>
        <v>0</v>
      </c>
      <c r="DI11" s="121">
        <f>SUM(BE11,+CG11)</f>
        <v>469649</v>
      </c>
      <c r="DJ11" s="121">
        <f>SUM(BF11,+CH11)</f>
        <v>1945189</v>
      </c>
    </row>
    <row r="12" spans="1:114" s="136" customFormat="1" ht="13.5" customHeight="1" x14ac:dyDescent="0.15">
      <c r="A12" s="119" t="s">
        <v>9</v>
      </c>
      <c r="B12" s="120" t="s">
        <v>463</v>
      </c>
      <c r="C12" s="119" t="s">
        <v>464</v>
      </c>
      <c r="D12" s="121">
        <f>SUM(E12,+L12)</f>
        <v>496121</v>
      </c>
      <c r="E12" s="121">
        <f>SUM(F12:I12)+K12</f>
        <v>496121</v>
      </c>
      <c r="F12" s="121">
        <v>315069</v>
      </c>
      <c r="G12" s="121">
        <v>0</v>
      </c>
      <c r="H12" s="121">
        <v>173600</v>
      </c>
      <c r="I12" s="121">
        <v>7452</v>
      </c>
      <c r="J12" s="121">
        <v>1027654</v>
      </c>
      <c r="K12" s="121">
        <v>0</v>
      </c>
      <c r="L12" s="121">
        <v>0</v>
      </c>
      <c r="M12" s="121">
        <f>SUM(N12,+U12)</f>
        <v>46708</v>
      </c>
      <c r="N12" s="121">
        <f>SUM(O12:R12,T12)</f>
        <v>28368</v>
      </c>
      <c r="O12" s="121">
        <v>0</v>
      </c>
      <c r="P12" s="121">
        <v>0</v>
      </c>
      <c r="Q12" s="121">
        <v>0</v>
      </c>
      <c r="R12" s="121">
        <v>28368</v>
      </c>
      <c r="S12" s="121">
        <v>104648</v>
      </c>
      <c r="T12" s="121">
        <v>0</v>
      </c>
      <c r="U12" s="121">
        <v>18340</v>
      </c>
      <c r="V12" s="121">
        <f>+SUM(D12,M12)</f>
        <v>542829</v>
      </c>
      <c r="W12" s="121">
        <f>+SUM(E12,N12)</f>
        <v>524489</v>
      </c>
      <c r="X12" s="121">
        <f>+SUM(F12,O12)</f>
        <v>315069</v>
      </c>
      <c r="Y12" s="121">
        <f>+SUM(G12,P12)</f>
        <v>0</v>
      </c>
      <c r="Z12" s="121">
        <f>+SUM(H12,Q12)</f>
        <v>173600</v>
      </c>
      <c r="AA12" s="121">
        <f>+SUM(I12,R12)</f>
        <v>35820</v>
      </c>
      <c r="AB12" s="121">
        <f>+SUM(J12,S12)</f>
        <v>1132302</v>
      </c>
      <c r="AC12" s="121">
        <f>+SUM(K12,T12)</f>
        <v>0</v>
      </c>
      <c r="AD12" s="121">
        <f>+SUM(L12,U12)</f>
        <v>18340</v>
      </c>
      <c r="AE12" s="121">
        <f>SUM(AF12,+AK12)</f>
        <v>1131133</v>
      </c>
      <c r="AF12" s="121">
        <f>SUM(AG12:AJ12)</f>
        <v>1131133</v>
      </c>
      <c r="AG12" s="121">
        <v>464995</v>
      </c>
      <c r="AH12" s="121">
        <v>0</v>
      </c>
      <c r="AI12" s="121">
        <v>666138</v>
      </c>
      <c r="AJ12" s="121">
        <v>0</v>
      </c>
      <c r="AK12" s="121">
        <v>0</v>
      </c>
      <c r="AL12" s="122" t="s">
        <v>545</v>
      </c>
      <c r="AM12" s="121">
        <f>SUM(AN12,AS12,AW12,AX12,BD12)</f>
        <v>387737</v>
      </c>
      <c r="AN12" s="121">
        <f>SUM(AO12:AR12)</f>
        <v>53273</v>
      </c>
      <c r="AO12" s="121">
        <v>24826</v>
      </c>
      <c r="AP12" s="121">
        <v>0</v>
      </c>
      <c r="AQ12" s="121">
        <v>8128</v>
      </c>
      <c r="AR12" s="121">
        <v>20319</v>
      </c>
      <c r="AS12" s="121">
        <f>SUM(AT12:AV12)</f>
        <v>161245</v>
      </c>
      <c r="AT12" s="121">
        <v>239</v>
      </c>
      <c r="AU12" s="121">
        <v>140098</v>
      </c>
      <c r="AV12" s="121">
        <v>20908</v>
      </c>
      <c r="AW12" s="121">
        <v>0</v>
      </c>
      <c r="AX12" s="121">
        <f>SUM(AY12:BB12)</f>
        <v>171310</v>
      </c>
      <c r="AY12" s="121">
        <v>88560</v>
      </c>
      <c r="AZ12" s="121">
        <v>70114</v>
      </c>
      <c r="BA12" s="121">
        <v>12636</v>
      </c>
      <c r="BB12" s="121">
        <v>0</v>
      </c>
      <c r="BC12" s="122" t="s">
        <v>545</v>
      </c>
      <c r="BD12" s="121">
        <v>1909</v>
      </c>
      <c r="BE12" s="121">
        <v>4905</v>
      </c>
      <c r="BF12" s="121">
        <f>SUM(AE12,+AM12,+BE12)</f>
        <v>1523775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545</v>
      </c>
      <c r="BO12" s="121">
        <f>SUM(BP12,BU12,BY12,BZ12,CF12)</f>
        <v>148987</v>
      </c>
      <c r="BP12" s="121">
        <f>SUM(BQ12:BT12)</f>
        <v>38514</v>
      </c>
      <c r="BQ12" s="121">
        <v>21268</v>
      </c>
      <c r="BR12" s="121">
        <v>17246</v>
      </c>
      <c r="BS12" s="121">
        <v>0</v>
      </c>
      <c r="BT12" s="121">
        <v>0</v>
      </c>
      <c r="BU12" s="121">
        <f>SUM(BV12:BX12)</f>
        <v>81097</v>
      </c>
      <c r="BV12" s="121">
        <v>5842</v>
      </c>
      <c r="BW12" s="121">
        <v>75255</v>
      </c>
      <c r="BX12" s="121">
        <v>0</v>
      </c>
      <c r="BY12" s="121">
        <v>0</v>
      </c>
      <c r="BZ12" s="121">
        <f>SUM(CA12:CD12)</f>
        <v>29376</v>
      </c>
      <c r="CA12" s="121">
        <v>0</v>
      </c>
      <c r="CB12" s="121">
        <v>29376</v>
      </c>
      <c r="CC12" s="121">
        <v>0</v>
      </c>
      <c r="CD12" s="121">
        <v>0</v>
      </c>
      <c r="CE12" s="122" t="s">
        <v>545</v>
      </c>
      <c r="CF12" s="121">
        <v>0</v>
      </c>
      <c r="CG12" s="121">
        <v>2369</v>
      </c>
      <c r="CH12" s="121">
        <f>SUM(BG12,+BO12,+CG12)</f>
        <v>151356</v>
      </c>
      <c r="CI12" s="121">
        <f>SUM(AE12,+BG12)</f>
        <v>1131133</v>
      </c>
      <c r="CJ12" s="121">
        <f>SUM(AF12,+BH12)</f>
        <v>1131133</v>
      </c>
      <c r="CK12" s="121">
        <f>SUM(AG12,+BI12)</f>
        <v>464995</v>
      </c>
      <c r="CL12" s="121">
        <f>SUM(AH12,+BJ12)</f>
        <v>0</v>
      </c>
      <c r="CM12" s="121">
        <f>SUM(AI12,+BK12)</f>
        <v>666138</v>
      </c>
      <c r="CN12" s="121">
        <f>SUM(AJ12,+BL12)</f>
        <v>0</v>
      </c>
      <c r="CO12" s="121">
        <f>SUM(AK12,+BM12)</f>
        <v>0</v>
      </c>
      <c r="CP12" s="122" t="s">
        <v>545</v>
      </c>
      <c r="CQ12" s="121">
        <f>SUM(AM12,+BO12)</f>
        <v>536724</v>
      </c>
      <c r="CR12" s="121">
        <f>SUM(AN12,+BP12)</f>
        <v>91787</v>
      </c>
      <c r="CS12" s="121">
        <f>SUM(AO12,+BQ12)</f>
        <v>46094</v>
      </c>
      <c r="CT12" s="121">
        <f>SUM(AP12,+BR12)</f>
        <v>17246</v>
      </c>
      <c r="CU12" s="121">
        <f>SUM(AQ12,+BS12)</f>
        <v>8128</v>
      </c>
      <c r="CV12" s="121">
        <f>SUM(AR12,+BT12)</f>
        <v>20319</v>
      </c>
      <c r="CW12" s="121">
        <f>SUM(AS12,+BU12)</f>
        <v>242342</v>
      </c>
      <c r="CX12" s="121">
        <f>SUM(AT12,+BV12)</f>
        <v>6081</v>
      </c>
      <c r="CY12" s="121">
        <f>SUM(AU12,+BW12)</f>
        <v>215353</v>
      </c>
      <c r="CZ12" s="121">
        <f>SUM(AV12,+BX12)</f>
        <v>20908</v>
      </c>
      <c r="DA12" s="121">
        <f>SUM(AW12,+BY12)</f>
        <v>0</v>
      </c>
      <c r="DB12" s="121">
        <f>SUM(AX12,+BZ12)</f>
        <v>200686</v>
      </c>
      <c r="DC12" s="121">
        <f>SUM(AY12,+CA12)</f>
        <v>88560</v>
      </c>
      <c r="DD12" s="121">
        <f>SUM(AZ12,+CB12)</f>
        <v>99490</v>
      </c>
      <c r="DE12" s="121">
        <f>SUM(BA12,+CC12)</f>
        <v>12636</v>
      </c>
      <c r="DF12" s="121">
        <f>SUM(BB12,+CD12)</f>
        <v>0</v>
      </c>
      <c r="DG12" s="122" t="s">
        <v>545</v>
      </c>
      <c r="DH12" s="121">
        <f>SUM(BD12,+CF12)</f>
        <v>1909</v>
      </c>
      <c r="DI12" s="121">
        <f>SUM(BE12,+CG12)</f>
        <v>7274</v>
      </c>
      <c r="DJ12" s="121">
        <f>SUM(BF12,+CH12)</f>
        <v>1675131</v>
      </c>
    </row>
    <row r="13" spans="1:114" s="136" customFormat="1" ht="13.5" customHeight="1" x14ac:dyDescent="0.15">
      <c r="A13" s="119" t="s">
        <v>9</v>
      </c>
      <c r="B13" s="120" t="s">
        <v>477</v>
      </c>
      <c r="C13" s="119" t="s">
        <v>478</v>
      </c>
      <c r="D13" s="121">
        <f>SUM(E13,+L13)</f>
        <v>58177</v>
      </c>
      <c r="E13" s="121">
        <f>SUM(F13:I13)+K13</f>
        <v>58177</v>
      </c>
      <c r="F13" s="121">
        <v>0</v>
      </c>
      <c r="G13" s="121">
        <v>0</v>
      </c>
      <c r="H13" s="121">
        <v>0</v>
      </c>
      <c r="I13" s="121">
        <v>58177</v>
      </c>
      <c r="J13" s="121">
        <v>409039</v>
      </c>
      <c r="K13" s="121">
        <v>0</v>
      </c>
      <c r="L13" s="121">
        <v>0</v>
      </c>
      <c r="M13" s="121">
        <f>SUM(N13,+U13)</f>
        <v>39419</v>
      </c>
      <c r="N13" s="121">
        <f>SUM(O13:R13,T13)</f>
        <v>39419</v>
      </c>
      <c r="O13" s="121">
        <v>0</v>
      </c>
      <c r="P13" s="121">
        <v>0</v>
      </c>
      <c r="Q13" s="121">
        <v>0</v>
      </c>
      <c r="R13" s="121">
        <v>39419</v>
      </c>
      <c r="S13" s="121">
        <v>147069</v>
      </c>
      <c r="T13" s="121">
        <v>0</v>
      </c>
      <c r="U13" s="121">
        <v>0</v>
      </c>
      <c r="V13" s="121">
        <f>+SUM(D13,M13)</f>
        <v>97596</v>
      </c>
      <c r="W13" s="121">
        <f>+SUM(E13,N13)</f>
        <v>97596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97596</v>
      </c>
      <c r="AB13" s="121">
        <f>+SUM(J13,S13)</f>
        <v>556108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545</v>
      </c>
      <c r="AM13" s="121">
        <f>SUM(AN13,AS13,AW13,AX13,BD13)</f>
        <v>434002</v>
      </c>
      <c r="AN13" s="121">
        <f>SUM(AO13:AR13)</f>
        <v>55701</v>
      </c>
      <c r="AO13" s="121">
        <v>28814</v>
      </c>
      <c r="AP13" s="121">
        <v>0</v>
      </c>
      <c r="AQ13" s="121">
        <v>26887</v>
      </c>
      <c r="AR13" s="121">
        <v>0</v>
      </c>
      <c r="AS13" s="121">
        <f>SUM(AT13:AV13)</f>
        <v>148085</v>
      </c>
      <c r="AT13" s="121">
        <v>0</v>
      </c>
      <c r="AU13" s="121">
        <v>101568</v>
      </c>
      <c r="AV13" s="121">
        <v>46517</v>
      </c>
      <c r="AW13" s="121">
        <v>0</v>
      </c>
      <c r="AX13" s="121">
        <f>SUM(AY13:BB13)</f>
        <v>230216</v>
      </c>
      <c r="AY13" s="121">
        <v>134387</v>
      </c>
      <c r="AZ13" s="121">
        <v>90383</v>
      </c>
      <c r="BA13" s="121">
        <v>3399</v>
      </c>
      <c r="BB13" s="121">
        <v>2047</v>
      </c>
      <c r="BC13" s="122" t="s">
        <v>545</v>
      </c>
      <c r="BD13" s="121">
        <v>0</v>
      </c>
      <c r="BE13" s="121">
        <v>33214</v>
      </c>
      <c r="BF13" s="121">
        <f>SUM(AE13,+AM13,+BE13)</f>
        <v>467216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545</v>
      </c>
      <c r="BO13" s="121">
        <f>SUM(BP13,BU13,BY13,BZ13,CF13)</f>
        <v>150695</v>
      </c>
      <c r="BP13" s="121">
        <f>SUM(BQ13:BT13)</f>
        <v>72236</v>
      </c>
      <c r="BQ13" s="121">
        <v>37824</v>
      </c>
      <c r="BR13" s="121">
        <v>0</v>
      </c>
      <c r="BS13" s="121">
        <v>34412</v>
      </c>
      <c r="BT13" s="121">
        <v>0</v>
      </c>
      <c r="BU13" s="121">
        <f>SUM(BV13:BX13)</f>
        <v>72108</v>
      </c>
      <c r="BV13" s="121">
        <v>1808</v>
      </c>
      <c r="BW13" s="121">
        <v>70300</v>
      </c>
      <c r="BX13" s="121">
        <v>0</v>
      </c>
      <c r="BY13" s="121">
        <v>0</v>
      </c>
      <c r="BZ13" s="121">
        <f>SUM(CA13:CD13)</f>
        <v>6351</v>
      </c>
      <c r="CA13" s="121">
        <v>0</v>
      </c>
      <c r="CB13" s="121">
        <v>1904</v>
      </c>
      <c r="CC13" s="121">
        <v>0</v>
      </c>
      <c r="CD13" s="121">
        <v>4447</v>
      </c>
      <c r="CE13" s="122" t="s">
        <v>545</v>
      </c>
      <c r="CF13" s="121">
        <v>0</v>
      </c>
      <c r="CG13" s="121">
        <v>35793</v>
      </c>
      <c r="CH13" s="121">
        <f>SUM(BG13,+BO13,+CG13)</f>
        <v>186488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545</v>
      </c>
      <c r="CQ13" s="121">
        <f>SUM(AM13,+BO13)</f>
        <v>584697</v>
      </c>
      <c r="CR13" s="121">
        <f>SUM(AN13,+BP13)</f>
        <v>127937</v>
      </c>
      <c r="CS13" s="121">
        <f>SUM(AO13,+BQ13)</f>
        <v>66638</v>
      </c>
      <c r="CT13" s="121">
        <f>SUM(AP13,+BR13)</f>
        <v>0</v>
      </c>
      <c r="CU13" s="121">
        <f>SUM(AQ13,+BS13)</f>
        <v>61299</v>
      </c>
      <c r="CV13" s="121">
        <f>SUM(AR13,+BT13)</f>
        <v>0</v>
      </c>
      <c r="CW13" s="121">
        <f>SUM(AS13,+BU13)</f>
        <v>220193</v>
      </c>
      <c r="CX13" s="121">
        <f>SUM(AT13,+BV13)</f>
        <v>1808</v>
      </c>
      <c r="CY13" s="121">
        <f>SUM(AU13,+BW13)</f>
        <v>171868</v>
      </c>
      <c r="CZ13" s="121">
        <f>SUM(AV13,+BX13)</f>
        <v>46517</v>
      </c>
      <c r="DA13" s="121">
        <f>SUM(AW13,+BY13)</f>
        <v>0</v>
      </c>
      <c r="DB13" s="121">
        <f>SUM(AX13,+BZ13)</f>
        <v>236567</v>
      </c>
      <c r="DC13" s="121">
        <f>SUM(AY13,+CA13)</f>
        <v>134387</v>
      </c>
      <c r="DD13" s="121">
        <f>SUM(AZ13,+CB13)</f>
        <v>92287</v>
      </c>
      <c r="DE13" s="121">
        <f>SUM(BA13,+CC13)</f>
        <v>3399</v>
      </c>
      <c r="DF13" s="121">
        <f>SUM(BB13,+CD13)</f>
        <v>6494</v>
      </c>
      <c r="DG13" s="122" t="s">
        <v>545</v>
      </c>
      <c r="DH13" s="121">
        <f>SUM(BD13,+CF13)</f>
        <v>0</v>
      </c>
      <c r="DI13" s="121">
        <f>SUM(BE13,+CG13)</f>
        <v>69007</v>
      </c>
      <c r="DJ13" s="121">
        <f>SUM(BF13,+CH13)</f>
        <v>653704</v>
      </c>
    </row>
    <row r="14" spans="1:114" s="136" customFormat="1" ht="13.5" customHeight="1" x14ac:dyDescent="0.15">
      <c r="A14" s="119" t="s">
        <v>9</v>
      </c>
      <c r="B14" s="120" t="s">
        <v>370</v>
      </c>
      <c r="C14" s="119" t="s">
        <v>371</v>
      </c>
      <c r="D14" s="121">
        <f>SUM(E14,+L14)</f>
        <v>85702</v>
      </c>
      <c r="E14" s="121">
        <f>SUM(F14:I14)+K14</f>
        <v>75385</v>
      </c>
      <c r="F14" s="121">
        <v>2826</v>
      </c>
      <c r="G14" s="121">
        <v>0</v>
      </c>
      <c r="H14" s="121">
        <v>0</v>
      </c>
      <c r="I14" s="121">
        <v>54230</v>
      </c>
      <c r="J14" s="121">
        <v>523263</v>
      </c>
      <c r="K14" s="121">
        <v>18329</v>
      </c>
      <c r="L14" s="121">
        <v>10317</v>
      </c>
      <c r="M14" s="121">
        <f>SUM(N14,+U14)</f>
        <v>336411</v>
      </c>
      <c r="N14" s="121">
        <f>SUM(O14:R14,T14)</f>
        <v>306214</v>
      </c>
      <c r="O14" s="121">
        <v>0</v>
      </c>
      <c r="P14" s="121">
        <v>0</v>
      </c>
      <c r="Q14" s="121">
        <v>0</v>
      </c>
      <c r="R14" s="121">
        <v>306214</v>
      </c>
      <c r="S14" s="121">
        <v>82199</v>
      </c>
      <c r="T14" s="121">
        <v>0</v>
      </c>
      <c r="U14" s="121">
        <v>30197</v>
      </c>
      <c r="V14" s="121">
        <f>+SUM(D14,M14)</f>
        <v>422113</v>
      </c>
      <c r="W14" s="121">
        <f>+SUM(E14,N14)</f>
        <v>381599</v>
      </c>
      <c r="X14" s="121">
        <f>+SUM(F14,O14)</f>
        <v>2826</v>
      </c>
      <c r="Y14" s="121">
        <f>+SUM(G14,P14)</f>
        <v>0</v>
      </c>
      <c r="Z14" s="121">
        <f>+SUM(H14,Q14)</f>
        <v>0</v>
      </c>
      <c r="AA14" s="121">
        <f>+SUM(I14,R14)</f>
        <v>360444</v>
      </c>
      <c r="AB14" s="121">
        <f>+SUM(J14,S14)</f>
        <v>605462</v>
      </c>
      <c r="AC14" s="121">
        <f>+SUM(K14,T14)</f>
        <v>18329</v>
      </c>
      <c r="AD14" s="121">
        <f>+SUM(L14,U14)</f>
        <v>40514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545</v>
      </c>
      <c r="AM14" s="121">
        <f>SUM(AN14,AS14,AW14,AX14,BD14)</f>
        <v>584491</v>
      </c>
      <c r="AN14" s="121">
        <f>SUM(AO14:AR14)</f>
        <v>53058</v>
      </c>
      <c r="AO14" s="121">
        <v>53058</v>
      </c>
      <c r="AP14" s="121">
        <v>0</v>
      </c>
      <c r="AQ14" s="121">
        <v>0</v>
      </c>
      <c r="AR14" s="121">
        <v>0</v>
      </c>
      <c r="AS14" s="121">
        <f>SUM(AT14:AV14)</f>
        <v>10737</v>
      </c>
      <c r="AT14" s="121">
        <v>0</v>
      </c>
      <c r="AU14" s="121">
        <v>1645</v>
      </c>
      <c r="AV14" s="121">
        <v>9092</v>
      </c>
      <c r="AW14" s="121">
        <v>0</v>
      </c>
      <c r="AX14" s="121">
        <f>SUM(AY14:BB14)</f>
        <v>509935</v>
      </c>
      <c r="AY14" s="121">
        <v>12194</v>
      </c>
      <c r="AZ14" s="121">
        <v>494182</v>
      </c>
      <c r="BA14" s="121">
        <v>1642</v>
      </c>
      <c r="BB14" s="121">
        <v>1917</v>
      </c>
      <c r="BC14" s="122" t="s">
        <v>545</v>
      </c>
      <c r="BD14" s="121">
        <v>10761</v>
      </c>
      <c r="BE14" s="121">
        <v>24474</v>
      </c>
      <c r="BF14" s="121">
        <f>SUM(AE14,+AM14,+BE14)</f>
        <v>608965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545</v>
      </c>
      <c r="BO14" s="121">
        <f>SUM(BP14,BU14,BY14,BZ14,CF14)</f>
        <v>358625</v>
      </c>
      <c r="BP14" s="121">
        <f>SUM(BQ14:BT14)</f>
        <v>215456</v>
      </c>
      <c r="BQ14" s="121">
        <v>50679</v>
      </c>
      <c r="BR14" s="121">
        <v>164777</v>
      </c>
      <c r="BS14" s="121">
        <v>0</v>
      </c>
      <c r="BT14" s="121">
        <v>0</v>
      </c>
      <c r="BU14" s="121">
        <f>SUM(BV14:BX14)</f>
        <v>89568</v>
      </c>
      <c r="BV14" s="121">
        <v>22569</v>
      </c>
      <c r="BW14" s="121">
        <v>66999</v>
      </c>
      <c r="BX14" s="121">
        <v>0</v>
      </c>
      <c r="BY14" s="121">
        <v>6480</v>
      </c>
      <c r="BZ14" s="121">
        <f>SUM(CA14:CD14)</f>
        <v>46680</v>
      </c>
      <c r="CA14" s="121">
        <v>4502</v>
      </c>
      <c r="CB14" s="121">
        <v>41978</v>
      </c>
      <c r="CC14" s="121">
        <v>0</v>
      </c>
      <c r="CD14" s="121">
        <v>200</v>
      </c>
      <c r="CE14" s="122" t="s">
        <v>545</v>
      </c>
      <c r="CF14" s="121">
        <v>441</v>
      </c>
      <c r="CG14" s="121">
        <v>59985</v>
      </c>
      <c r="CH14" s="121">
        <f>SUM(BG14,+BO14,+CG14)</f>
        <v>418610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545</v>
      </c>
      <c r="CQ14" s="121">
        <f>SUM(AM14,+BO14)</f>
        <v>943116</v>
      </c>
      <c r="CR14" s="121">
        <f>SUM(AN14,+BP14)</f>
        <v>268514</v>
      </c>
      <c r="CS14" s="121">
        <f>SUM(AO14,+BQ14)</f>
        <v>103737</v>
      </c>
      <c r="CT14" s="121">
        <f>SUM(AP14,+BR14)</f>
        <v>164777</v>
      </c>
      <c r="CU14" s="121">
        <f>SUM(AQ14,+BS14)</f>
        <v>0</v>
      </c>
      <c r="CV14" s="121">
        <f>SUM(AR14,+BT14)</f>
        <v>0</v>
      </c>
      <c r="CW14" s="121">
        <f>SUM(AS14,+BU14)</f>
        <v>100305</v>
      </c>
      <c r="CX14" s="121">
        <f>SUM(AT14,+BV14)</f>
        <v>22569</v>
      </c>
      <c r="CY14" s="121">
        <f>SUM(AU14,+BW14)</f>
        <v>68644</v>
      </c>
      <c r="CZ14" s="121">
        <f>SUM(AV14,+BX14)</f>
        <v>9092</v>
      </c>
      <c r="DA14" s="121">
        <f>SUM(AW14,+BY14)</f>
        <v>6480</v>
      </c>
      <c r="DB14" s="121">
        <f>SUM(AX14,+BZ14)</f>
        <v>556615</v>
      </c>
      <c r="DC14" s="121">
        <f>SUM(AY14,+CA14)</f>
        <v>16696</v>
      </c>
      <c r="DD14" s="121">
        <f>SUM(AZ14,+CB14)</f>
        <v>536160</v>
      </c>
      <c r="DE14" s="121">
        <f>SUM(BA14,+CC14)</f>
        <v>1642</v>
      </c>
      <c r="DF14" s="121">
        <f>SUM(BB14,+CD14)</f>
        <v>2117</v>
      </c>
      <c r="DG14" s="122" t="s">
        <v>545</v>
      </c>
      <c r="DH14" s="121">
        <f>SUM(BD14,+CF14)</f>
        <v>11202</v>
      </c>
      <c r="DI14" s="121">
        <f>SUM(BE14,+CG14)</f>
        <v>84459</v>
      </c>
      <c r="DJ14" s="121">
        <f>SUM(BF14,+CH14)</f>
        <v>1027575</v>
      </c>
    </row>
    <row r="15" spans="1:114" s="136" customFormat="1" ht="13.5" customHeight="1" x14ac:dyDescent="0.15">
      <c r="A15" s="119" t="s">
        <v>9</v>
      </c>
      <c r="B15" s="120" t="s">
        <v>360</v>
      </c>
      <c r="C15" s="119" t="s">
        <v>361</v>
      </c>
      <c r="D15" s="121">
        <f>SUM(E15,+L15)</f>
        <v>17950</v>
      </c>
      <c r="E15" s="121">
        <f>SUM(F15:I15)+K15</f>
        <v>17950</v>
      </c>
      <c r="F15" s="121">
        <v>0</v>
      </c>
      <c r="G15" s="121">
        <v>0</v>
      </c>
      <c r="H15" s="121">
        <v>0</v>
      </c>
      <c r="I15" s="121">
        <v>17950</v>
      </c>
      <c r="J15" s="121">
        <v>443487</v>
      </c>
      <c r="K15" s="121">
        <v>0</v>
      </c>
      <c r="L15" s="121">
        <v>0</v>
      </c>
      <c r="M15" s="121">
        <f>SUM(N15,+U15)</f>
        <v>4264</v>
      </c>
      <c r="N15" s="121">
        <f>SUM(O15:R15,T15)</f>
        <v>4264</v>
      </c>
      <c r="O15" s="121">
        <v>0</v>
      </c>
      <c r="P15" s="121">
        <v>0</v>
      </c>
      <c r="Q15" s="121">
        <v>0</v>
      </c>
      <c r="R15" s="121">
        <v>4264</v>
      </c>
      <c r="S15" s="121">
        <v>107213</v>
      </c>
      <c r="T15" s="121">
        <v>0</v>
      </c>
      <c r="U15" s="121">
        <v>0</v>
      </c>
      <c r="V15" s="121">
        <f>+SUM(D15,M15)</f>
        <v>22214</v>
      </c>
      <c r="W15" s="121">
        <f>+SUM(E15,N15)</f>
        <v>22214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22214</v>
      </c>
      <c r="AB15" s="121">
        <f>+SUM(J15,S15)</f>
        <v>550700</v>
      </c>
      <c r="AC15" s="121">
        <f>+SUM(K15,T15)</f>
        <v>0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545</v>
      </c>
      <c r="AM15" s="121">
        <f>SUM(AN15,AS15,AW15,AX15,BD15)</f>
        <v>461437</v>
      </c>
      <c r="AN15" s="121">
        <f>SUM(AO15:AR15)</f>
        <v>7121</v>
      </c>
      <c r="AO15" s="121">
        <v>7121</v>
      </c>
      <c r="AP15" s="121">
        <v>0</v>
      </c>
      <c r="AQ15" s="121">
        <v>0</v>
      </c>
      <c r="AR15" s="121">
        <v>0</v>
      </c>
      <c r="AS15" s="121">
        <f>SUM(AT15:AV15)</f>
        <v>351720</v>
      </c>
      <c r="AT15" s="121">
        <v>0</v>
      </c>
      <c r="AU15" s="121">
        <v>351720</v>
      </c>
      <c r="AV15" s="121">
        <v>0</v>
      </c>
      <c r="AW15" s="121">
        <v>0</v>
      </c>
      <c r="AX15" s="121">
        <f>SUM(AY15:BB15)</f>
        <v>102596</v>
      </c>
      <c r="AY15" s="121">
        <v>0</v>
      </c>
      <c r="AZ15" s="121">
        <v>102596</v>
      </c>
      <c r="BA15" s="121">
        <v>0</v>
      </c>
      <c r="BB15" s="121">
        <v>0</v>
      </c>
      <c r="BC15" s="122" t="s">
        <v>545</v>
      </c>
      <c r="BD15" s="121">
        <v>0</v>
      </c>
      <c r="BE15" s="121">
        <v>0</v>
      </c>
      <c r="BF15" s="121">
        <f>SUM(AE15,+AM15,+BE15)</f>
        <v>461437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545</v>
      </c>
      <c r="BO15" s="121">
        <f>SUM(BP15,BU15,BY15,BZ15,CF15)</f>
        <v>111477</v>
      </c>
      <c r="BP15" s="121">
        <f>SUM(BQ15:BT15)</f>
        <v>2</v>
      </c>
      <c r="BQ15" s="121">
        <v>2</v>
      </c>
      <c r="BR15" s="121">
        <v>0</v>
      </c>
      <c r="BS15" s="121">
        <v>0</v>
      </c>
      <c r="BT15" s="121">
        <v>0</v>
      </c>
      <c r="BU15" s="121">
        <f>SUM(BV15:BX15)</f>
        <v>70461</v>
      </c>
      <c r="BV15" s="121">
        <v>0</v>
      </c>
      <c r="BW15" s="121">
        <v>70461</v>
      </c>
      <c r="BX15" s="121">
        <v>0</v>
      </c>
      <c r="BY15" s="121">
        <v>0</v>
      </c>
      <c r="BZ15" s="121">
        <f>SUM(CA15:CD15)</f>
        <v>41014</v>
      </c>
      <c r="CA15" s="121">
        <v>0</v>
      </c>
      <c r="CB15" s="121">
        <v>41014</v>
      </c>
      <c r="CC15" s="121">
        <v>0</v>
      </c>
      <c r="CD15" s="121">
        <v>0</v>
      </c>
      <c r="CE15" s="122" t="s">
        <v>545</v>
      </c>
      <c r="CF15" s="121">
        <v>0</v>
      </c>
      <c r="CG15" s="121">
        <v>0</v>
      </c>
      <c r="CH15" s="121">
        <f>SUM(BG15,+BO15,+CG15)</f>
        <v>111477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545</v>
      </c>
      <c r="CQ15" s="121">
        <f>SUM(AM15,+BO15)</f>
        <v>572914</v>
      </c>
      <c r="CR15" s="121">
        <f>SUM(AN15,+BP15)</f>
        <v>7123</v>
      </c>
      <c r="CS15" s="121">
        <f>SUM(AO15,+BQ15)</f>
        <v>7123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422181</v>
      </c>
      <c r="CX15" s="121">
        <f>SUM(AT15,+BV15)</f>
        <v>0</v>
      </c>
      <c r="CY15" s="121">
        <f>SUM(AU15,+BW15)</f>
        <v>422181</v>
      </c>
      <c r="CZ15" s="121">
        <f>SUM(AV15,+BX15)</f>
        <v>0</v>
      </c>
      <c r="DA15" s="121">
        <f>SUM(AW15,+BY15)</f>
        <v>0</v>
      </c>
      <c r="DB15" s="121">
        <f>SUM(AX15,+BZ15)</f>
        <v>143610</v>
      </c>
      <c r="DC15" s="121">
        <f>SUM(AY15,+CA15)</f>
        <v>0</v>
      </c>
      <c r="DD15" s="121">
        <f>SUM(AZ15,+CB15)</f>
        <v>143610</v>
      </c>
      <c r="DE15" s="121">
        <f>SUM(BA15,+CC15)</f>
        <v>0</v>
      </c>
      <c r="DF15" s="121">
        <f>SUM(BB15,+CD15)</f>
        <v>0</v>
      </c>
      <c r="DG15" s="122" t="s">
        <v>545</v>
      </c>
      <c r="DH15" s="121">
        <f>SUM(BD15,+CF15)</f>
        <v>0</v>
      </c>
      <c r="DI15" s="121">
        <f>SUM(BE15,+CG15)</f>
        <v>0</v>
      </c>
      <c r="DJ15" s="121">
        <f>SUM(BF15,+CH15)</f>
        <v>572914</v>
      </c>
    </row>
    <row r="16" spans="1:114" s="136" customFormat="1" ht="13.5" customHeight="1" x14ac:dyDescent="0.15">
      <c r="A16" s="119" t="s">
        <v>9</v>
      </c>
      <c r="B16" s="120" t="s">
        <v>345</v>
      </c>
      <c r="C16" s="119" t="s">
        <v>346</v>
      </c>
      <c r="D16" s="121">
        <f>SUM(E16,+L16)</f>
        <v>339512</v>
      </c>
      <c r="E16" s="121">
        <f>SUM(F16:I16)+K16</f>
        <v>339512</v>
      </c>
      <c r="F16" s="121">
        <v>9237</v>
      </c>
      <c r="G16" s="121">
        <v>0</v>
      </c>
      <c r="H16" s="121">
        <v>0</v>
      </c>
      <c r="I16" s="121">
        <v>258901</v>
      </c>
      <c r="J16" s="121">
        <v>814751</v>
      </c>
      <c r="K16" s="121">
        <v>71374</v>
      </c>
      <c r="L16" s="121">
        <v>0</v>
      </c>
      <c r="M16" s="121">
        <f>SUM(N16,+U16)</f>
        <v>5047</v>
      </c>
      <c r="N16" s="121">
        <f>SUM(O16:R16,T16)</f>
        <v>5047</v>
      </c>
      <c r="O16" s="121">
        <v>0</v>
      </c>
      <c r="P16" s="121">
        <v>0</v>
      </c>
      <c r="Q16" s="121">
        <v>0</v>
      </c>
      <c r="R16" s="121">
        <v>5047</v>
      </c>
      <c r="S16" s="121">
        <v>161333</v>
      </c>
      <c r="T16" s="121">
        <v>0</v>
      </c>
      <c r="U16" s="121">
        <v>0</v>
      </c>
      <c r="V16" s="121">
        <f>+SUM(D16,M16)</f>
        <v>344559</v>
      </c>
      <c r="W16" s="121">
        <f>+SUM(E16,N16)</f>
        <v>344559</v>
      </c>
      <c r="X16" s="121">
        <f>+SUM(F16,O16)</f>
        <v>9237</v>
      </c>
      <c r="Y16" s="121">
        <f>+SUM(G16,P16)</f>
        <v>0</v>
      </c>
      <c r="Z16" s="121">
        <f>+SUM(H16,Q16)</f>
        <v>0</v>
      </c>
      <c r="AA16" s="121">
        <f>+SUM(I16,R16)</f>
        <v>263948</v>
      </c>
      <c r="AB16" s="121">
        <f>+SUM(J16,S16)</f>
        <v>976084</v>
      </c>
      <c r="AC16" s="121">
        <f>+SUM(K16,T16)</f>
        <v>71374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545</v>
      </c>
      <c r="AM16" s="121">
        <f>SUM(AN16,AS16,AW16,AX16,BD16)</f>
        <v>1060362</v>
      </c>
      <c r="AN16" s="121">
        <f>SUM(AO16:AR16)</f>
        <v>77942</v>
      </c>
      <c r="AO16" s="121">
        <v>77942</v>
      </c>
      <c r="AP16" s="121">
        <v>0</v>
      </c>
      <c r="AQ16" s="121">
        <v>0</v>
      </c>
      <c r="AR16" s="121">
        <v>0</v>
      </c>
      <c r="AS16" s="121">
        <f>SUM(AT16:AV16)</f>
        <v>404814</v>
      </c>
      <c r="AT16" s="121">
        <v>675</v>
      </c>
      <c r="AU16" s="121">
        <v>359687</v>
      </c>
      <c r="AV16" s="121">
        <v>44452</v>
      </c>
      <c r="AW16" s="121">
        <v>0</v>
      </c>
      <c r="AX16" s="121">
        <f>SUM(AY16:BB16)</f>
        <v>575993</v>
      </c>
      <c r="AY16" s="121">
        <v>276212</v>
      </c>
      <c r="AZ16" s="121">
        <v>282605</v>
      </c>
      <c r="BA16" s="121">
        <v>17176</v>
      </c>
      <c r="BB16" s="121">
        <v>0</v>
      </c>
      <c r="BC16" s="122" t="s">
        <v>545</v>
      </c>
      <c r="BD16" s="121">
        <v>1613</v>
      </c>
      <c r="BE16" s="121">
        <v>93901</v>
      </c>
      <c r="BF16" s="121">
        <f>SUM(AE16,+AM16,+BE16)</f>
        <v>1154263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545</v>
      </c>
      <c r="BO16" s="121">
        <f>SUM(BP16,BU16,BY16,BZ16,CF16)</f>
        <v>141513</v>
      </c>
      <c r="BP16" s="121">
        <f>SUM(BQ16:BT16)</f>
        <v>9762</v>
      </c>
      <c r="BQ16" s="121">
        <v>9762</v>
      </c>
      <c r="BR16" s="121">
        <v>0</v>
      </c>
      <c r="BS16" s="121">
        <v>0</v>
      </c>
      <c r="BT16" s="121">
        <v>0</v>
      </c>
      <c r="BU16" s="121">
        <f>SUM(BV16:BX16)</f>
        <v>73038</v>
      </c>
      <c r="BV16" s="121">
        <v>0</v>
      </c>
      <c r="BW16" s="121">
        <v>73038</v>
      </c>
      <c r="BX16" s="121">
        <v>0</v>
      </c>
      <c r="BY16" s="121">
        <v>0</v>
      </c>
      <c r="BZ16" s="121">
        <f>SUM(CA16:CD16)</f>
        <v>52549</v>
      </c>
      <c r="CA16" s="121">
        <v>0</v>
      </c>
      <c r="CB16" s="121">
        <v>52549</v>
      </c>
      <c r="CC16" s="121">
        <v>0</v>
      </c>
      <c r="CD16" s="121">
        <v>0</v>
      </c>
      <c r="CE16" s="122" t="s">
        <v>545</v>
      </c>
      <c r="CF16" s="121">
        <v>6164</v>
      </c>
      <c r="CG16" s="121">
        <v>24867</v>
      </c>
      <c r="CH16" s="121">
        <f>SUM(BG16,+BO16,+CG16)</f>
        <v>166380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545</v>
      </c>
      <c r="CQ16" s="121">
        <f>SUM(AM16,+BO16)</f>
        <v>1201875</v>
      </c>
      <c r="CR16" s="121">
        <f>SUM(AN16,+BP16)</f>
        <v>87704</v>
      </c>
      <c r="CS16" s="121">
        <f>SUM(AO16,+BQ16)</f>
        <v>87704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477852</v>
      </c>
      <c r="CX16" s="121">
        <f>SUM(AT16,+BV16)</f>
        <v>675</v>
      </c>
      <c r="CY16" s="121">
        <f>SUM(AU16,+BW16)</f>
        <v>432725</v>
      </c>
      <c r="CZ16" s="121">
        <f>SUM(AV16,+BX16)</f>
        <v>44452</v>
      </c>
      <c r="DA16" s="121">
        <f>SUM(AW16,+BY16)</f>
        <v>0</v>
      </c>
      <c r="DB16" s="121">
        <f>SUM(AX16,+BZ16)</f>
        <v>628542</v>
      </c>
      <c r="DC16" s="121">
        <f>SUM(AY16,+CA16)</f>
        <v>276212</v>
      </c>
      <c r="DD16" s="121">
        <f>SUM(AZ16,+CB16)</f>
        <v>335154</v>
      </c>
      <c r="DE16" s="121">
        <f>SUM(BA16,+CC16)</f>
        <v>17176</v>
      </c>
      <c r="DF16" s="121">
        <f>SUM(BB16,+CD16)</f>
        <v>0</v>
      </c>
      <c r="DG16" s="122" t="s">
        <v>545</v>
      </c>
      <c r="DH16" s="121">
        <f>SUM(BD16,+CF16)</f>
        <v>7777</v>
      </c>
      <c r="DI16" s="121">
        <f>SUM(BE16,+CG16)</f>
        <v>118768</v>
      </c>
      <c r="DJ16" s="121">
        <f>SUM(BF16,+CH16)</f>
        <v>1320643</v>
      </c>
    </row>
    <row r="17" spans="1:114" s="136" customFormat="1" ht="13.5" customHeight="1" x14ac:dyDescent="0.15">
      <c r="A17" s="119" t="s">
        <v>9</v>
      </c>
      <c r="B17" s="120" t="s">
        <v>355</v>
      </c>
      <c r="C17" s="119" t="s">
        <v>356</v>
      </c>
      <c r="D17" s="121">
        <f>SUM(E17,+L17)</f>
        <v>16295</v>
      </c>
      <c r="E17" s="121">
        <f>SUM(F17:I17)+K17</f>
        <v>95567</v>
      </c>
      <c r="F17" s="121">
        <v>2635</v>
      </c>
      <c r="G17" s="121">
        <v>0</v>
      </c>
      <c r="H17" s="121">
        <v>91800</v>
      </c>
      <c r="I17" s="121">
        <v>0</v>
      </c>
      <c r="J17" s="121">
        <v>388235</v>
      </c>
      <c r="K17" s="121">
        <v>1132</v>
      </c>
      <c r="L17" s="121">
        <v>-79272</v>
      </c>
      <c r="M17" s="121">
        <f>SUM(N17,+U17)</f>
        <v>111644</v>
      </c>
      <c r="N17" s="121">
        <f>SUM(O17:R17,T17)</f>
        <v>134200</v>
      </c>
      <c r="O17" s="121">
        <v>0</v>
      </c>
      <c r="P17" s="121">
        <v>0</v>
      </c>
      <c r="Q17" s="121">
        <v>101800</v>
      </c>
      <c r="R17" s="121">
        <v>32400</v>
      </c>
      <c r="S17" s="121">
        <v>149138</v>
      </c>
      <c r="T17" s="121">
        <v>0</v>
      </c>
      <c r="U17" s="121">
        <v>-22556</v>
      </c>
      <c r="V17" s="121">
        <f>+SUM(D17,M17)</f>
        <v>127939</v>
      </c>
      <c r="W17" s="121">
        <f>+SUM(E17,N17)</f>
        <v>229767</v>
      </c>
      <c r="X17" s="121">
        <f>+SUM(F17,O17)</f>
        <v>2635</v>
      </c>
      <c r="Y17" s="121">
        <f>+SUM(G17,P17)</f>
        <v>0</v>
      </c>
      <c r="Z17" s="121">
        <f>+SUM(H17,Q17)</f>
        <v>193600</v>
      </c>
      <c r="AA17" s="121">
        <f>+SUM(I17,R17)</f>
        <v>32400</v>
      </c>
      <c r="AB17" s="121">
        <f>+SUM(J17,S17)</f>
        <v>537373</v>
      </c>
      <c r="AC17" s="121">
        <f>+SUM(K17,T17)</f>
        <v>1132</v>
      </c>
      <c r="AD17" s="121">
        <f>+SUM(L17,U17)</f>
        <v>-101828</v>
      </c>
      <c r="AE17" s="121">
        <f>SUM(AF17,+AK17)</f>
        <v>147846</v>
      </c>
      <c r="AF17" s="121">
        <f>SUM(AG17:AJ17)</f>
        <v>147846</v>
      </c>
      <c r="AG17" s="121">
        <v>0</v>
      </c>
      <c r="AH17" s="121">
        <v>139804</v>
      </c>
      <c r="AI17" s="121">
        <v>8042</v>
      </c>
      <c r="AJ17" s="121">
        <v>0</v>
      </c>
      <c r="AK17" s="121">
        <v>0</v>
      </c>
      <c r="AL17" s="122" t="s">
        <v>545</v>
      </c>
      <c r="AM17" s="121">
        <f>SUM(AN17,AS17,AW17,AX17,BD17)</f>
        <v>256684</v>
      </c>
      <c r="AN17" s="121">
        <f>SUM(AO17:AR17)</f>
        <v>72821</v>
      </c>
      <c r="AO17" s="121">
        <v>72821</v>
      </c>
      <c r="AP17" s="121">
        <v>0</v>
      </c>
      <c r="AQ17" s="121">
        <v>0</v>
      </c>
      <c r="AR17" s="121">
        <v>0</v>
      </c>
      <c r="AS17" s="121">
        <f>SUM(AT17:AV17)</f>
        <v>109229</v>
      </c>
      <c r="AT17" s="121">
        <v>0</v>
      </c>
      <c r="AU17" s="121">
        <v>92089</v>
      </c>
      <c r="AV17" s="121">
        <v>17140</v>
      </c>
      <c r="AW17" s="121">
        <v>0</v>
      </c>
      <c r="AX17" s="121">
        <f>SUM(AY17:BB17)</f>
        <v>69344</v>
      </c>
      <c r="AY17" s="121">
        <v>0</v>
      </c>
      <c r="AZ17" s="121">
        <v>55877</v>
      </c>
      <c r="BA17" s="121">
        <v>13467</v>
      </c>
      <c r="BB17" s="121">
        <v>0</v>
      </c>
      <c r="BC17" s="122" t="s">
        <v>545</v>
      </c>
      <c r="BD17" s="121">
        <v>5290</v>
      </c>
      <c r="BE17" s="121">
        <v>0</v>
      </c>
      <c r="BF17" s="121">
        <f>SUM(AE17,+AM17,+BE17)</f>
        <v>404530</v>
      </c>
      <c r="BG17" s="121">
        <f>SUM(BH17,+BM17)</f>
        <v>163663</v>
      </c>
      <c r="BH17" s="121">
        <f>SUM(BI17:BL17)</f>
        <v>163663</v>
      </c>
      <c r="BI17" s="121">
        <v>0</v>
      </c>
      <c r="BJ17" s="121">
        <v>163663</v>
      </c>
      <c r="BK17" s="121">
        <v>0</v>
      </c>
      <c r="BL17" s="121">
        <v>0</v>
      </c>
      <c r="BM17" s="121">
        <v>0</v>
      </c>
      <c r="BN17" s="122" t="s">
        <v>545</v>
      </c>
      <c r="BO17" s="121">
        <f>SUM(BP17,BU17,BY17,BZ17,CF17)</f>
        <v>97119</v>
      </c>
      <c r="BP17" s="121">
        <f>SUM(BQ17:BT17)</f>
        <v>35248</v>
      </c>
      <c r="BQ17" s="121">
        <v>35248</v>
      </c>
      <c r="BR17" s="121">
        <v>0</v>
      </c>
      <c r="BS17" s="121">
        <v>0</v>
      </c>
      <c r="BT17" s="121">
        <v>0</v>
      </c>
      <c r="BU17" s="121">
        <f>SUM(BV17:BX17)</f>
        <v>54105</v>
      </c>
      <c r="BV17" s="121">
        <v>0</v>
      </c>
      <c r="BW17" s="121">
        <v>54105</v>
      </c>
      <c r="BX17" s="121">
        <v>0</v>
      </c>
      <c r="BY17" s="121">
        <v>0</v>
      </c>
      <c r="BZ17" s="121">
        <f>SUM(CA17:CD17)</f>
        <v>6023</v>
      </c>
      <c r="CA17" s="121">
        <v>0</v>
      </c>
      <c r="CB17" s="121">
        <v>6023</v>
      </c>
      <c r="CC17" s="121">
        <v>0</v>
      </c>
      <c r="CD17" s="121">
        <v>0</v>
      </c>
      <c r="CE17" s="122" t="s">
        <v>545</v>
      </c>
      <c r="CF17" s="121">
        <v>1743</v>
      </c>
      <c r="CG17" s="121">
        <v>0</v>
      </c>
      <c r="CH17" s="121">
        <f>SUM(BG17,+BO17,+CG17)</f>
        <v>260782</v>
      </c>
      <c r="CI17" s="121">
        <f>SUM(AE17,+BG17)</f>
        <v>311509</v>
      </c>
      <c r="CJ17" s="121">
        <f>SUM(AF17,+BH17)</f>
        <v>311509</v>
      </c>
      <c r="CK17" s="121">
        <f>SUM(AG17,+BI17)</f>
        <v>0</v>
      </c>
      <c r="CL17" s="121">
        <f>SUM(AH17,+BJ17)</f>
        <v>303467</v>
      </c>
      <c r="CM17" s="121">
        <f>SUM(AI17,+BK17)</f>
        <v>8042</v>
      </c>
      <c r="CN17" s="121">
        <f>SUM(AJ17,+BL17)</f>
        <v>0</v>
      </c>
      <c r="CO17" s="121">
        <f>SUM(AK17,+BM17)</f>
        <v>0</v>
      </c>
      <c r="CP17" s="122" t="s">
        <v>545</v>
      </c>
      <c r="CQ17" s="121">
        <f>SUM(AM17,+BO17)</f>
        <v>353803</v>
      </c>
      <c r="CR17" s="121">
        <f>SUM(AN17,+BP17)</f>
        <v>108069</v>
      </c>
      <c r="CS17" s="121">
        <f>SUM(AO17,+BQ17)</f>
        <v>108069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163334</v>
      </c>
      <c r="CX17" s="121">
        <f>SUM(AT17,+BV17)</f>
        <v>0</v>
      </c>
      <c r="CY17" s="121">
        <f>SUM(AU17,+BW17)</f>
        <v>146194</v>
      </c>
      <c r="CZ17" s="121">
        <f>SUM(AV17,+BX17)</f>
        <v>17140</v>
      </c>
      <c r="DA17" s="121">
        <f>SUM(AW17,+BY17)</f>
        <v>0</v>
      </c>
      <c r="DB17" s="121">
        <f>SUM(AX17,+BZ17)</f>
        <v>75367</v>
      </c>
      <c r="DC17" s="121">
        <f>SUM(AY17,+CA17)</f>
        <v>0</v>
      </c>
      <c r="DD17" s="121">
        <f>SUM(AZ17,+CB17)</f>
        <v>61900</v>
      </c>
      <c r="DE17" s="121">
        <f>SUM(BA17,+CC17)</f>
        <v>13467</v>
      </c>
      <c r="DF17" s="121">
        <f>SUM(BB17,+CD17)</f>
        <v>0</v>
      </c>
      <c r="DG17" s="122" t="s">
        <v>545</v>
      </c>
      <c r="DH17" s="121">
        <f>SUM(BD17,+CF17)</f>
        <v>7033</v>
      </c>
      <c r="DI17" s="121">
        <f>SUM(BE17,+CG17)</f>
        <v>0</v>
      </c>
      <c r="DJ17" s="121">
        <f>SUM(BF17,+CH17)</f>
        <v>665312</v>
      </c>
    </row>
    <row r="18" spans="1:114" s="136" customFormat="1" ht="13.5" customHeight="1" x14ac:dyDescent="0.15">
      <c r="A18" s="119" t="s">
        <v>9</v>
      </c>
      <c r="B18" s="120" t="s">
        <v>365</v>
      </c>
      <c r="C18" s="119" t="s">
        <v>366</v>
      </c>
      <c r="D18" s="121">
        <f>SUM(E18,+L18)</f>
        <v>316271</v>
      </c>
      <c r="E18" s="121">
        <f>SUM(F18:I18)+K18</f>
        <v>189356</v>
      </c>
      <c r="F18" s="121">
        <v>115095</v>
      </c>
      <c r="G18" s="121">
        <v>0</v>
      </c>
      <c r="H18" s="121">
        <v>0</v>
      </c>
      <c r="I18" s="121">
        <v>70866</v>
      </c>
      <c r="J18" s="121">
        <v>1090028</v>
      </c>
      <c r="K18" s="121">
        <v>3395</v>
      </c>
      <c r="L18" s="121">
        <v>126915</v>
      </c>
      <c r="M18" s="121">
        <f>SUM(N18,+U18)</f>
        <v>22952</v>
      </c>
      <c r="N18" s="121">
        <f>SUM(O18:R18,T18)</f>
        <v>22920</v>
      </c>
      <c r="O18" s="121">
        <v>0</v>
      </c>
      <c r="P18" s="121">
        <v>0</v>
      </c>
      <c r="Q18" s="121">
        <v>0</v>
      </c>
      <c r="R18" s="121">
        <v>22920</v>
      </c>
      <c r="S18" s="121">
        <v>217857</v>
      </c>
      <c r="T18" s="121">
        <v>0</v>
      </c>
      <c r="U18" s="121">
        <v>32</v>
      </c>
      <c r="V18" s="121">
        <f>+SUM(D18,M18)</f>
        <v>339223</v>
      </c>
      <c r="W18" s="121">
        <f>+SUM(E18,N18)</f>
        <v>212276</v>
      </c>
      <c r="X18" s="121">
        <f>+SUM(F18,O18)</f>
        <v>115095</v>
      </c>
      <c r="Y18" s="121">
        <f>+SUM(G18,P18)</f>
        <v>0</v>
      </c>
      <c r="Z18" s="121">
        <f>+SUM(H18,Q18)</f>
        <v>0</v>
      </c>
      <c r="AA18" s="121">
        <f>+SUM(I18,R18)</f>
        <v>93786</v>
      </c>
      <c r="AB18" s="121">
        <f>+SUM(J18,S18)</f>
        <v>1307885</v>
      </c>
      <c r="AC18" s="121">
        <f>+SUM(K18,T18)</f>
        <v>3395</v>
      </c>
      <c r="AD18" s="121">
        <f>+SUM(L18,U18)</f>
        <v>126947</v>
      </c>
      <c r="AE18" s="121">
        <f>SUM(AF18,+AK18)</f>
        <v>586451</v>
      </c>
      <c r="AF18" s="121">
        <f>SUM(AG18:AJ18)</f>
        <v>586451</v>
      </c>
      <c r="AG18" s="121">
        <v>0</v>
      </c>
      <c r="AH18" s="121">
        <v>562043</v>
      </c>
      <c r="AI18" s="121">
        <v>24408</v>
      </c>
      <c r="AJ18" s="121">
        <v>0</v>
      </c>
      <c r="AK18" s="121">
        <v>0</v>
      </c>
      <c r="AL18" s="122" t="s">
        <v>545</v>
      </c>
      <c r="AM18" s="121">
        <f>SUM(AN18,AS18,AW18,AX18,BD18)</f>
        <v>819848</v>
      </c>
      <c r="AN18" s="121">
        <f>SUM(AO18:AR18)</f>
        <v>55307</v>
      </c>
      <c r="AO18" s="121">
        <v>55307</v>
      </c>
      <c r="AP18" s="121">
        <v>0</v>
      </c>
      <c r="AQ18" s="121">
        <v>0</v>
      </c>
      <c r="AR18" s="121">
        <v>0</v>
      </c>
      <c r="AS18" s="121">
        <f>SUM(AT18:AV18)</f>
        <v>212964</v>
      </c>
      <c r="AT18" s="121">
        <v>0</v>
      </c>
      <c r="AU18" s="121">
        <v>201215</v>
      </c>
      <c r="AV18" s="121">
        <v>11749</v>
      </c>
      <c r="AW18" s="121">
        <v>0</v>
      </c>
      <c r="AX18" s="121">
        <f>SUM(AY18:BB18)</f>
        <v>551577</v>
      </c>
      <c r="AY18" s="121">
        <v>229594</v>
      </c>
      <c r="AZ18" s="121">
        <v>312500</v>
      </c>
      <c r="BA18" s="121">
        <v>9483</v>
      </c>
      <c r="BB18" s="121">
        <v>0</v>
      </c>
      <c r="BC18" s="122" t="s">
        <v>545</v>
      </c>
      <c r="BD18" s="121">
        <v>0</v>
      </c>
      <c r="BE18" s="121">
        <v>0</v>
      </c>
      <c r="BF18" s="121">
        <f>SUM(AE18,+AM18,+BE18)</f>
        <v>1406299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545</v>
      </c>
      <c r="BO18" s="121">
        <f>SUM(BP18,BU18,BY18,BZ18,CF18)</f>
        <v>240809</v>
      </c>
      <c r="BP18" s="121">
        <f>SUM(BQ18:BT18)</f>
        <v>28319</v>
      </c>
      <c r="BQ18" s="121">
        <v>28319</v>
      </c>
      <c r="BR18" s="121">
        <v>0</v>
      </c>
      <c r="BS18" s="121">
        <v>0</v>
      </c>
      <c r="BT18" s="121">
        <v>0</v>
      </c>
      <c r="BU18" s="121">
        <f>SUM(BV18:BX18)</f>
        <v>179443</v>
      </c>
      <c r="BV18" s="121">
        <v>0</v>
      </c>
      <c r="BW18" s="121">
        <v>179443</v>
      </c>
      <c r="BX18" s="121">
        <v>0</v>
      </c>
      <c r="BY18" s="121">
        <v>0</v>
      </c>
      <c r="BZ18" s="121">
        <f>SUM(CA18:CD18)</f>
        <v>33047</v>
      </c>
      <c r="CA18" s="121">
        <v>0</v>
      </c>
      <c r="CB18" s="121">
        <v>33047</v>
      </c>
      <c r="CC18" s="121">
        <v>0</v>
      </c>
      <c r="CD18" s="121">
        <v>0</v>
      </c>
      <c r="CE18" s="122" t="s">
        <v>545</v>
      </c>
      <c r="CF18" s="121">
        <v>0</v>
      </c>
      <c r="CG18" s="121">
        <v>0</v>
      </c>
      <c r="CH18" s="121">
        <f>SUM(BG18,+BO18,+CG18)</f>
        <v>240809</v>
      </c>
      <c r="CI18" s="121">
        <f>SUM(AE18,+BG18)</f>
        <v>586451</v>
      </c>
      <c r="CJ18" s="121">
        <f>SUM(AF18,+BH18)</f>
        <v>586451</v>
      </c>
      <c r="CK18" s="121">
        <f>SUM(AG18,+BI18)</f>
        <v>0</v>
      </c>
      <c r="CL18" s="121">
        <f>SUM(AH18,+BJ18)</f>
        <v>562043</v>
      </c>
      <c r="CM18" s="121">
        <f>SUM(AI18,+BK18)</f>
        <v>24408</v>
      </c>
      <c r="CN18" s="121">
        <f>SUM(AJ18,+BL18)</f>
        <v>0</v>
      </c>
      <c r="CO18" s="121">
        <f>SUM(AK18,+BM18)</f>
        <v>0</v>
      </c>
      <c r="CP18" s="122" t="s">
        <v>545</v>
      </c>
      <c r="CQ18" s="121">
        <f>SUM(AM18,+BO18)</f>
        <v>1060657</v>
      </c>
      <c r="CR18" s="121">
        <f>SUM(AN18,+BP18)</f>
        <v>83626</v>
      </c>
      <c r="CS18" s="121">
        <f>SUM(AO18,+BQ18)</f>
        <v>83626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392407</v>
      </c>
      <c r="CX18" s="121">
        <f>SUM(AT18,+BV18)</f>
        <v>0</v>
      </c>
      <c r="CY18" s="121">
        <f>SUM(AU18,+BW18)</f>
        <v>380658</v>
      </c>
      <c r="CZ18" s="121">
        <f>SUM(AV18,+BX18)</f>
        <v>11749</v>
      </c>
      <c r="DA18" s="121">
        <f>SUM(AW18,+BY18)</f>
        <v>0</v>
      </c>
      <c r="DB18" s="121">
        <f>SUM(AX18,+BZ18)</f>
        <v>584624</v>
      </c>
      <c r="DC18" s="121">
        <f>SUM(AY18,+CA18)</f>
        <v>229594</v>
      </c>
      <c r="DD18" s="121">
        <f>SUM(AZ18,+CB18)</f>
        <v>345547</v>
      </c>
      <c r="DE18" s="121">
        <f>SUM(BA18,+CC18)</f>
        <v>9483</v>
      </c>
      <c r="DF18" s="121">
        <f>SUM(BB18,+CD18)</f>
        <v>0</v>
      </c>
      <c r="DG18" s="122" t="s">
        <v>545</v>
      </c>
      <c r="DH18" s="121">
        <f>SUM(BD18,+CF18)</f>
        <v>0</v>
      </c>
      <c r="DI18" s="121">
        <f>SUM(BE18,+CG18)</f>
        <v>0</v>
      </c>
      <c r="DJ18" s="121">
        <f>SUM(BF18,+CH18)</f>
        <v>1647108</v>
      </c>
    </row>
    <row r="19" spans="1:114" s="136" customFormat="1" ht="13.5" customHeight="1" x14ac:dyDescent="0.15">
      <c r="A19" s="119" t="s">
        <v>9</v>
      </c>
      <c r="B19" s="120" t="s">
        <v>500</v>
      </c>
      <c r="C19" s="119" t="s">
        <v>505</v>
      </c>
      <c r="D19" s="121">
        <f>SUM(E19,+L19)</f>
        <v>139959</v>
      </c>
      <c r="E19" s="121">
        <f>SUM(F19:I19)+K19</f>
        <v>139959</v>
      </c>
      <c r="F19" s="121">
        <v>110203</v>
      </c>
      <c r="G19" s="121">
        <v>0</v>
      </c>
      <c r="H19" s="121">
        <v>0</v>
      </c>
      <c r="I19" s="121">
        <v>22165</v>
      </c>
      <c r="J19" s="121">
        <v>375867</v>
      </c>
      <c r="K19" s="121">
        <v>7591</v>
      </c>
      <c r="L19" s="121">
        <v>0</v>
      </c>
      <c r="M19" s="121">
        <f>SUM(N19,+U19)</f>
        <v>82748</v>
      </c>
      <c r="N19" s="121">
        <f>SUM(O19:R19,T19)</f>
        <v>46363</v>
      </c>
      <c r="O19" s="121">
        <v>22937</v>
      </c>
      <c r="P19" s="121">
        <v>0</v>
      </c>
      <c r="Q19" s="121">
        <v>0</v>
      </c>
      <c r="R19" s="121">
        <v>22324</v>
      </c>
      <c r="S19" s="121">
        <v>80454</v>
      </c>
      <c r="T19" s="121">
        <v>1102</v>
      </c>
      <c r="U19" s="121">
        <v>36385</v>
      </c>
      <c r="V19" s="121">
        <f>+SUM(D19,M19)</f>
        <v>222707</v>
      </c>
      <c r="W19" s="121">
        <f>+SUM(E19,N19)</f>
        <v>186322</v>
      </c>
      <c r="X19" s="121">
        <f>+SUM(F19,O19)</f>
        <v>133140</v>
      </c>
      <c r="Y19" s="121">
        <f>+SUM(G19,P19)</f>
        <v>0</v>
      </c>
      <c r="Z19" s="121">
        <f>+SUM(H19,Q19)</f>
        <v>0</v>
      </c>
      <c r="AA19" s="121">
        <f>+SUM(I19,R19)</f>
        <v>44489</v>
      </c>
      <c r="AB19" s="121">
        <f>+SUM(J19,S19)</f>
        <v>456321</v>
      </c>
      <c r="AC19" s="121">
        <f>+SUM(K19,T19)</f>
        <v>8693</v>
      </c>
      <c r="AD19" s="121">
        <f>+SUM(L19,U19)</f>
        <v>36385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545</v>
      </c>
      <c r="AM19" s="121">
        <f>SUM(AN19,AS19,AW19,AX19,BD19)</f>
        <v>478684</v>
      </c>
      <c r="AN19" s="121">
        <f>SUM(AO19:AR19)</f>
        <v>66397</v>
      </c>
      <c r="AO19" s="121">
        <v>26116</v>
      </c>
      <c r="AP19" s="121">
        <v>0</v>
      </c>
      <c r="AQ19" s="121">
        <v>30216</v>
      </c>
      <c r="AR19" s="121">
        <v>10065</v>
      </c>
      <c r="AS19" s="121">
        <f>SUM(AT19:AV19)</f>
        <v>256593</v>
      </c>
      <c r="AT19" s="121">
        <v>0</v>
      </c>
      <c r="AU19" s="121">
        <v>132580</v>
      </c>
      <c r="AV19" s="121">
        <v>124013</v>
      </c>
      <c r="AW19" s="121">
        <v>2678</v>
      </c>
      <c r="AX19" s="121">
        <f>SUM(AY19:BB19)</f>
        <v>153016</v>
      </c>
      <c r="AY19" s="121">
        <v>33106</v>
      </c>
      <c r="AZ19" s="121">
        <v>100438</v>
      </c>
      <c r="BA19" s="121">
        <v>4120</v>
      </c>
      <c r="BB19" s="121">
        <v>15352</v>
      </c>
      <c r="BC19" s="122" t="s">
        <v>545</v>
      </c>
      <c r="BD19" s="121">
        <v>0</v>
      </c>
      <c r="BE19" s="121">
        <v>37142</v>
      </c>
      <c r="BF19" s="121">
        <f>SUM(AE19,+AM19,+BE19)</f>
        <v>515826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545</v>
      </c>
      <c r="BO19" s="121">
        <f>SUM(BP19,BU19,BY19,BZ19,CF19)</f>
        <v>116932</v>
      </c>
      <c r="BP19" s="121">
        <f>SUM(BQ19:BT19)</f>
        <v>20484</v>
      </c>
      <c r="BQ19" s="121">
        <v>10242</v>
      </c>
      <c r="BR19" s="121">
        <v>0</v>
      </c>
      <c r="BS19" s="121">
        <v>10242</v>
      </c>
      <c r="BT19" s="121">
        <v>0</v>
      </c>
      <c r="BU19" s="121">
        <f>SUM(BV19:BX19)</f>
        <v>23112</v>
      </c>
      <c r="BV19" s="121">
        <v>0</v>
      </c>
      <c r="BW19" s="121">
        <v>23112</v>
      </c>
      <c r="BX19" s="121">
        <v>0</v>
      </c>
      <c r="BY19" s="121">
        <v>1328</v>
      </c>
      <c r="BZ19" s="121">
        <f>SUM(CA19:CD19)</f>
        <v>72008</v>
      </c>
      <c r="CA19" s="121">
        <v>0</v>
      </c>
      <c r="CB19" s="121">
        <v>65761</v>
      </c>
      <c r="CC19" s="121">
        <v>0</v>
      </c>
      <c r="CD19" s="121">
        <v>6247</v>
      </c>
      <c r="CE19" s="122" t="s">
        <v>545</v>
      </c>
      <c r="CF19" s="121">
        <v>0</v>
      </c>
      <c r="CG19" s="121">
        <v>46270</v>
      </c>
      <c r="CH19" s="121">
        <f>SUM(BG19,+BO19,+CG19)</f>
        <v>163202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545</v>
      </c>
      <c r="CQ19" s="121">
        <f>SUM(AM19,+BO19)</f>
        <v>595616</v>
      </c>
      <c r="CR19" s="121">
        <f>SUM(AN19,+BP19)</f>
        <v>86881</v>
      </c>
      <c r="CS19" s="121">
        <f>SUM(AO19,+BQ19)</f>
        <v>36358</v>
      </c>
      <c r="CT19" s="121">
        <f>SUM(AP19,+BR19)</f>
        <v>0</v>
      </c>
      <c r="CU19" s="121">
        <f>SUM(AQ19,+BS19)</f>
        <v>40458</v>
      </c>
      <c r="CV19" s="121">
        <f>SUM(AR19,+BT19)</f>
        <v>10065</v>
      </c>
      <c r="CW19" s="121">
        <f>SUM(AS19,+BU19)</f>
        <v>279705</v>
      </c>
      <c r="CX19" s="121">
        <f>SUM(AT19,+BV19)</f>
        <v>0</v>
      </c>
      <c r="CY19" s="121">
        <f>SUM(AU19,+BW19)</f>
        <v>155692</v>
      </c>
      <c r="CZ19" s="121">
        <f>SUM(AV19,+BX19)</f>
        <v>124013</v>
      </c>
      <c r="DA19" s="121">
        <f>SUM(AW19,+BY19)</f>
        <v>4006</v>
      </c>
      <c r="DB19" s="121">
        <f>SUM(AX19,+BZ19)</f>
        <v>225024</v>
      </c>
      <c r="DC19" s="121">
        <f>SUM(AY19,+CA19)</f>
        <v>33106</v>
      </c>
      <c r="DD19" s="121">
        <f>SUM(AZ19,+CB19)</f>
        <v>166199</v>
      </c>
      <c r="DE19" s="121">
        <f>SUM(BA19,+CC19)</f>
        <v>4120</v>
      </c>
      <c r="DF19" s="121">
        <f>SUM(BB19,+CD19)</f>
        <v>21599</v>
      </c>
      <c r="DG19" s="122" t="s">
        <v>545</v>
      </c>
      <c r="DH19" s="121">
        <f>SUM(BD19,+CF19)</f>
        <v>0</v>
      </c>
      <c r="DI19" s="121">
        <f>SUM(BE19,+CG19)</f>
        <v>83412</v>
      </c>
      <c r="DJ19" s="121">
        <f>SUM(BF19,+CH19)</f>
        <v>679028</v>
      </c>
    </row>
    <row r="20" spans="1:114" s="136" customFormat="1" ht="13.5" customHeight="1" x14ac:dyDescent="0.15">
      <c r="A20" s="119" t="s">
        <v>9</v>
      </c>
      <c r="B20" s="120" t="s">
        <v>403</v>
      </c>
      <c r="C20" s="119" t="s">
        <v>404</v>
      </c>
      <c r="D20" s="121">
        <f>SUM(E20,+L20)</f>
        <v>34565</v>
      </c>
      <c r="E20" s="121">
        <f>SUM(F20:I20)+K20</f>
        <v>34565</v>
      </c>
      <c r="F20" s="121">
        <v>0</v>
      </c>
      <c r="G20" s="121">
        <v>0</v>
      </c>
      <c r="H20" s="121">
        <v>0</v>
      </c>
      <c r="I20" s="121">
        <v>34565</v>
      </c>
      <c r="J20" s="121">
        <v>552549</v>
      </c>
      <c r="K20" s="121">
        <v>0</v>
      </c>
      <c r="L20" s="121">
        <v>0</v>
      </c>
      <c r="M20" s="121">
        <f>SUM(N20,+U20)</f>
        <v>7227</v>
      </c>
      <c r="N20" s="121">
        <f>SUM(O20:R20,T20)</f>
        <v>7227</v>
      </c>
      <c r="O20" s="121">
        <v>0</v>
      </c>
      <c r="P20" s="121">
        <v>0</v>
      </c>
      <c r="Q20" s="121">
        <v>0</v>
      </c>
      <c r="R20" s="121">
        <v>7227</v>
      </c>
      <c r="S20" s="121">
        <v>178559</v>
      </c>
      <c r="T20" s="121">
        <v>0</v>
      </c>
      <c r="U20" s="121">
        <v>0</v>
      </c>
      <c r="V20" s="121">
        <f>+SUM(D20,M20)</f>
        <v>41792</v>
      </c>
      <c r="W20" s="121">
        <f>+SUM(E20,N20)</f>
        <v>41792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41792</v>
      </c>
      <c r="AB20" s="121">
        <f>+SUM(J20,S20)</f>
        <v>731108</v>
      </c>
      <c r="AC20" s="121">
        <f>+SUM(K20,T20)</f>
        <v>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545</v>
      </c>
      <c r="AM20" s="121">
        <f>SUM(AN20,AS20,AW20,AX20,BD20)</f>
        <v>552549</v>
      </c>
      <c r="AN20" s="121">
        <f>SUM(AO20:AR20)</f>
        <v>87030</v>
      </c>
      <c r="AO20" s="121">
        <v>20714</v>
      </c>
      <c r="AP20" s="121">
        <v>0</v>
      </c>
      <c r="AQ20" s="121">
        <v>66316</v>
      </c>
      <c r="AR20" s="121">
        <v>0</v>
      </c>
      <c r="AS20" s="121">
        <f>SUM(AT20:AV20)</f>
        <v>255478</v>
      </c>
      <c r="AT20" s="121">
        <v>0</v>
      </c>
      <c r="AU20" s="121">
        <v>255478</v>
      </c>
      <c r="AV20" s="121">
        <v>0</v>
      </c>
      <c r="AW20" s="121">
        <v>0</v>
      </c>
      <c r="AX20" s="121">
        <f>SUM(AY20:BB20)</f>
        <v>210041</v>
      </c>
      <c r="AY20" s="121">
        <v>166305</v>
      </c>
      <c r="AZ20" s="121">
        <v>0</v>
      </c>
      <c r="BA20" s="121">
        <v>42962</v>
      </c>
      <c r="BB20" s="121">
        <v>774</v>
      </c>
      <c r="BC20" s="122" t="s">
        <v>545</v>
      </c>
      <c r="BD20" s="121">
        <v>0</v>
      </c>
      <c r="BE20" s="121">
        <v>34565</v>
      </c>
      <c r="BF20" s="121">
        <f>SUM(AE20,+AM20,+BE20)</f>
        <v>587114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545</v>
      </c>
      <c r="BO20" s="121">
        <f>SUM(BP20,BU20,BY20,BZ20,CF20)</f>
        <v>172331</v>
      </c>
      <c r="BP20" s="121">
        <f>SUM(BQ20:BT20)</f>
        <v>43316</v>
      </c>
      <c r="BQ20" s="121">
        <v>15201</v>
      </c>
      <c r="BR20" s="121">
        <v>0</v>
      </c>
      <c r="BS20" s="121">
        <v>28115</v>
      </c>
      <c r="BT20" s="121">
        <v>0</v>
      </c>
      <c r="BU20" s="121">
        <f>SUM(BV20:BX20)</f>
        <v>129015</v>
      </c>
      <c r="BV20" s="121">
        <v>0</v>
      </c>
      <c r="BW20" s="121">
        <v>129015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545</v>
      </c>
      <c r="CF20" s="121">
        <v>0</v>
      </c>
      <c r="CG20" s="121">
        <v>13455</v>
      </c>
      <c r="CH20" s="121">
        <f>SUM(BG20,+BO20,+CG20)</f>
        <v>185786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545</v>
      </c>
      <c r="CQ20" s="121">
        <f>SUM(AM20,+BO20)</f>
        <v>724880</v>
      </c>
      <c r="CR20" s="121">
        <f>SUM(AN20,+BP20)</f>
        <v>130346</v>
      </c>
      <c r="CS20" s="121">
        <f>SUM(AO20,+BQ20)</f>
        <v>35915</v>
      </c>
      <c r="CT20" s="121">
        <f>SUM(AP20,+BR20)</f>
        <v>0</v>
      </c>
      <c r="CU20" s="121">
        <f>SUM(AQ20,+BS20)</f>
        <v>94431</v>
      </c>
      <c r="CV20" s="121">
        <f>SUM(AR20,+BT20)</f>
        <v>0</v>
      </c>
      <c r="CW20" s="121">
        <f>SUM(AS20,+BU20)</f>
        <v>384493</v>
      </c>
      <c r="CX20" s="121">
        <f>SUM(AT20,+BV20)</f>
        <v>0</v>
      </c>
      <c r="CY20" s="121">
        <f>SUM(AU20,+BW20)</f>
        <v>384493</v>
      </c>
      <c r="CZ20" s="121">
        <f>SUM(AV20,+BX20)</f>
        <v>0</v>
      </c>
      <c r="DA20" s="121">
        <f>SUM(AW20,+BY20)</f>
        <v>0</v>
      </c>
      <c r="DB20" s="121">
        <f>SUM(AX20,+BZ20)</f>
        <v>210041</v>
      </c>
      <c r="DC20" s="121">
        <f>SUM(AY20,+CA20)</f>
        <v>166305</v>
      </c>
      <c r="DD20" s="121">
        <f>SUM(AZ20,+CB20)</f>
        <v>0</v>
      </c>
      <c r="DE20" s="121">
        <f>SUM(BA20,+CC20)</f>
        <v>42962</v>
      </c>
      <c r="DF20" s="121">
        <f>SUM(BB20,+CD20)</f>
        <v>774</v>
      </c>
      <c r="DG20" s="122" t="s">
        <v>545</v>
      </c>
      <c r="DH20" s="121">
        <f>SUM(BD20,+CF20)</f>
        <v>0</v>
      </c>
      <c r="DI20" s="121">
        <f>SUM(BE20,+CG20)</f>
        <v>48020</v>
      </c>
      <c r="DJ20" s="121">
        <f>SUM(BF20,+CH20)</f>
        <v>772900</v>
      </c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20">
    <sortCondition ref="A8:A20"/>
    <sortCondition ref="B8:B20"/>
    <sortCondition ref="C8:C2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33</v>
      </c>
      <c r="D7" s="140">
        <f>SUM(E7,+L7)</f>
        <v>29587110</v>
      </c>
      <c r="E7" s="140">
        <f>+SUM(F7:I7,K7)</f>
        <v>7075731</v>
      </c>
      <c r="F7" s="140">
        <f t="shared" ref="F7:L7" si="0">SUM(F$8:F$1000)</f>
        <v>2362952</v>
      </c>
      <c r="G7" s="140">
        <f t="shared" si="0"/>
        <v>0</v>
      </c>
      <c r="H7" s="140">
        <f t="shared" si="0"/>
        <v>682000</v>
      </c>
      <c r="I7" s="140">
        <f t="shared" si="0"/>
        <v>2505411</v>
      </c>
      <c r="J7" s="140">
        <f t="shared" si="0"/>
        <v>7150221</v>
      </c>
      <c r="K7" s="140">
        <f t="shared" si="0"/>
        <v>1525368</v>
      </c>
      <c r="L7" s="140">
        <f t="shared" si="0"/>
        <v>22511379</v>
      </c>
      <c r="M7" s="140">
        <f>SUM(N7,+U7)</f>
        <v>4659726</v>
      </c>
      <c r="N7" s="140">
        <f>+SUM(O7:R7,T7)</f>
        <v>1154722</v>
      </c>
      <c r="O7" s="140">
        <f t="shared" ref="O7:U7" si="1">SUM(O$8:O$1000)</f>
        <v>37210</v>
      </c>
      <c r="P7" s="140">
        <f t="shared" si="1"/>
        <v>0</v>
      </c>
      <c r="Q7" s="140">
        <f t="shared" si="1"/>
        <v>128000</v>
      </c>
      <c r="R7" s="140">
        <f t="shared" si="1"/>
        <v>742660</v>
      </c>
      <c r="S7" s="140">
        <f t="shared" si="1"/>
        <v>1848189</v>
      </c>
      <c r="T7" s="140">
        <f t="shared" si="1"/>
        <v>246852</v>
      </c>
      <c r="U7" s="140">
        <f t="shared" si="1"/>
        <v>3505004</v>
      </c>
      <c r="V7" s="140">
        <f t="shared" ref="V7:AB7" si="2">+SUM(D7,M7)</f>
        <v>34246836</v>
      </c>
      <c r="W7" s="140">
        <f t="shared" si="2"/>
        <v>8230453</v>
      </c>
      <c r="X7" s="140">
        <f t="shared" si="2"/>
        <v>2400162</v>
      </c>
      <c r="Y7" s="140">
        <f t="shared" si="2"/>
        <v>0</v>
      </c>
      <c r="Z7" s="140">
        <f t="shared" si="2"/>
        <v>810000</v>
      </c>
      <c r="AA7" s="140">
        <f t="shared" si="2"/>
        <v>3248071</v>
      </c>
      <c r="AB7" s="140">
        <f t="shared" si="2"/>
        <v>8998410</v>
      </c>
      <c r="AC7" s="140">
        <f>+SUM(K7,T7)</f>
        <v>1772220</v>
      </c>
      <c r="AD7" s="140">
        <f>+SUM(L7,U7)</f>
        <v>26016383</v>
      </c>
      <c r="AE7" s="209"/>
      <c r="AF7" s="209"/>
    </row>
    <row r="8" spans="1:32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SUM(E8,+L8)</f>
        <v>3333400</v>
      </c>
      <c r="E8" s="121">
        <f>+SUM(F8:I8,K8)</f>
        <v>944517</v>
      </c>
      <c r="F8" s="121">
        <v>41674</v>
      </c>
      <c r="G8" s="121">
        <v>0</v>
      </c>
      <c r="H8" s="121">
        <v>291000</v>
      </c>
      <c r="I8" s="121">
        <v>324235</v>
      </c>
      <c r="J8" s="121"/>
      <c r="K8" s="121">
        <v>287608</v>
      </c>
      <c r="L8" s="121">
        <v>2388883</v>
      </c>
      <c r="M8" s="121">
        <f>SUM(N8,+U8)</f>
        <v>219485</v>
      </c>
      <c r="N8" s="121">
        <f>+SUM(O8:R8,T8)</f>
        <v>28458</v>
      </c>
      <c r="O8" s="121">
        <v>2258</v>
      </c>
      <c r="P8" s="121">
        <v>0</v>
      </c>
      <c r="Q8" s="121">
        <v>26200</v>
      </c>
      <c r="R8" s="121">
        <v>0</v>
      </c>
      <c r="S8" s="121"/>
      <c r="T8" s="121">
        <v>0</v>
      </c>
      <c r="U8" s="121">
        <v>191027</v>
      </c>
      <c r="V8" s="121">
        <f>+SUM(D8,M8)</f>
        <v>3552885</v>
      </c>
      <c r="W8" s="121">
        <f>+SUM(E8,N8)</f>
        <v>972975</v>
      </c>
      <c r="X8" s="121">
        <f>+SUM(F8,O8)</f>
        <v>43932</v>
      </c>
      <c r="Y8" s="121">
        <f>+SUM(G8,P8)</f>
        <v>0</v>
      </c>
      <c r="Z8" s="121">
        <f>+SUM(H8,Q8)</f>
        <v>317200</v>
      </c>
      <c r="AA8" s="121">
        <f>+SUM(I8,R8)</f>
        <v>324235</v>
      </c>
      <c r="AB8" s="121">
        <f>+SUM(J8,S8)</f>
        <v>0</v>
      </c>
      <c r="AC8" s="121">
        <f>+SUM(K8,T8)</f>
        <v>287608</v>
      </c>
      <c r="AD8" s="121">
        <f>+SUM(L8,U8)</f>
        <v>2579910</v>
      </c>
      <c r="AE8" s="210" t="s">
        <v>326</v>
      </c>
      <c r="AF8" s="209"/>
    </row>
    <row r="9" spans="1:32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SUM(E9,+L9)</f>
        <v>1588009</v>
      </c>
      <c r="E9" s="121">
        <f>+SUM(F9:I9,K9)</f>
        <v>17984</v>
      </c>
      <c r="F9" s="121">
        <v>0</v>
      </c>
      <c r="G9" s="121">
        <v>0</v>
      </c>
      <c r="H9" s="121">
        <v>0</v>
      </c>
      <c r="I9" s="121">
        <v>993</v>
      </c>
      <c r="J9" s="121"/>
      <c r="K9" s="121">
        <v>16991</v>
      </c>
      <c r="L9" s="121">
        <v>1570025</v>
      </c>
      <c r="M9" s="121">
        <f>SUM(N9,+U9)</f>
        <v>330207</v>
      </c>
      <c r="N9" s="121">
        <f>+SUM(O9:R9,T9)</f>
        <v>90791</v>
      </c>
      <c r="O9" s="121">
        <v>0</v>
      </c>
      <c r="P9" s="121">
        <v>0</v>
      </c>
      <c r="Q9" s="121">
        <v>0</v>
      </c>
      <c r="R9" s="121">
        <v>90791</v>
      </c>
      <c r="S9" s="121"/>
      <c r="T9" s="121">
        <v>0</v>
      </c>
      <c r="U9" s="121">
        <v>239416</v>
      </c>
      <c r="V9" s="121">
        <f>+SUM(D9,M9)</f>
        <v>1918216</v>
      </c>
      <c r="W9" s="121">
        <f>+SUM(E9,N9)</f>
        <v>108775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91784</v>
      </c>
      <c r="AB9" s="121">
        <f>+SUM(J9,S9)</f>
        <v>0</v>
      </c>
      <c r="AC9" s="121">
        <f>+SUM(K9,T9)</f>
        <v>16991</v>
      </c>
      <c r="AD9" s="121">
        <f>+SUM(L9,U9)</f>
        <v>1809441</v>
      </c>
      <c r="AE9" s="210" t="s">
        <v>333</v>
      </c>
      <c r="AF9" s="209"/>
    </row>
    <row r="10" spans="1:32" s="136" customFormat="1" ht="13.5" customHeight="1" x14ac:dyDescent="0.15">
      <c r="A10" s="119" t="s">
        <v>9</v>
      </c>
      <c r="B10" s="120" t="s">
        <v>336</v>
      </c>
      <c r="C10" s="119" t="s">
        <v>337</v>
      </c>
      <c r="D10" s="121">
        <f>SUM(E10,+L10)</f>
        <v>4839033</v>
      </c>
      <c r="E10" s="121">
        <f>+SUM(F10:I10,K10)</f>
        <v>883872</v>
      </c>
      <c r="F10" s="121">
        <v>0</v>
      </c>
      <c r="G10" s="121">
        <v>0</v>
      </c>
      <c r="H10" s="121">
        <v>0</v>
      </c>
      <c r="I10" s="121">
        <v>689617</v>
      </c>
      <c r="J10" s="121"/>
      <c r="K10" s="121">
        <v>194255</v>
      </c>
      <c r="L10" s="121">
        <v>3955161</v>
      </c>
      <c r="M10" s="121">
        <f>SUM(N10,+U10)</f>
        <v>561937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561937</v>
      </c>
      <c r="V10" s="121">
        <f>+SUM(D10,M10)</f>
        <v>5400970</v>
      </c>
      <c r="W10" s="121">
        <f>+SUM(E10,N10)</f>
        <v>883872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689617</v>
      </c>
      <c r="AB10" s="121">
        <f>+SUM(J10,S10)</f>
        <v>0</v>
      </c>
      <c r="AC10" s="121">
        <f>+SUM(K10,T10)</f>
        <v>194255</v>
      </c>
      <c r="AD10" s="121">
        <f>+SUM(L10,U10)</f>
        <v>4517098</v>
      </c>
      <c r="AE10" s="210" t="s">
        <v>338</v>
      </c>
      <c r="AF10" s="209"/>
    </row>
    <row r="11" spans="1:32" s="136" customFormat="1" ht="13.5" customHeight="1" x14ac:dyDescent="0.15">
      <c r="A11" s="119" t="s">
        <v>9</v>
      </c>
      <c r="B11" s="120" t="s">
        <v>339</v>
      </c>
      <c r="C11" s="119" t="s">
        <v>340</v>
      </c>
      <c r="D11" s="121">
        <f>SUM(E11,+L11)</f>
        <v>7558927</v>
      </c>
      <c r="E11" s="121">
        <f>+SUM(F11:I11,K11)</f>
        <v>2074442</v>
      </c>
      <c r="F11" s="121">
        <v>1421657</v>
      </c>
      <c r="G11" s="121">
        <v>0</v>
      </c>
      <c r="H11" s="121">
        <v>15500</v>
      </c>
      <c r="I11" s="121">
        <v>387669</v>
      </c>
      <c r="J11" s="121"/>
      <c r="K11" s="121">
        <v>249616</v>
      </c>
      <c r="L11" s="121">
        <v>5484485</v>
      </c>
      <c r="M11" s="121">
        <f>SUM(N11,+U11)</f>
        <v>798896</v>
      </c>
      <c r="N11" s="121">
        <f>+SUM(O11:R11,T11)</f>
        <v>97512</v>
      </c>
      <c r="O11" s="121">
        <v>0</v>
      </c>
      <c r="P11" s="121">
        <v>0</v>
      </c>
      <c r="Q11" s="121">
        <v>0</v>
      </c>
      <c r="R11" s="121">
        <v>94762</v>
      </c>
      <c r="S11" s="121"/>
      <c r="T11" s="121">
        <v>2750</v>
      </c>
      <c r="U11" s="121">
        <v>701384</v>
      </c>
      <c r="V11" s="121">
        <f>+SUM(D11,M11)</f>
        <v>8357823</v>
      </c>
      <c r="W11" s="121">
        <f>+SUM(E11,N11)</f>
        <v>2171954</v>
      </c>
      <c r="X11" s="121">
        <f>+SUM(F11,O11)</f>
        <v>1421657</v>
      </c>
      <c r="Y11" s="121">
        <f>+SUM(G11,P11)</f>
        <v>0</v>
      </c>
      <c r="Z11" s="121">
        <f>+SUM(H11,Q11)</f>
        <v>15500</v>
      </c>
      <c r="AA11" s="121">
        <f>+SUM(I11,R11)</f>
        <v>482431</v>
      </c>
      <c r="AB11" s="121">
        <f>+SUM(J11,S11)</f>
        <v>0</v>
      </c>
      <c r="AC11" s="121">
        <f>+SUM(K11,T11)</f>
        <v>252366</v>
      </c>
      <c r="AD11" s="121">
        <f>+SUM(L11,U11)</f>
        <v>6185869</v>
      </c>
      <c r="AE11" s="210" t="s">
        <v>341</v>
      </c>
      <c r="AF11" s="209"/>
    </row>
    <row r="12" spans="1:32" s="136" customFormat="1" ht="13.5" customHeight="1" x14ac:dyDescent="0.15">
      <c r="A12" s="119" t="s">
        <v>9</v>
      </c>
      <c r="B12" s="120" t="s">
        <v>342</v>
      </c>
      <c r="C12" s="119" t="s">
        <v>343</v>
      </c>
      <c r="D12" s="121">
        <f>SUM(E12,+L12)</f>
        <v>472984</v>
      </c>
      <c r="E12" s="121">
        <f>+SUM(F12:I12,K12)</f>
        <v>0</v>
      </c>
      <c r="F12" s="121">
        <v>0</v>
      </c>
      <c r="G12" s="121">
        <v>0</v>
      </c>
      <c r="H12" s="121">
        <v>0</v>
      </c>
      <c r="I12" s="121">
        <v>0</v>
      </c>
      <c r="J12" s="121"/>
      <c r="K12" s="121">
        <v>0</v>
      </c>
      <c r="L12" s="121">
        <v>472984</v>
      </c>
      <c r="M12" s="121">
        <f>SUM(N12,+U12)</f>
        <v>93833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93833</v>
      </c>
      <c r="V12" s="121">
        <f>+SUM(D12,M12)</f>
        <v>566817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0</v>
      </c>
      <c r="AC12" s="121">
        <f>+SUM(K12,T12)</f>
        <v>0</v>
      </c>
      <c r="AD12" s="121">
        <f>+SUM(L12,U12)</f>
        <v>566817</v>
      </c>
      <c r="AE12" s="210" t="s">
        <v>344</v>
      </c>
      <c r="AF12" s="209"/>
    </row>
    <row r="13" spans="1:32" s="136" customFormat="1" ht="13.5" customHeight="1" x14ac:dyDescent="0.15">
      <c r="A13" s="119" t="s">
        <v>9</v>
      </c>
      <c r="B13" s="120" t="s">
        <v>347</v>
      </c>
      <c r="C13" s="119" t="s">
        <v>348</v>
      </c>
      <c r="D13" s="121">
        <f>SUM(E13,+L13)</f>
        <v>734124</v>
      </c>
      <c r="E13" s="121">
        <f>+SUM(F13:I13,K13)</f>
        <v>279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279</v>
      </c>
      <c r="L13" s="121">
        <v>733845</v>
      </c>
      <c r="M13" s="121">
        <f>SUM(N13,+U13)</f>
        <v>117710</v>
      </c>
      <c r="N13" s="121">
        <f>+SUM(O13:R13,T13)</f>
        <v>177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177</v>
      </c>
      <c r="U13" s="121">
        <v>117533</v>
      </c>
      <c r="V13" s="121">
        <f>+SUM(D13,M13)</f>
        <v>851834</v>
      </c>
      <c r="W13" s="121">
        <f>+SUM(E13,N13)</f>
        <v>456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456</v>
      </c>
      <c r="AD13" s="121">
        <f>+SUM(L13,U13)</f>
        <v>851378</v>
      </c>
      <c r="AE13" s="210" t="s">
        <v>349</v>
      </c>
      <c r="AF13" s="209"/>
    </row>
    <row r="14" spans="1:32" s="136" customFormat="1" ht="13.5" customHeight="1" x14ac:dyDescent="0.15">
      <c r="A14" s="119" t="s">
        <v>9</v>
      </c>
      <c r="B14" s="120" t="s">
        <v>352</v>
      </c>
      <c r="C14" s="119" t="s">
        <v>353</v>
      </c>
      <c r="D14" s="121">
        <f>SUM(E14,+L14)</f>
        <v>484818</v>
      </c>
      <c r="E14" s="121">
        <f>+SUM(F14:I14,K14)</f>
        <v>48677</v>
      </c>
      <c r="F14" s="121">
        <v>0</v>
      </c>
      <c r="G14" s="121">
        <v>0</v>
      </c>
      <c r="H14" s="121">
        <v>0</v>
      </c>
      <c r="I14" s="121">
        <v>48677</v>
      </c>
      <c r="J14" s="121"/>
      <c r="K14" s="121">
        <v>0</v>
      </c>
      <c r="L14" s="121">
        <v>436141</v>
      </c>
      <c r="M14" s="121">
        <f>SUM(N14,+U14)</f>
        <v>125098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125098</v>
      </c>
      <c r="V14" s="121">
        <f>+SUM(D14,M14)</f>
        <v>609916</v>
      </c>
      <c r="W14" s="121">
        <f>+SUM(E14,N14)</f>
        <v>48677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48677</v>
      </c>
      <c r="AB14" s="121">
        <f>+SUM(J14,S14)</f>
        <v>0</v>
      </c>
      <c r="AC14" s="121">
        <f>+SUM(K14,T14)</f>
        <v>0</v>
      </c>
      <c r="AD14" s="121">
        <f>+SUM(L14,U14)</f>
        <v>561239</v>
      </c>
      <c r="AE14" s="210" t="s">
        <v>354</v>
      </c>
      <c r="AF14" s="209"/>
    </row>
    <row r="15" spans="1:32" s="136" customFormat="1" ht="13.5" customHeight="1" x14ac:dyDescent="0.15">
      <c r="A15" s="119" t="s">
        <v>9</v>
      </c>
      <c r="B15" s="120" t="s">
        <v>357</v>
      </c>
      <c r="C15" s="119" t="s">
        <v>358</v>
      </c>
      <c r="D15" s="121">
        <f>SUM(E15,+L15)</f>
        <v>708842</v>
      </c>
      <c r="E15" s="121">
        <f>+SUM(F15:I15,K15)</f>
        <v>526</v>
      </c>
      <c r="F15" s="121">
        <v>0</v>
      </c>
      <c r="G15" s="121">
        <v>0</v>
      </c>
      <c r="H15" s="121">
        <v>0</v>
      </c>
      <c r="I15" s="121">
        <v>282</v>
      </c>
      <c r="J15" s="121"/>
      <c r="K15" s="121">
        <v>244</v>
      </c>
      <c r="L15" s="121">
        <v>708316</v>
      </c>
      <c r="M15" s="121">
        <f>SUM(N15,+U15)</f>
        <v>89332</v>
      </c>
      <c r="N15" s="121">
        <f>+SUM(O15:R15,T15)</f>
        <v>24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24</v>
      </c>
      <c r="U15" s="121">
        <v>89308</v>
      </c>
      <c r="V15" s="121">
        <f>+SUM(D15,M15)</f>
        <v>798174</v>
      </c>
      <c r="W15" s="121">
        <f>+SUM(E15,N15)</f>
        <v>550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282</v>
      </c>
      <c r="AB15" s="121">
        <f>+SUM(J15,S15)</f>
        <v>0</v>
      </c>
      <c r="AC15" s="121">
        <f>+SUM(K15,T15)</f>
        <v>268</v>
      </c>
      <c r="AD15" s="121">
        <f>+SUM(L15,U15)</f>
        <v>797624</v>
      </c>
      <c r="AE15" s="210" t="s">
        <v>359</v>
      </c>
      <c r="AF15" s="209"/>
    </row>
    <row r="16" spans="1:32" s="136" customFormat="1" ht="13.5" customHeight="1" x14ac:dyDescent="0.15">
      <c r="A16" s="119" t="s">
        <v>9</v>
      </c>
      <c r="B16" s="120" t="s">
        <v>362</v>
      </c>
      <c r="C16" s="119" t="s">
        <v>363</v>
      </c>
      <c r="D16" s="121">
        <f>SUM(E16,+L16)</f>
        <v>650189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650189</v>
      </c>
      <c r="M16" s="121">
        <f>SUM(N16,+U16)</f>
        <v>134658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134658</v>
      </c>
      <c r="V16" s="121">
        <f>+SUM(D16,M16)</f>
        <v>784847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784847</v>
      </c>
      <c r="AE16" s="210" t="s">
        <v>364</v>
      </c>
      <c r="AF16" s="209"/>
    </row>
    <row r="17" spans="1:32" s="136" customFormat="1" ht="13.5" customHeight="1" x14ac:dyDescent="0.15">
      <c r="A17" s="119" t="s">
        <v>9</v>
      </c>
      <c r="B17" s="120" t="s">
        <v>367</v>
      </c>
      <c r="C17" s="119" t="s">
        <v>368</v>
      </c>
      <c r="D17" s="121">
        <f>SUM(E17,+L17)</f>
        <v>516673</v>
      </c>
      <c r="E17" s="121">
        <f>+SUM(F17:I17,K17)</f>
        <v>51399</v>
      </c>
      <c r="F17" s="121">
        <v>0</v>
      </c>
      <c r="G17" s="121">
        <v>0</v>
      </c>
      <c r="H17" s="121">
        <v>0</v>
      </c>
      <c r="I17" s="121">
        <v>49520</v>
      </c>
      <c r="J17" s="121"/>
      <c r="K17" s="121">
        <v>1879</v>
      </c>
      <c r="L17" s="121">
        <v>465274</v>
      </c>
      <c r="M17" s="121">
        <f>SUM(N17,+U17)</f>
        <v>46710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46710</v>
      </c>
      <c r="V17" s="121">
        <f>+SUM(D17,M17)</f>
        <v>563383</v>
      </c>
      <c r="W17" s="121">
        <f>+SUM(E17,N17)</f>
        <v>51399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49520</v>
      </c>
      <c r="AB17" s="121">
        <f>+SUM(J17,S17)</f>
        <v>0</v>
      </c>
      <c r="AC17" s="121">
        <f>+SUM(K17,T17)</f>
        <v>1879</v>
      </c>
      <c r="AD17" s="121">
        <f>+SUM(L17,U17)</f>
        <v>511984</v>
      </c>
      <c r="AE17" s="210" t="s">
        <v>369</v>
      </c>
      <c r="AF17" s="209"/>
    </row>
    <row r="18" spans="1:32" s="136" customFormat="1" ht="13.5" customHeight="1" x14ac:dyDescent="0.15">
      <c r="A18" s="119" t="s">
        <v>9</v>
      </c>
      <c r="B18" s="120" t="s">
        <v>372</v>
      </c>
      <c r="C18" s="119" t="s">
        <v>373</v>
      </c>
      <c r="D18" s="121">
        <f>SUM(E18,+L18)</f>
        <v>462171</v>
      </c>
      <c r="E18" s="121">
        <f>+SUM(F18:I18,K18)</f>
        <v>205174</v>
      </c>
      <c r="F18" s="121">
        <v>99810</v>
      </c>
      <c r="G18" s="121">
        <v>0</v>
      </c>
      <c r="H18" s="121">
        <v>0</v>
      </c>
      <c r="I18" s="121">
        <v>67353</v>
      </c>
      <c r="J18" s="121"/>
      <c r="K18" s="121">
        <v>38011</v>
      </c>
      <c r="L18" s="121">
        <v>256997</v>
      </c>
      <c r="M18" s="121">
        <f>SUM(N18,+U18)</f>
        <v>86044</v>
      </c>
      <c r="N18" s="121">
        <f>+SUM(O18:R18,T18)</f>
        <v>8334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8334</v>
      </c>
      <c r="U18" s="121">
        <v>77710</v>
      </c>
      <c r="V18" s="121">
        <f>+SUM(D18,M18)</f>
        <v>548215</v>
      </c>
      <c r="W18" s="121">
        <f>+SUM(E18,N18)</f>
        <v>213508</v>
      </c>
      <c r="X18" s="121">
        <f>+SUM(F18,O18)</f>
        <v>99810</v>
      </c>
      <c r="Y18" s="121">
        <f>+SUM(G18,P18)</f>
        <v>0</v>
      </c>
      <c r="Z18" s="121">
        <f>+SUM(H18,Q18)</f>
        <v>0</v>
      </c>
      <c r="AA18" s="121">
        <f>+SUM(I18,R18)</f>
        <v>67353</v>
      </c>
      <c r="AB18" s="121">
        <f>+SUM(J18,S18)</f>
        <v>0</v>
      </c>
      <c r="AC18" s="121">
        <f>+SUM(K18,T18)</f>
        <v>46345</v>
      </c>
      <c r="AD18" s="121">
        <f>+SUM(L18,U18)</f>
        <v>334707</v>
      </c>
      <c r="AE18" s="210" t="s">
        <v>374</v>
      </c>
      <c r="AF18" s="209"/>
    </row>
    <row r="19" spans="1:32" s="136" customFormat="1" ht="13.5" customHeight="1" x14ac:dyDescent="0.15">
      <c r="A19" s="119" t="s">
        <v>9</v>
      </c>
      <c r="B19" s="120" t="s">
        <v>375</v>
      </c>
      <c r="C19" s="119" t="s">
        <v>376</v>
      </c>
      <c r="D19" s="121">
        <f>SUM(E19,+L19)</f>
        <v>422786</v>
      </c>
      <c r="E19" s="121">
        <f>+SUM(F19:I19,K19)</f>
        <v>5508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5508</v>
      </c>
      <c r="L19" s="121">
        <v>417278</v>
      </c>
      <c r="M19" s="121">
        <f>SUM(N19,+U19)</f>
        <v>108960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108960</v>
      </c>
      <c r="V19" s="121">
        <f>+SUM(D19,M19)</f>
        <v>531746</v>
      </c>
      <c r="W19" s="121">
        <f>+SUM(E19,N19)</f>
        <v>5508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5508</v>
      </c>
      <c r="AD19" s="121">
        <f>+SUM(L19,U19)</f>
        <v>526238</v>
      </c>
      <c r="AE19" s="210" t="s">
        <v>377</v>
      </c>
      <c r="AF19" s="209"/>
    </row>
    <row r="20" spans="1:32" s="136" customFormat="1" ht="13.5" customHeight="1" x14ac:dyDescent="0.15">
      <c r="A20" s="119" t="s">
        <v>9</v>
      </c>
      <c r="B20" s="120" t="s">
        <v>378</v>
      </c>
      <c r="C20" s="119" t="s">
        <v>379</v>
      </c>
      <c r="D20" s="121">
        <f>SUM(E20,+L20)</f>
        <v>350145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350145</v>
      </c>
      <c r="M20" s="121">
        <f>SUM(N20,+U20)</f>
        <v>64529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64529</v>
      </c>
      <c r="V20" s="121">
        <f>+SUM(D20,M20)</f>
        <v>414674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414674</v>
      </c>
      <c r="AE20" s="210" t="s">
        <v>380</v>
      </c>
      <c r="AF20" s="209"/>
    </row>
    <row r="21" spans="1:32" s="136" customFormat="1" ht="13.5" customHeight="1" x14ac:dyDescent="0.15">
      <c r="A21" s="119" t="s">
        <v>9</v>
      </c>
      <c r="B21" s="120" t="s">
        <v>381</v>
      </c>
      <c r="C21" s="119" t="s">
        <v>382</v>
      </c>
      <c r="D21" s="121">
        <f>SUM(E21,+L21)</f>
        <v>77930</v>
      </c>
      <c r="E21" s="121">
        <f>+SUM(F21:I21,K21)</f>
        <v>208</v>
      </c>
      <c r="F21" s="121">
        <v>0</v>
      </c>
      <c r="G21" s="121">
        <v>0</v>
      </c>
      <c r="H21" s="121">
        <v>0</v>
      </c>
      <c r="I21" s="121">
        <v>114</v>
      </c>
      <c r="J21" s="121"/>
      <c r="K21" s="121">
        <v>94</v>
      </c>
      <c r="L21" s="121">
        <v>77722</v>
      </c>
      <c r="M21" s="121">
        <f>SUM(N21,+U21)</f>
        <v>19536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19536</v>
      </c>
      <c r="V21" s="121">
        <f>+SUM(D21,M21)</f>
        <v>97466</v>
      </c>
      <c r="W21" s="121">
        <f>+SUM(E21,N21)</f>
        <v>208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114</v>
      </c>
      <c r="AB21" s="121">
        <f>+SUM(J21,S21)</f>
        <v>0</v>
      </c>
      <c r="AC21" s="121">
        <f>+SUM(K21,T21)</f>
        <v>94</v>
      </c>
      <c r="AD21" s="121">
        <f>+SUM(L21,U21)</f>
        <v>97258</v>
      </c>
      <c r="AE21" s="210" t="s">
        <v>383</v>
      </c>
      <c r="AF21" s="209"/>
    </row>
    <row r="22" spans="1:32" s="136" customFormat="1" ht="13.5" customHeight="1" x14ac:dyDescent="0.15">
      <c r="A22" s="119" t="s">
        <v>9</v>
      </c>
      <c r="B22" s="120" t="s">
        <v>384</v>
      </c>
      <c r="C22" s="119" t="s">
        <v>385</v>
      </c>
      <c r="D22" s="121">
        <f>SUM(E22,+L22)</f>
        <v>48224</v>
      </c>
      <c r="E22" s="121">
        <f>+SUM(F22:I22,K22)</f>
        <v>43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43</v>
      </c>
      <c r="L22" s="121">
        <v>48181</v>
      </c>
      <c r="M22" s="121">
        <f>SUM(N22,+U22)</f>
        <v>15901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15901</v>
      </c>
      <c r="V22" s="121">
        <f>+SUM(D22,M22)</f>
        <v>64125</v>
      </c>
      <c r="W22" s="121">
        <f>+SUM(E22,N22)</f>
        <v>43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43</v>
      </c>
      <c r="AD22" s="121">
        <f>+SUM(L22,U22)</f>
        <v>64082</v>
      </c>
      <c r="AE22" s="210" t="s">
        <v>386</v>
      </c>
      <c r="AF22" s="209"/>
    </row>
    <row r="23" spans="1:32" s="136" customFormat="1" ht="13.5" customHeight="1" x14ac:dyDescent="0.15">
      <c r="A23" s="119" t="s">
        <v>9</v>
      </c>
      <c r="B23" s="120" t="s">
        <v>387</v>
      </c>
      <c r="C23" s="119" t="s">
        <v>388</v>
      </c>
      <c r="D23" s="121">
        <f>SUM(E23,+L23)</f>
        <v>129596</v>
      </c>
      <c r="E23" s="121">
        <f>+SUM(F23:I23,K23)</f>
        <v>1162</v>
      </c>
      <c r="F23" s="121">
        <v>0</v>
      </c>
      <c r="G23" s="121">
        <v>0</v>
      </c>
      <c r="H23" s="121">
        <v>0</v>
      </c>
      <c r="I23" s="121">
        <v>48</v>
      </c>
      <c r="J23" s="121"/>
      <c r="K23" s="121">
        <v>1114</v>
      </c>
      <c r="L23" s="121">
        <v>128434</v>
      </c>
      <c r="M23" s="121">
        <f>SUM(N23,+U23)</f>
        <v>52385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52385</v>
      </c>
      <c r="V23" s="121">
        <f>+SUM(D23,M23)</f>
        <v>181981</v>
      </c>
      <c r="W23" s="121">
        <f>+SUM(E23,N23)</f>
        <v>1162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48</v>
      </c>
      <c r="AB23" s="121">
        <f>+SUM(J23,S23)</f>
        <v>0</v>
      </c>
      <c r="AC23" s="121">
        <f>+SUM(K23,T23)</f>
        <v>1114</v>
      </c>
      <c r="AD23" s="121">
        <f>+SUM(L23,U23)</f>
        <v>180819</v>
      </c>
      <c r="AE23" s="210" t="s">
        <v>389</v>
      </c>
      <c r="AF23" s="209"/>
    </row>
    <row r="24" spans="1:32" s="136" customFormat="1" ht="13.5" customHeight="1" x14ac:dyDescent="0.15">
      <c r="A24" s="119" t="s">
        <v>9</v>
      </c>
      <c r="B24" s="120" t="s">
        <v>390</v>
      </c>
      <c r="C24" s="119" t="s">
        <v>391</v>
      </c>
      <c r="D24" s="121">
        <f>SUM(E24,+L24)</f>
        <v>89694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89694</v>
      </c>
      <c r="M24" s="121">
        <f>SUM(N24,+U24)</f>
        <v>18670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18670</v>
      </c>
      <c r="V24" s="121">
        <f>+SUM(D24,M24)</f>
        <v>108364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108364</v>
      </c>
      <c r="AE24" s="210" t="s">
        <v>392</v>
      </c>
      <c r="AF24" s="209"/>
    </row>
    <row r="25" spans="1:32" s="136" customFormat="1" ht="13.5" customHeight="1" x14ac:dyDescent="0.15">
      <c r="A25" s="119" t="s">
        <v>9</v>
      </c>
      <c r="B25" s="120" t="s">
        <v>393</v>
      </c>
      <c r="C25" s="119" t="s">
        <v>394</v>
      </c>
      <c r="D25" s="121">
        <f>SUM(E25,+L25)</f>
        <v>123945</v>
      </c>
      <c r="E25" s="121">
        <f>+SUM(F25:I25,K25)</f>
        <v>216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216</v>
      </c>
      <c r="L25" s="121">
        <v>123729</v>
      </c>
      <c r="M25" s="121">
        <f>SUM(N25,+U25)</f>
        <v>16144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16144</v>
      </c>
      <c r="V25" s="121">
        <f>+SUM(D25,M25)</f>
        <v>140089</v>
      </c>
      <c r="W25" s="121">
        <f>+SUM(E25,N25)</f>
        <v>216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216</v>
      </c>
      <c r="AD25" s="121">
        <f>+SUM(L25,U25)</f>
        <v>139873</v>
      </c>
      <c r="AE25" s="210" t="s">
        <v>395</v>
      </c>
      <c r="AF25" s="209"/>
    </row>
    <row r="26" spans="1:32" s="136" customFormat="1" ht="13.5" customHeight="1" x14ac:dyDescent="0.15">
      <c r="A26" s="119" t="s">
        <v>9</v>
      </c>
      <c r="B26" s="120" t="s">
        <v>397</v>
      </c>
      <c r="C26" s="119" t="s">
        <v>398</v>
      </c>
      <c r="D26" s="121">
        <f>SUM(E26,+L26)</f>
        <v>57869</v>
      </c>
      <c r="E26" s="121">
        <f>+SUM(F26:I26,K26)</f>
        <v>152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152</v>
      </c>
      <c r="L26" s="121">
        <v>57717</v>
      </c>
      <c r="M26" s="121">
        <f>SUM(N26,+U26)</f>
        <v>10885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10885</v>
      </c>
      <c r="V26" s="121">
        <f>+SUM(D26,M26)</f>
        <v>68754</v>
      </c>
      <c r="W26" s="121">
        <f>+SUM(E26,N26)</f>
        <v>152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152</v>
      </c>
      <c r="AD26" s="121">
        <f>+SUM(L26,U26)</f>
        <v>68602</v>
      </c>
      <c r="AE26" s="210" t="s">
        <v>399</v>
      </c>
      <c r="AF26" s="209"/>
    </row>
    <row r="27" spans="1:32" s="136" customFormat="1" ht="13.5" customHeight="1" x14ac:dyDescent="0.15">
      <c r="A27" s="119" t="s">
        <v>9</v>
      </c>
      <c r="B27" s="120" t="s">
        <v>400</v>
      </c>
      <c r="C27" s="119" t="s">
        <v>401</v>
      </c>
      <c r="D27" s="121">
        <f>SUM(E27,+L27)</f>
        <v>116778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116778</v>
      </c>
      <c r="M27" s="121">
        <f>SUM(N27,+U27)</f>
        <v>55649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55649</v>
      </c>
      <c r="V27" s="121">
        <f>+SUM(D27,M27)</f>
        <v>172427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172427</v>
      </c>
      <c r="AE27" s="210" t="s">
        <v>402</v>
      </c>
      <c r="AF27" s="209"/>
    </row>
    <row r="28" spans="1:32" s="136" customFormat="1" ht="13.5" customHeight="1" x14ac:dyDescent="0.15">
      <c r="A28" s="119" t="s">
        <v>9</v>
      </c>
      <c r="B28" s="120" t="s">
        <v>405</v>
      </c>
      <c r="C28" s="119" t="s">
        <v>406</v>
      </c>
      <c r="D28" s="121">
        <f>SUM(E28,+L28)</f>
        <v>33798</v>
      </c>
      <c r="E28" s="121">
        <f>+SUM(F28:I28,K28)</f>
        <v>804</v>
      </c>
      <c r="F28" s="121">
        <v>0</v>
      </c>
      <c r="G28" s="121">
        <v>0</v>
      </c>
      <c r="H28" s="121">
        <v>0</v>
      </c>
      <c r="I28" s="121">
        <v>6</v>
      </c>
      <c r="J28" s="121"/>
      <c r="K28" s="121">
        <v>798</v>
      </c>
      <c r="L28" s="121">
        <v>32994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0</v>
      </c>
      <c r="V28" s="121">
        <f>+SUM(D28,M28)</f>
        <v>33798</v>
      </c>
      <c r="W28" s="121">
        <f>+SUM(E28,N28)</f>
        <v>804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6</v>
      </c>
      <c r="AB28" s="121">
        <f>+SUM(J28,S28)</f>
        <v>0</v>
      </c>
      <c r="AC28" s="121">
        <f>+SUM(K28,T28)</f>
        <v>798</v>
      </c>
      <c r="AD28" s="121">
        <f>+SUM(L28,U28)</f>
        <v>32994</v>
      </c>
      <c r="AE28" s="210" t="s">
        <v>407</v>
      </c>
      <c r="AF28" s="209"/>
    </row>
    <row r="29" spans="1:32" s="136" customFormat="1" ht="13.5" customHeight="1" x14ac:dyDescent="0.15">
      <c r="A29" s="119" t="s">
        <v>9</v>
      </c>
      <c r="B29" s="120" t="s">
        <v>408</v>
      </c>
      <c r="C29" s="119" t="s">
        <v>409</v>
      </c>
      <c r="D29" s="121">
        <f>SUM(E29,+L29)</f>
        <v>85330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85330</v>
      </c>
      <c r="M29" s="121">
        <f>SUM(N29,+U29)</f>
        <v>11762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11762</v>
      </c>
      <c r="V29" s="121">
        <f>+SUM(D29,M29)</f>
        <v>97092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97092</v>
      </c>
      <c r="AE29" s="210" t="s">
        <v>410</v>
      </c>
      <c r="AF29" s="209"/>
    </row>
    <row r="30" spans="1:32" s="136" customFormat="1" ht="13.5" customHeight="1" x14ac:dyDescent="0.15">
      <c r="A30" s="119" t="s">
        <v>9</v>
      </c>
      <c r="B30" s="120" t="s">
        <v>411</v>
      </c>
      <c r="C30" s="119" t="s">
        <v>412</v>
      </c>
      <c r="D30" s="121">
        <f>SUM(E30,+L30)</f>
        <v>350441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350441</v>
      </c>
      <c r="M30" s="121">
        <f>SUM(N30,+U30)</f>
        <v>111148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111148</v>
      </c>
      <c r="V30" s="121">
        <f>+SUM(D30,M30)</f>
        <v>461589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461589</v>
      </c>
      <c r="AE30" s="210" t="s">
        <v>413</v>
      </c>
      <c r="AF30" s="209"/>
    </row>
    <row r="31" spans="1:32" s="136" customFormat="1" ht="13.5" customHeight="1" x14ac:dyDescent="0.15">
      <c r="A31" s="119" t="s">
        <v>9</v>
      </c>
      <c r="B31" s="120" t="s">
        <v>414</v>
      </c>
      <c r="C31" s="119" t="s">
        <v>415</v>
      </c>
      <c r="D31" s="121">
        <f>SUM(E31,+L31)</f>
        <v>40997</v>
      </c>
      <c r="E31" s="121">
        <f>+SUM(F31:I31,K31)</f>
        <v>6531</v>
      </c>
      <c r="F31" s="121">
        <v>0</v>
      </c>
      <c r="G31" s="121">
        <v>0</v>
      </c>
      <c r="H31" s="121">
        <v>0</v>
      </c>
      <c r="I31" s="121">
        <v>6349</v>
      </c>
      <c r="J31" s="121"/>
      <c r="K31" s="121">
        <v>182</v>
      </c>
      <c r="L31" s="121">
        <v>34466</v>
      </c>
      <c r="M31" s="121">
        <f>SUM(N31,+U31)</f>
        <v>6588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6588</v>
      </c>
      <c r="V31" s="121">
        <f>+SUM(D31,M31)</f>
        <v>47585</v>
      </c>
      <c r="W31" s="121">
        <f>+SUM(E31,N31)</f>
        <v>6531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6349</v>
      </c>
      <c r="AB31" s="121">
        <f>+SUM(J31,S31)</f>
        <v>0</v>
      </c>
      <c r="AC31" s="121">
        <f>+SUM(K31,T31)</f>
        <v>182</v>
      </c>
      <c r="AD31" s="121">
        <f>+SUM(L31,U31)</f>
        <v>41054</v>
      </c>
      <c r="AE31" s="210" t="s">
        <v>416</v>
      </c>
      <c r="AF31" s="209"/>
    </row>
    <row r="32" spans="1:32" s="136" customFormat="1" ht="13.5" customHeight="1" x14ac:dyDescent="0.15">
      <c r="A32" s="119" t="s">
        <v>9</v>
      </c>
      <c r="B32" s="120" t="s">
        <v>417</v>
      </c>
      <c r="C32" s="119" t="s">
        <v>418</v>
      </c>
      <c r="D32" s="121">
        <f>SUM(E32,+L32)</f>
        <v>79336</v>
      </c>
      <c r="E32" s="121">
        <f>+SUM(F32:I32,K32)</f>
        <v>4512</v>
      </c>
      <c r="F32" s="121">
        <v>0</v>
      </c>
      <c r="G32" s="121">
        <v>0</v>
      </c>
      <c r="H32" s="121">
        <v>0</v>
      </c>
      <c r="I32" s="121">
        <v>3040</v>
      </c>
      <c r="J32" s="121"/>
      <c r="K32" s="121">
        <v>1472</v>
      </c>
      <c r="L32" s="121">
        <v>74824</v>
      </c>
      <c r="M32" s="121">
        <f>SUM(N32,+U32)</f>
        <v>17452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17452</v>
      </c>
      <c r="V32" s="121">
        <f>+SUM(D32,M32)</f>
        <v>96788</v>
      </c>
      <c r="W32" s="121">
        <f>+SUM(E32,N32)</f>
        <v>4512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3040</v>
      </c>
      <c r="AB32" s="121">
        <f>+SUM(J32,S32)</f>
        <v>0</v>
      </c>
      <c r="AC32" s="121">
        <f>+SUM(K32,T32)</f>
        <v>1472</v>
      </c>
      <c r="AD32" s="121">
        <f>+SUM(L32,U32)</f>
        <v>92276</v>
      </c>
      <c r="AE32" s="210" t="s">
        <v>419</v>
      </c>
      <c r="AF32" s="209"/>
    </row>
    <row r="33" spans="1:32" s="136" customFormat="1" ht="13.5" customHeight="1" x14ac:dyDescent="0.15">
      <c r="A33" s="119" t="s">
        <v>9</v>
      </c>
      <c r="B33" s="120" t="s">
        <v>420</v>
      </c>
      <c r="C33" s="119" t="s">
        <v>421</v>
      </c>
      <c r="D33" s="121">
        <f>SUM(E33,+L33)</f>
        <v>20674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20674</v>
      </c>
      <c r="M33" s="121">
        <f>SUM(N33,+U33)</f>
        <v>3380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3380</v>
      </c>
      <c r="V33" s="121">
        <f>+SUM(D33,M33)</f>
        <v>24054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24054</v>
      </c>
      <c r="AE33" s="210" t="s">
        <v>422</v>
      </c>
      <c r="AF33" s="209"/>
    </row>
    <row r="34" spans="1:32" s="136" customFormat="1" ht="13.5" customHeight="1" x14ac:dyDescent="0.15">
      <c r="A34" s="119" t="s">
        <v>9</v>
      </c>
      <c r="B34" s="120" t="s">
        <v>423</v>
      </c>
      <c r="C34" s="119" t="s">
        <v>424</v>
      </c>
      <c r="D34" s="121">
        <f>SUM(E34,+L34)</f>
        <v>118040</v>
      </c>
      <c r="E34" s="121">
        <f>+SUM(F34:I34,K34)</f>
        <v>275</v>
      </c>
      <c r="F34" s="121">
        <v>0</v>
      </c>
      <c r="G34" s="121">
        <v>0</v>
      </c>
      <c r="H34" s="121">
        <v>0</v>
      </c>
      <c r="I34" s="121">
        <v>2</v>
      </c>
      <c r="J34" s="121"/>
      <c r="K34" s="121">
        <v>273</v>
      </c>
      <c r="L34" s="121">
        <v>117765</v>
      </c>
      <c r="M34" s="121">
        <f>SUM(N34,+U34)</f>
        <v>18017</v>
      </c>
      <c r="N34" s="121">
        <f>+SUM(O34:R34,T34)</f>
        <v>50</v>
      </c>
      <c r="O34" s="121">
        <v>0</v>
      </c>
      <c r="P34" s="121">
        <v>0</v>
      </c>
      <c r="Q34" s="121">
        <v>0</v>
      </c>
      <c r="R34" s="121">
        <v>50</v>
      </c>
      <c r="S34" s="121"/>
      <c r="T34" s="121">
        <v>0</v>
      </c>
      <c r="U34" s="121">
        <v>17967</v>
      </c>
      <c r="V34" s="121">
        <f>+SUM(D34,M34)</f>
        <v>136057</v>
      </c>
      <c r="W34" s="121">
        <f>+SUM(E34,N34)</f>
        <v>325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52</v>
      </c>
      <c r="AB34" s="121">
        <f>+SUM(J34,S34)</f>
        <v>0</v>
      </c>
      <c r="AC34" s="121">
        <f>+SUM(K34,T34)</f>
        <v>273</v>
      </c>
      <c r="AD34" s="121">
        <f>+SUM(L34,U34)</f>
        <v>135732</v>
      </c>
      <c r="AE34" s="210" t="s">
        <v>425</v>
      </c>
      <c r="AF34" s="209"/>
    </row>
    <row r="35" spans="1:32" s="136" customFormat="1" ht="13.5" customHeight="1" x14ac:dyDescent="0.15">
      <c r="A35" s="119" t="s">
        <v>9</v>
      </c>
      <c r="B35" s="120" t="s">
        <v>426</v>
      </c>
      <c r="C35" s="119" t="s">
        <v>427</v>
      </c>
      <c r="D35" s="121">
        <f>SUM(E35,+L35)</f>
        <v>95078</v>
      </c>
      <c r="E35" s="121">
        <f>+SUM(F35:I35,K35)</f>
        <v>15146</v>
      </c>
      <c r="F35" s="121">
        <v>0</v>
      </c>
      <c r="G35" s="121">
        <v>0</v>
      </c>
      <c r="H35" s="121">
        <v>0</v>
      </c>
      <c r="I35" s="121">
        <v>15146</v>
      </c>
      <c r="J35" s="121"/>
      <c r="K35" s="121">
        <v>0</v>
      </c>
      <c r="L35" s="121">
        <v>79932</v>
      </c>
      <c r="M35" s="121">
        <f>SUM(N35,+U35)</f>
        <v>21155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21155</v>
      </c>
      <c r="V35" s="121">
        <f>+SUM(D35,M35)</f>
        <v>116233</v>
      </c>
      <c r="W35" s="121">
        <f>+SUM(E35,N35)</f>
        <v>15146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15146</v>
      </c>
      <c r="AB35" s="121">
        <f>+SUM(J35,S35)</f>
        <v>0</v>
      </c>
      <c r="AC35" s="121">
        <f>+SUM(K35,T35)</f>
        <v>0</v>
      </c>
      <c r="AD35" s="121">
        <f>+SUM(L35,U35)</f>
        <v>101087</v>
      </c>
      <c r="AE35" s="210" t="s">
        <v>428</v>
      </c>
      <c r="AF35" s="209"/>
    </row>
    <row r="36" spans="1:32" s="136" customFormat="1" ht="13.5" customHeight="1" x14ac:dyDescent="0.15">
      <c r="A36" s="119" t="s">
        <v>9</v>
      </c>
      <c r="B36" s="120" t="s">
        <v>430</v>
      </c>
      <c r="C36" s="119" t="s">
        <v>431</v>
      </c>
      <c r="D36" s="121">
        <f>SUM(E36,+L36)</f>
        <v>17568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17568</v>
      </c>
      <c r="M36" s="121">
        <f>SUM(N36,+U36)</f>
        <v>3137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3137</v>
      </c>
      <c r="V36" s="121">
        <f>+SUM(D36,M36)</f>
        <v>20705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20705</v>
      </c>
      <c r="AE36" s="210" t="s">
        <v>432</v>
      </c>
      <c r="AF36" s="209"/>
    </row>
    <row r="37" spans="1:32" s="136" customFormat="1" ht="13.5" customHeight="1" x14ac:dyDescent="0.15">
      <c r="A37" s="119" t="s">
        <v>9</v>
      </c>
      <c r="B37" s="120" t="s">
        <v>433</v>
      </c>
      <c r="C37" s="119" t="s">
        <v>434</v>
      </c>
      <c r="D37" s="121">
        <f>SUM(E37,+L37)</f>
        <v>24696</v>
      </c>
      <c r="E37" s="121">
        <f>+SUM(F37:I37,K37)</f>
        <v>2353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2353</v>
      </c>
      <c r="L37" s="121">
        <v>22343</v>
      </c>
      <c r="M37" s="121">
        <f>SUM(N37,+U37)</f>
        <v>4640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4640</v>
      </c>
      <c r="V37" s="121">
        <f>+SUM(D37,M37)</f>
        <v>29336</v>
      </c>
      <c r="W37" s="121">
        <f>+SUM(E37,N37)</f>
        <v>2353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2353</v>
      </c>
      <c r="AD37" s="121">
        <f>+SUM(L37,U37)</f>
        <v>26983</v>
      </c>
      <c r="AE37" s="210" t="s">
        <v>435</v>
      </c>
      <c r="AF37" s="209"/>
    </row>
    <row r="38" spans="1:32" s="136" customFormat="1" ht="13.5" customHeight="1" x14ac:dyDescent="0.15">
      <c r="A38" s="119" t="s">
        <v>9</v>
      </c>
      <c r="B38" s="120" t="s">
        <v>436</v>
      </c>
      <c r="C38" s="119" t="s">
        <v>437</v>
      </c>
      <c r="D38" s="121">
        <f>SUM(E38,+L38)</f>
        <v>26614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26614</v>
      </c>
      <c r="M38" s="121">
        <f>SUM(N38,+U38)</f>
        <v>3231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3231</v>
      </c>
      <c r="V38" s="121">
        <f>+SUM(D38,M38)</f>
        <v>29845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29845</v>
      </c>
      <c r="AE38" s="210" t="s">
        <v>438</v>
      </c>
      <c r="AF38" s="209"/>
    </row>
    <row r="39" spans="1:32" s="136" customFormat="1" ht="13.5" customHeight="1" x14ac:dyDescent="0.15">
      <c r="A39" s="119" t="s">
        <v>9</v>
      </c>
      <c r="B39" s="120" t="s">
        <v>439</v>
      </c>
      <c r="C39" s="119" t="s">
        <v>440</v>
      </c>
      <c r="D39" s="121">
        <f>SUM(E39,+L39)</f>
        <v>25504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25504</v>
      </c>
      <c r="M39" s="121">
        <f>SUM(N39,+U39)</f>
        <v>5521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5521</v>
      </c>
      <c r="V39" s="121">
        <f>+SUM(D39,M39)</f>
        <v>31025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31025</v>
      </c>
      <c r="AE39" s="210" t="s">
        <v>441</v>
      </c>
      <c r="AF39" s="209"/>
    </row>
    <row r="40" spans="1:32" s="136" customFormat="1" ht="13.5" customHeight="1" x14ac:dyDescent="0.15">
      <c r="A40" s="119" t="s">
        <v>9</v>
      </c>
      <c r="B40" s="120" t="s">
        <v>442</v>
      </c>
      <c r="C40" s="119" t="s">
        <v>443</v>
      </c>
      <c r="D40" s="121">
        <f>SUM(E40,+L40)</f>
        <v>15397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15397</v>
      </c>
      <c r="M40" s="121">
        <f>SUM(N40,+U40)</f>
        <v>772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772</v>
      </c>
      <c r="V40" s="121">
        <f>+SUM(D40,M40)</f>
        <v>16169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16169</v>
      </c>
      <c r="AE40" s="210" t="s">
        <v>444</v>
      </c>
      <c r="AF40" s="209"/>
    </row>
    <row r="41" spans="1:32" s="136" customFormat="1" ht="13.5" customHeight="1" x14ac:dyDescent="0.15">
      <c r="A41" s="119" t="s">
        <v>9</v>
      </c>
      <c r="B41" s="120" t="s">
        <v>445</v>
      </c>
      <c r="C41" s="119" t="s">
        <v>446</v>
      </c>
      <c r="D41" s="121">
        <f>SUM(E41,+L41)</f>
        <v>181706</v>
      </c>
      <c r="E41" s="121">
        <f>+SUM(F41:I41,K41)</f>
        <v>12708</v>
      </c>
      <c r="F41" s="121">
        <v>0</v>
      </c>
      <c r="G41" s="121">
        <v>0</v>
      </c>
      <c r="H41" s="121">
        <v>0</v>
      </c>
      <c r="I41" s="121">
        <v>103</v>
      </c>
      <c r="J41" s="121"/>
      <c r="K41" s="121">
        <v>12605</v>
      </c>
      <c r="L41" s="121">
        <v>168998</v>
      </c>
      <c r="M41" s="121">
        <f>SUM(N41,+U41)</f>
        <v>30511</v>
      </c>
      <c r="N41" s="121">
        <f>+SUM(O41:R41,T41)</f>
        <v>83</v>
      </c>
      <c r="O41" s="121">
        <v>0</v>
      </c>
      <c r="P41" s="121">
        <v>0</v>
      </c>
      <c r="Q41" s="121">
        <v>0</v>
      </c>
      <c r="R41" s="121">
        <v>83</v>
      </c>
      <c r="S41" s="121"/>
      <c r="T41" s="121">
        <v>0</v>
      </c>
      <c r="U41" s="121">
        <v>30428</v>
      </c>
      <c r="V41" s="121">
        <f>+SUM(D41,M41)</f>
        <v>212217</v>
      </c>
      <c r="W41" s="121">
        <f>+SUM(E41,N41)</f>
        <v>12791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186</v>
      </c>
      <c r="AB41" s="121">
        <f>+SUM(J41,S41)</f>
        <v>0</v>
      </c>
      <c r="AC41" s="121">
        <f>+SUM(K41,T41)</f>
        <v>12605</v>
      </c>
      <c r="AD41" s="121">
        <f>+SUM(L41,U41)</f>
        <v>199426</v>
      </c>
      <c r="AE41" s="210" t="s">
        <v>447</v>
      </c>
      <c r="AF41" s="209"/>
    </row>
    <row r="42" spans="1:32" s="136" customFormat="1" ht="13.5" customHeight="1" x14ac:dyDescent="0.15">
      <c r="A42" s="119" t="s">
        <v>9</v>
      </c>
      <c r="B42" s="120" t="s">
        <v>448</v>
      </c>
      <c r="C42" s="119" t="s">
        <v>449</v>
      </c>
      <c r="D42" s="121">
        <f>SUM(E42,+L42)</f>
        <v>137130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137130</v>
      </c>
      <c r="M42" s="121">
        <f>SUM(N42,+U42)</f>
        <v>22704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22704</v>
      </c>
      <c r="V42" s="121">
        <f>+SUM(D42,M42)</f>
        <v>159834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0</v>
      </c>
      <c r="AC42" s="121">
        <f>+SUM(K42,T42)</f>
        <v>0</v>
      </c>
      <c r="AD42" s="121">
        <f>+SUM(L42,U42)</f>
        <v>159834</v>
      </c>
      <c r="AE42" s="210" t="s">
        <v>450</v>
      </c>
      <c r="AF42" s="209"/>
    </row>
    <row r="43" spans="1:32" s="136" customFormat="1" ht="13.5" customHeight="1" x14ac:dyDescent="0.15">
      <c r="A43" s="119" t="s">
        <v>9</v>
      </c>
      <c r="B43" s="120" t="s">
        <v>451</v>
      </c>
      <c r="C43" s="119" t="s">
        <v>452</v>
      </c>
      <c r="D43" s="121">
        <f>SUM(E43,+L43)</f>
        <v>43360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43360</v>
      </c>
      <c r="M43" s="121">
        <f>SUM(N43,+U43)</f>
        <v>8395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8395</v>
      </c>
      <c r="V43" s="121">
        <f>+SUM(D43,M43)</f>
        <v>51755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51755</v>
      </c>
      <c r="AE43" s="210" t="s">
        <v>453</v>
      </c>
      <c r="AF43" s="209"/>
    </row>
    <row r="44" spans="1:32" s="136" customFormat="1" ht="13.5" customHeight="1" x14ac:dyDescent="0.15">
      <c r="A44" s="119" t="s">
        <v>9</v>
      </c>
      <c r="B44" s="120" t="s">
        <v>454</v>
      </c>
      <c r="C44" s="119" t="s">
        <v>455</v>
      </c>
      <c r="D44" s="121">
        <f>SUM(E44,+L44)</f>
        <v>35413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35413</v>
      </c>
      <c r="M44" s="121">
        <f>SUM(N44,+U44)</f>
        <v>10179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10179</v>
      </c>
      <c r="V44" s="121">
        <f>+SUM(D44,M44)</f>
        <v>45592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45592</v>
      </c>
      <c r="AE44" s="210" t="s">
        <v>456</v>
      </c>
      <c r="AF44" s="209"/>
    </row>
    <row r="45" spans="1:32" s="136" customFormat="1" ht="13.5" customHeight="1" x14ac:dyDescent="0.15">
      <c r="A45" s="119" t="s">
        <v>9</v>
      </c>
      <c r="B45" s="120" t="s">
        <v>457</v>
      </c>
      <c r="C45" s="119" t="s">
        <v>458</v>
      </c>
      <c r="D45" s="121">
        <f>SUM(E45,+L45)</f>
        <v>125864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125864</v>
      </c>
      <c r="M45" s="121">
        <f>SUM(N45,+U45)</f>
        <v>26222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26222</v>
      </c>
      <c r="V45" s="121">
        <f>+SUM(D45,M45)</f>
        <v>152086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152086</v>
      </c>
      <c r="AE45" s="210" t="s">
        <v>459</v>
      </c>
      <c r="AF45" s="209"/>
    </row>
    <row r="46" spans="1:32" s="136" customFormat="1" ht="13.5" customHeight="1" x14ac:dyDescent="0.15">
      <c r="A46" s="119" t="s">
        <v>9</v>
      </c>
      <c r="B46" s="120" t="s">
        <v>460</v>
      </c>
      <c r="C46" s="119" t="s">
        <v>461</v>
      </c>
      <c r="D46" s="121">
        <f>SUM(E46,+L46)</f>
        <v>414405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414405</v>
      </c>
      <c r="M46" s="121">
        <f>SUM(N46,+U46)</f>
        <v>42200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42200</v>
      </c>
      <c r="V46" s="121">
        <f>+SUM(D46,M46)</f>
        <v>456605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456605</v>
      </c>
      <c r="AE46" s="210" t="s">
        <v>462</v>
      </c>
      <c r="AF46" s="209"/>
    </row>
    <row r="47" spans="1:32" s="136" customFormat="1" ht="13.5" customHeight="1" x14ac:dyDescent="0.15">
      <c r="A47" s="119" t="s">
        <v>9</v>
      </c>
      <c r="B47" s="120" t="s">
        <v>465</v>
      </c>
      <c r="C47" s="119" t="s">
        <v>466</v>
      </c>
      <c r="D47" s="121">
        <f>SUM(E47,+L47)</f>
        <v>196119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196119</v>
      </c>
      <c r="M47" s="121">
        <f>SUM(N47,+U47)</f>
        <v>19971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19971</v>
      </c>
      <c r="V47" s="121">
        <f>+SUM(D47,M47)</f>
        <v>216090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216090</v>
      </c>
      <c r="AE47" s="210" t="s">
        <v>467</v>
      </c>
      <c r="AF47" s="209"/>
    </row>
    <row r="48" spans="1:32" s="136" customFormat="1" ht="13.5" customHeight="1" x14ac:dyDescent="0.15">
      <c r="A48" s="119" t="s">
        <v>9</v>
      </c>
      <c r="B48" s="120" t="s">
        <v>468</v>
      </c>
      <c r="C48" s="119" t="s">
        <v>469</v>
      </c>
      <c r="D48" s="121">
        <f>SUM(E48,+L48)</f>
        <v>278751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278751</v>
      </c>
      <c r="M48" s="121">
        <f>SUM(N48,+U48)</f>
        <v>28386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28386</v>
      </c>
      <c r="V48" s="121">
        <f>+SUM(D48,M48)</f>
        <v>307137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307137</v>
      </c>
      <c r="AE48" s="210" t="s">
        <v>470</v>
      </c>
      <c r="AF48" s="209"/>
    </row>
    <row r="49" spans="1:32" s="136" customFormat="1" ht="13.5" customHeight="1" x14ac:dyDescent="0.15">
      <c r="A49" s="119" t="s">
        <v>9</v>
      </c>
      <c r="B49" s="120" t="s">
        <v>471</v>
      </c>
      <c r="C49" s="119" t="s">
        <v>472</v>
      </c>
      <c r="D49" s="121">
        <f>SUM(E49,+L49)</f>
        <v>138379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138379</v>
      </c>
      <c r="M49" s="121">
        <f>SUM(N49,+U49)</f>
        <v>14091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14091</v>
      </c>
      <c r="V49" s="121">
        <f>+SUM(D49,M49)</f>
        <v>152470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0</v>
      </c>
      <c r="AD49" s="121">
        <f>+SUM(L49,U49)</f>
        <v>152470</v>
      </c>
      <c r="AE49" s="210" t="s">
        <v>473</v>
      </c>
      <c r="AF49" s="209"/>
    </row>
    <row r="50" spans="1:32" s="136" customFormat="1" ht="13.5" customHeight="1" x14ac:dyDescent="0.15">
      <c r="A50" s="119" t="s">
        <v>9</v>
      </c>
      <c r="B50" s="120" t="s">
        <v>474</v>
      </c>
      <c r="C50" s="119" t="s">
        <v>475</v>
      </c>
      <c r="D50" s="121">
        <f>SUM(E50,+L50)</f>
        <v>174731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174731</v>
      </c>
      <c r="M50" s="121">
        <f>SUM(N50,+U50)</f>
        <v>60739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60739</v>
      </c>
      <c r="V50" s="121">
        <f>+SUM(D50,M50)</f>
        <v>235470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235470</v>
      </c>
      <c r="AE50" s="210" t="s">
        <v>476</v>
      </c>
      <c r="AF50" s="209"/>
    </row>
    <row r="51" spans="1:32" s="136" customFormat="1" ht="13.5" customHeight="1" x14ac:dyDescent="0.15">
      <c r="A51" s="119" t="s">
        <v>9</v>
      </c>
      <c r="B51" s="120" t="s">
        <v>479</v>
      </c>
      <c r="C51" s="119" t="s">
        <v>480</v>
      </c>
      <c r="D51" s="121">
        <f>SUM(E51,+L51)</f>
        <v>62992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62992</v>
      </c>
      <c r="M51" s="121">
        <f>SUM(N51,+U51)</f>
        <v>22649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22649</v>
      </c>
      <c r="V51" s="121">
        <f>+SUM(D51,M51)</f>
        <v>85641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85641</v>
      </c>
      <c r="AE51" s="210" t="s">
        <v>481</v>
      </c>
      <c r="AF51" s="209"/>
    </row>
    <row r="52" spans="1:32" s="136" customFormat="1" ht="13.5" customHeight="1" x14ac:dyDescent="0.15">
      <c r="A52" s="119" t="s">
        <v>9</v>
      </c>
      <c r="B52" s="120" t="s">
        <v>482</v>
      </c>
      <c r="C52" s="119" t="s">
        <v>483</v>
      </c>
      <c r="D52" s="121">
        <f>SUM(E52,+L52)</f>
        <v>63975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63975</v>
      </c>
      <c r="M52" s="121">
        <f>SUM(N52,+U52)</f>
        <v>20884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20884</v>
      </c>
      <c r="V52" s="121">
        <f>+SUM(D52,M52)</f>
        <v>84859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84859</v>
      </c>
      <c r="AE52" s="210" t="s">
        <v>484</v>
      </c>
      <c r="AF52" s="209"/>
    </row>
    <row r="53" spans="1:32" s="136" customFormat="1" ht="13.5" customHeight="1" x14ac:dyDescent="0.15">
      <c r="A53" s="119" t="s">
        <v>9</v>
      </c>
      <c r="B53" s="120" t="s">
        <v>485</v>
      </c>
      <c r="C53" s="119" t="s">
        <v>486</v>
      </c>
      <c r="D53" s="121">
        <f>SUM(E53,+L53)</f>
        <v>64628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/>
      <c r="K53" s="121">
        <v>0</v>
      </c>
      <c r="L53" s="121">
        <v>64628</v>
      </c>
      <c r="M53" s="121">
        <f>SUM(N53,+U53)</f>
        <v>23237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23237</v>
      </c>
      <c r="V53" s="121">
        <f>+SUM(D53,M53)</f>
        <v>87865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0</v>
      </c>
      <c r="AC53" s="121">
        <f>+SUM(K53,T53)</f>
        <v>0</v>
      </c>
      <c r="AD53" s="121">
        <f>+SUM(L53,U53)</f>
        <v>87865</v>
      </c>
      <c r="AE53" s="210" t="s">
        <v>487</v>
      </c>
      <c r="AF53" s="209"/>
    </row>
    <row r="54" spans="1:32" s="136" customFormat="1" ht="13.5" customHeight="1" x14ac:dyDescent="0.15">
      <c r="A54" s="119" t="s">
        <v>9</v>
      </c>
      <c r="B54" s="120" t="s">
        <v>488</v>
      </c>
      <c r="C54" s="119" t="s">
        <v>489</v>
      </c>
      <c r="D54" s="121">
        <f>SUM(E54,+L54)</f>
        <v>54402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/>
      <c r="K54" s="121">
        <v>0</v>
      </c>
      <c r="L54" s="121">
        <v>54402</v>
      </c>
      <c r="M54" s="121">
        <f>SUM(N54,+U54)</f>
        <v>19560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19560</v>
      </c>
      <c r="V54" s="121">
        <f>+SUM(D54,M54)</f>
        <v>73962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0</v>
      </c>
      <c r="AC54" s="121">
        <f>+SUM(K54,T54)</f>
        <v>0</v>
      </c>
      <c r="AD54" s="121">
        <f>+SUM(L54,U54)</f>
        <v>73962</v>
      </c>
      <c r="AE54" s="210" t="s">
        <v>490</v>
      </c>
      <c r="AF54" s="209"/>
    </row>
    <row r="55" spans="1:32" s="136" customFormat="1" ht="13.5" customHeight="1" x14ac:dyDescent="0.15">
      <c r="A55" s="119" t="s">
        <v>9</v>
      </c>
      <c r="B55" s="120" t="s">
        <v>491</v>
      </c>
      <c r="C55" s="119" t="s">
        <v>492</v>
      </c>
      <c r="D55" s="121">
        <f>SUM(E55,+L55)</f>
        <v>250625</v>
      </c>
      <c r="E55" s="121">
        <f>+SUM(F55:I55,K55)</f>
        <v>23728</v>
      </c>
      <c r="F55" s="121">
        <v>0</v>
      </c>
      <c r="G55" s="121">
        <v>0</v>
      </c>
      <c r="H55" s="121">
        <v>0</v>
      </c>
      <c r="I55" s="121">
        <v>10132</v>
      </c>
      <c r="J55" s="121"/>
      <c r="K55" s="121">
        <v>13596</v>
      </c>
      <c r="L55" s="121">
        <v>226897</v>
      </c>
      <c r="M55" s="121">
        <f>SUM(N55,+U55)</f>
        <v>19767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19767</v>
      </c>
      <c r="V55" s="121">
        <f>+SUM(D55,M55)</f>
        <v>270392</v>
      </c>
      <c r="W55" s="121">
        <f>+SUM(E55,N55)</f>
        <v>23728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10132</v>
      </c>
      <c r="AB55" s="121">
        <f>+SUM(J55,S55)</f>
        <v>0</v>
      </c>
      <c r="AC55" s="121">
        <f>+SUM(K55,T55)</f>
        <v>13596</v>
      </c>
      <c r="AD55" s="121">
        <f>+SUM(L55,U55)</f>
        <v>246664</v>
      </c>
      <c r="AE55" s="210" t="s">
        <v>493</v>
      </c>
      <c r="AF55" s="209"/>
    </row>
    <row r="56" spans="1:32" s="136" customFormat="1" ht="13.5" customHeight="1" x14ac:dyDescent="0.15">
      <c r="A56" s="119" t="s">
        <v>9</v>
      </c>
      <c r="B56" s="120" t="s">
        <v>494</v>
      </c>
      <c r="C56" s="119" t="s">
        <v>495</v>
      </c>
      <c r="D56" s="121">
        <f>SUM(E56,+L56)</f>
        <v>162422</v>
      </c>
      <c r="E56" s="121">
        <f>+SUM(F56:I56,K56)</f>
        <v>3478</v>
      </c>
      <c r="F56" s="121">
        <v>0</v>
      </c>
      <c r="G56" s="121">
        <v>0</v>
      </c>
      <c r="H56" s="121">
        <v>0</v>
      </c>
      <c r="I56" s="121">
        <v>3478</v>
      </c>
      <c r="J56" s="121"/>
      <c r="K56" s="121">
        <v>0</v>
      </c>
      <c r="L56" s="121">
        <v>158944</v>
      </c>
      <c r="M56" s="121">
        <f>SUM(N56,+U56)</f>
        <v>15722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15722</v>
      </c>
      <c r="V56" s="121">
        <f>+SUM(D56,M56)</f>
        <v>178144</v>
      </c>
      <c r="W56" s="121">
        <f>+SUM(E56,N56)</f>
        <v>3478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3478</v>
      </c>
      <c r="AB56" s="121">
        <f>+SUM(J56,S56)</f>
        <v>0</v>
      </c>
      <c r="AC56" s="121">
        <f>+SUM(K56,T56)</f>
        <v>0</v>
      </c>
      <c r="AD56" s="121">
        <f>+SUM(L56,U56)</f>
        <v>174666</v>
      </c>
      <c r="AE56" s="210" t="s">
        <v>496</v>
      </c>
      <c r="AF56" s="209"/>
    </row>
    <row r="57" spans="1:32" s="136" customFormat="1" ht="13.5" customHeight="1" x14ac:dyDescent="0.15">
      <c r="A57" s="119" t="s">
        <v>9</v>
      </c>
      <c r="B57" s="120" t="s">
        <v>497</v>
      </c>
      <c r="C57" s="119" t="s">
        <v>498</v>
      </c>
      <c r="D57" s="121">
        <f>SUM(E57,+L57)</f>
        <v>39922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39922</v>
      </c>
      <c r="M57" s="121">
        <f>SUM(N57,+U57)</f>
        <v>6292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6292</v>
      </c>
      <c r="V57" s="121">
        <f>+SUM(D57,M57)</f>
        <v>46214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46214</v>
      </c>
      <c r="AE57" s="210" t="s">
        <v>499</v>
      </c>
      <c r="AF57" s="209"/>
    </row>
    <row r="58" spans="1:32" s="136" customFormat="1" ht="13.5" customHeight="1" x14ac:dyDescent="0.15">
      <c r="A58" s="119" t="s">
        <v>9</v>
      </c>
      <c r="B58" s="120" t="s">
        <v>502</v>
      </c>
      <c r="C58" s="119" t="s">
        <v>503</v>
      </c>
      <c r="D58" s="121">
        <f>SUM(E58,+L58)</f>
        <v>48100</v>
      </c>
      <c r="E58" s="121">
        <f>+SUM(F58:I58,K58)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1"/>
      <c r="K58" s="121">
        <v>0</v>
      </c>
      <c r="L58" s="121">
        <v>48100</v>
      </c>
      <c r="M58" s="121">
        <f>SUM(N58,+U58)</f>
        <v>8622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8622</v>
      </c>
      <c r="V58" s="121">
        <f>+SUM(D58,M58)</f>
        <v>56722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1">
        <f>+SUM(J58,S58)</f>
        <v>0</v>
      </c>
      <c r="AC58" s="121">
        <f>+SUM(K58,T58)</f>
        <v>0</v>
      </c>
      <c r="AD58" s="121">
        <f>+SUM(L58,U58)</f>
        <v>56722</v>
      </c>
      <c r="AE58" s="210" t="s">
        <v>504</v>
      </c>
      <c r="AF58" s="209"/>
    </row>
    <row r="59" spans="1:32" s="136" customFormat="1" ht="13.5" customHeight="1" x14ac:dyDescent="0.15">
      <c r="A59" s="119" t="s">
        <v>9</v>
      </c>
      <c r="B59" s="120" t="s">
        <v>506</v>
      </c>
      <c r="C59" s="119" t="s">
        <v>507</v>
      </c>
      <c r="D59" s="121">
        <f>SUM(E59,+L59)</f>
        <v>78737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78737</v>
      </c>
      <c r="M59" s="121">
        <f>SUM(N59,+U59)</f>
        <v>11762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11762</v>
      </c>
      <c r="V59" s="121">
        <f>+SUM(D59,M59)</f>
        <v>90499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90499</v>
      </c>
      <c r="AE59" s="210" t="s">
        <v>508</v>
      </c>
      <c r="AF59" s="209"/>
    </row>
    <row r="60" spans="1:32" s="136" customFormat="1" ht="13.5" customHeight="1" x14ac:dyDescent="0.15">
      <c r="A60" s="119" t="s">
        <v>9</v>
      </c>
      <c r="B60" s="120" t="s">
        <v>510</v>
      </c>
      <c r="C60" s="119" t="s">
        <v>511</v>
      </c>
      <c r="D60" s="121">
        <f>SUM(E60,+L60)</f>
        <v>12933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12933</v>
      </c>
      <c r="M60" s="121">
        <f>SUM(N60,+U60)</f>
        <v>4210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4210</v>
      </c>
      <c r="V60" s="121">
        <f>+SUM(D60,M60)</f>
        <v>17143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17143</v>
      </c>
      <c r="AE60" s="210" t="s">
        <v>512</v>
      </c>
      <c r="AF60" s="209"/>
    </row>
    <row r="61" spans="1:32" s="136" customFormat="1" ht="13.5" customHeight="1" x14ac:dyDescent="0.15">
      <c r="A61" s="119" t="s">
        <v>9</v>
      </c>
      <c r="B61" s="120" t="s">
        <v>513</v>
      </c>
      <c r="C61" s="119" t="s">
        <v>514</v>
      </c>
      <c r="D61" s="121">
        <f>SUM(E61,+L61)</f>
        <v>59730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59730</v>
      </c>
      <c r="M61" s="121">
        <f>SUM(N61,+U61)</f>
        <v>7766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7766</v>
      </c>
      <c r="V61" s="121">
        <f>+SUM(D61,M61)</f>
        <v>67496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67496</v>
      </c>
      <c r="AE61" s="210" t="s">
        <v>515</v>
      </c>
      <c r="AF61" s="209"/>
    </row>
    <row r="62" spans="1:32" s="136" customFormat="1" ht="13.5" customHeight="1" x14ac:dyDescent="0.15">
      <c r="A62" s="119" t="s">
        <v>9</v>
      </c>
      <c r="B62" s="120" t="s">
        <v>517</v>
      </c>
      <c r="C62" s="119" t="s">
        <v>518</v>
      </c>
      <c r="D62" s="121">
        <f>SUM(E62,+L62)</f>
        <v>32943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32943</v>
      </c>
      <c r="M62" s="121">
        <f>SUM(N62,+U62)</f>
        <v>5997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5997</v>
      </c>
      <c r="V62" s="121">
        <f>+SUM(D62,M62)</f>
        <v>38940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38940</v>
      </c>
      <c r="AE62" s="210" t="s">
        <v>519</v>
      </c>
      <c r="AF62" s="209"/>
    </row>
    <row r="63" spans="1:32" s="136" customFormat="1" ht="13.5" customHeight="1" x14ac:dyDescent="0.15">
      <c r="A63" s="119" t="s">
        <v>9</v>
      </c>
      <c r="B63" s="120" t="s">
        <v>520</v>
      </c>
      <c r="C63" s="119" t="s">
        <v>521</v>
      </c>
      <c r="D63" s="121">
        <f>SUM(E63,+L63)</f>
        <v>95727</v>
      </c>
      <c r="E63" s="121">
        <f>+SUM(F63:I63,K63)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1"/>
      <c r="K63" s="121">
        <v>0</v>
      </c>
      <c r="L63" s="121">
        <v>95727</v>
      </c>
      <c r="M63" s="121">
        <f>SUM(N63,+U63)</f>
        <v>32027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32027</v>
      </c>
      <c r="V63" s="121">
        <f>+SUM(D63,M63)</f>
        <v>127754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1">
        <f>+SUM(J63,S63)</f>
        <v>0</v>
      </c>
      <c r="AC63" s="121">
        <f>+SUM(K63,T63)</f>
        <v>0</v>
      </c>
      <c r="AD63" s="121">
        <f>+SUM(L63,U63)</f>
        <v>127754</v>
      </c>
      <c r="AE63" s="210" t="s">
        <v>522</v>
      </c>
      <c r="AF63" s="209"/>
    </row>
    <row r="64" spans="1:32" s="136" customFormat="1" ht="13.5" customHeight="1" x14ac:dyDescent="0.15">
      <c r="A64" s="119" t="s">
        <v>9</v>
      </c>
      <c r="B64" s="120" t="s">
        <v>523</v>
      </c>
      <c r="C64" s="119" t="s">
        <v>524</v>
      </c>
      <c r="D64" s="121">
        <f>SUM(E64,+L64)</f>
        <v>7775</v>
      </c>
      <c r="E64" s="121">
        <f>+SUM(F64:I64,K64)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1"/>
      <c r="K64" s="121">
        <v>0</v>
      </c>
      <c r="L64" s="121">
        <v>7775</v>
      </c>
      <c r="M64" s="121">
        <f>SUM(N64,+U64)</f>
        <v>3778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3778</v>
      </c>
      <c r="V64" s="121">
        <f>+SUM(D64,M64)</f>
        <v>11553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1">
        <f>+SUM(J64,S64)</f>
        <v>0</v>
      </c>
      <c r="AC64" s="121">
        <f>+SUM(K64,T64)</f>
        <v>0</v>
      </c>
      <c r="AD64" s="121">
        <f>+SUM(L64,U64)</f>
        <v>11553</v>
      </c>
      <c r="AE64" s="210" t="s">
        <v>525</v>
      </c>
      <c r="AF64" s="209"/>
    </row>
    <row r="65" spans="1:32" s="136" customFormat="1" ht="13.5" customHeight="1" x14ac:dyDescent="0.15">
      <c r="A65" s="119" t="s">
        <v>9</v>
      </c>
      <c r="B65" s="120" t="s">
        <v>526</v>
      </c>
      <c r="C65" s="119" t="s">
        <v>527</v>
      </c>
      <c r="D65" s="121">
        <f>SUM(E65,+L65)</f>
        <v>105436</v>
      </c>
      <c r="E65" s="121">
        <f>+SUM(F65:I65,K65)</f>
        <v>2583</v>
      </c>
      <c r="F65" s="121">
        <v>0</v>
      </c>
      <c r="G65" s="121">
        <v>0</v>
      </c>
      <c r="H65" s="121">
        <v>0</v>
      </c>
      <c r="I65" s="121">
        <v>150</v>
      </c>
      <c r="J65" s="121"/>
      <c r="K65" s="121">
        <v>2433</v>
      </c>
      <c r="L65" s="121">
        <v>102853</v>
      </c>
      <c r="M65" s="121">
        <f>SUM(N65,+U65)</f>
        <v>17905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17905</v>
      </c>
      <c r="V65" s="121">
        <f>+SUM(D65,M65)</f>
        <v>123341</v>
      </c>
      <c r="W65" s="121">
        <f>+SUM(E65,N65)</f>
        <v>2583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150</v>
      </c>
      <c r="AB65" s="121">
        <f>+SUM(J65,S65)</f>
        <v>0</v>
      </c>
      <c r="AC65" s="121">
        <f>+SUM(K65,T65)</f>
        <v>2433</v>
      </c>
      <c r="AD65" s="121">
        <f>+SUM(L65,U65)</f>
        <v>120758</v>
      </c>
      <c r="AE65" s="210" t="s">
        <v>528</v>
      </c>
      <c r="AF65" s="209"/>
    </row>
    <row r="66" spans="1:32" s="136" customFormat="1" ht="13.5" customHeight="1" x14ac:dyDescent="0.15">
      <c r="A66" s="119" t="s">
        <v>9</v>
      </c>
      <c r="B66" s="120" t="s">
        <v>529</v>
      </c>
      <c r="C66" s="119" t="s">
        <v>530</v>
      </c>
      <c r="D66" s="121">
        <f>SUM(E66,+L66)</f>
        <v>21946</v>
      </c>
      <c r="E66" s="121">
        <f>+SUM(F66:I66,K66)</f>
        <v>1293</v>
      </c>
      <c r="F66" s="121">
        <v>0</v>
      </c>
      <c r="G66" s="121">
        <v>0</v>
      </c>
      <c r="H66" s="121">
        <v>0</v>
      </c>
      <c r="I66" s="121">
        <v>1293</v>
      </c>
      <c r="J66" s="121"/>
      <c r="K66" s="121">
        <v>0</v>
      </c>
      <c r="L66" s="121">
        <v>20653</v>
      </c>
      <c r="M66" s="121">
        <f>SUM(N66,+U66)</f>
        <v>8311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8311</v>
      </c>
      <c r="V66" s="121">
        <f>+SUM(D66,M66)</f>
        <v>30257</v>
      </c>
      <c r="W66" s="121">
        <f>+SUM(E66,N66)</f>
        <v>1293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1293</v>
      </c>
      <c r="AB66" s="121">
        <f>+SUM(J66,S66)</f>
        <v>0</v>
      </c>
      <c r="AC66" s="121">
        <f>+SUM(K66,T66)</f>
        <v>0</v>
      </c>
      <c r="AD66" s="121">
        <f>+SUM(L66,U66)</f>
        <v>28964</v>
      </c>
      <c r="AE66" s="210" t="s">
        <v>531</v>
      </c>
      <c r="AF66" s="209"/>
    </row>
    <row r="67" spans="1:32" s="136" customFormat="1" ht="13.5" customHeight="1" x14ac:dyDescent="0.15">
      <c r="A67" s="119" t="s">
        <v>9</v>
      </c>
      <c r="B67" s="120" t="s">
        <v>327</v>
      </c>
      <c r="C67" s="119" t="s">
        <v>328</v>
      </c>
      <c r="D67" s="121">
        <f>SUM(E67,+L67)</f>
        <v>0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f>SUM(N67,+U67)</f>
        <v>51537</v>
      </c>
      <c r="N67" s="121">
        <f>+SUM(O67:R67,T67)</f>
        <v>28190</v>
      </c>
      <c r="O67" s="121">
        <v>0</v>
      </c>
      <c r="P67" s="121">
        <v>0</v>
      </c>
      <c r="Q67" s="121">
        <v>0</v>
      </c>
      <c r="R67" s="121">
        <v>134</v>
      </c>
      <c r="S67" s="121">
        <v>120651</v>
      </c>
      <c r="T67" s="121">
        <v>28056</v>
      </c>
      <c r="U67" s="121">
        <v>23347</v>
      </c>
      <c r="V67" s="121">
        <f>+SUM(D67,M67)</f>
        <v>51537</v>
      </c>
      <c r="W67" s="121">
        <f>+SUM(E67,N67)</f>
        <v>28190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134</v>
      </c>
      <c r="AB67" s="121">
        <f>+SUM(J67,S67)</f>
        <v>120651</v>
      </c>
      <c r="AC67" s="121">
        <f>+SUM(K67,T67)</f>
        <v>28056</v>
      </c>
      <c r="AD67" s="121">
        <f>+SUM(L67,U67)</f>
        <v>23347</v>
      </c>
      <c r="AE67" s="210" t="s">
        <v>532</v>
      </c>
      <c r="AF67" s="209"/>
    </row>
    <row r="68" spans="1:32" s="136" customFormat="1" ht="13.5" customHeight="1" x14ac:dyDescent="0.15">
      <c r="A68" s="119" t="s">
        <v>9</v>
      </c>
      <c r="B68" s="120" t="s">
        <v>329</v>
      </c>
      <c r="C68" s="119" t="s">
        <v>330</v>
      </c>
      <c r="D68" s="121">
        <f>SUM(E68,+L68)</f>
        <v>223490</v>
      </c>
      <c r="E68" s="121">
        <f>+SUM(F68:I68,K68)</f>
        <v>223490</v>
      </c>
      <c r="F68" s="121">
        <v>0</v>
      </c>
      <c r="G68" s="121">
        <v>0</v>
      </c>
      <c r="H68" s="121">
        <v>0</v>
      </c>
      <c r="I68" s="121">
        <v>130465</v>
      </c>
      <c r="J68" s="121">
        <v>286165</v>
      </c>
      <c r="K68" s="121">
        <v>93025</v>
      </c>
      <c r="L68" s="121">
        <v>0</v>
      </c>
      <c r="M68" s="121">
        <f>SUM(N68,+U68)</f>
        <v>47638</v>
      </c>
      <c r="N68" s="121">
        <f>+SUM(O68:R68,T68)</f>
        <v>47638</v>
      </c>
      <c r="O68" s="121">
        <v>0</v>
      </c>
      <c r="P68" s="121">
        <v>0</v>
      </c>
      <c r="Q68" s="121">
        <v>0</v>
      </c>
      <c r="R68" s="121">
        <v>0</v>
      </c>
      <c r="S68" s="121">
        <v>185191</v>
      </c>
      <c r="T68" s="121">
        <v>47638</v>
      </c>
      <c r="U68" s="121">
        <v>0</v>
      </c>
      <c r="V68" s="121">
        <f>+SUM(D68,M68)</f>
        <v>271128</v>
      </c>
      <c r="W68" s="121">
        <f>+SUM(E68,N68)</f>
        <v>271128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130465</v>
      </c>
      <c r="AB68" s="121">
        <f>+SUM(J68,S68)</f>
        <v>471356</v>
      </c>
      <c r="AC68" s="121">
        <f>+SUM(K68,T68)</f>
        <v>140663</v>
      </c>
      <c r="AD68" s="121">
        <f>+SUM(L68,U68)</f>
        <v>0</v>
      </c>
      <c r="AE68" s="210" t="s">
        <v>533</v>
      </c>
      <c r="AF68" s="209"/>
    </row>
    <row r="69" spans="1:32" s="136" customFormat="1" ht="13.5" customHeight="1" x14ac:dyDescent="0.15">
      <c r="A69" s="119" t="s">
        <v>9</v>
      </c>
      <c r="B69" s="120" t="s">
        <v>350</v>
      </c>
      <c r="C69" s="119" t="s">
        <v>396</v>
      </c>
      <c r="D69" s="121">
        <f>SUM(E69,+L69)</f>
        <v>414514</v>
      </c>
      <c r="E69" s="121">
        <f>+SUM(F69:I69,K69)</f>
        <v>439129</v>
      </c>
      <c r="F69" s="121">
        <v>226971</v>
      </c>
      <c r="G69" s="121">
        <v>0</v>
      </c>
      <c r="H69" s="121">
        <v>61200</v>
      </c>
      <c r="I69" s="121">
        <v>66658</v>
      </c>
      <c r="J69" s="121">
        <v>581531</v>
      </c>
      <c r="K69" s="121">
        <v>84300</v>
      </c>
      <c r="L69" s="121">
        <v>-24615</v>
      </c>
      <c r="M69" s="121">
        <f>SUM(N69,+U69)</f>
        <v>-18978</v>
      </c>
      <c r="N69" s="121">
        <f>+SUM(O69:R69,T69)</f>
        <v>6276</v>
      </c>
      <c r="O69" s="121">
        <v>0</v>
      </c>
      <c r="P69" s="121">
        <v>0</v>
      </c>
      <c r="Q69" s="121">
        <v>0</v>
      </c>
      <c r="R69" s="121">
        <v>6276</v>
      </c>
      <c r="S69" s="121">
        <v>140983</v>
      </c>
      <c r="T69" s="121">
        <v>0</v>
      </c>
      <c r="U69" s="121">
        <v>-25254</v>
      </c>
      <c r="V69" s="121">
        <f>+SUM(D69,M69)</f>
        <v>395536</v>
      </c>
      <c r="W69" s="121">
        <f>+SUM(E69,N69)</f>
        <v>445405</v>
      </c>
      <c r="X69" s="121">
        <f>+SUM(F69,O69)</f>
        <v>226971</v>
      </c>
      <c r="Y69" s="121">
        <f>+SUM(G69,P69)</f>
        <v>0</v>
      </c>
      <c r="Z69" s="121">
        <f>+SUM(H69,Q69)</f>
        <v>61200</v>
      </c>
      <c r="AA69" s="121">
        <f>+SUM(I69,R69)</f>
        <v>72934</v>
      </c>
      <c r="AB69" s="121">
        <f>+SUM(J69,S69)</f>
        <v>722514</v>
      </c>
      <c r="AC69" s="121">
        <f>+SUM(K69,T69)</f>
        <v>84300</v>
      </c>
      <c r="AD69" s="121">
        <f>+SUM(L69,U69)</f>
        <v>-49869</v>
      </c>
      <c r="AE69" s="210" t="s">
        <v>534</v>
      </c>
      <c r="AF69" s="209"/>
    </row>
    <row r="70" spans="1:32" s="136" customFormat="1" ht="13.5" customHeight="1" x14ac:dyDescent="0.15">
      <c r="A70" s="119" t="s">
        <v>9</v>
      </c>
      <c r="B70" s="120" t="s">
        <v>334</v>
      </c>
      <c r="C70" s="119" t="s">
        <v>335</v>
      </c>
      <c r="D70" s="121">
        <f>SUM(E70,+L70)</f>
        <v>856793</v>
      </c>
      <c r="E70" s="121">
        <f>+SUM(F70:I70,K70)</f>
        <v>658950</v>
      </c>
      <c r="F70" s="121">
        <v>17775</v>
      </c>
      <c r="G70" s="121">
        <v>0</v>
      </c>
      <c r="H70" s="121">
        <v>48900</v>
      </c>
      <c r="I70" s="121">
        <v>175775</v>
      </c>
      <c r="J70" s="121">
        <v>657652</v>
      </c>
      <c r="K70" s="121">
        <v>416500</v>
      </c>
      <c r="L70" s="121">
        <v>197843</v>
      </c>
      <c r="M70" s="121">
        <f>SUM(N70,+U70)</f>
        <v>257850</v>
      </c>
      <c r="N70" s="121">
        <f>+SUM(O70:R70,T70)</f>
        <v>253167</v>
      </c>
      <c r="O70" s="121">
        <v>12015</v>
      </c>
      <c r="P70" s="121">
        <v>0</v>
      </c>
      <c r="Q70" s="121">
        <v>0</v>
      </c>
      <c r="R70" s="121">
        <v>82381</v>
      </c>
      <c r="S70" s="121">
        <v>172894</v>
      </c>
      <c r="T70" s="121">
        <v>158771</v>
      </c>
      <c r="U70" s="121">
        <v>4683</v>
      </c>
      <c r="V70" s="121">
        <f>+SUM(D70,M70)</f>
        <v>1114643</v>
      </c>
      <c r="W70" s="121">
        <f>+SUM(E70,N70)</f>
        <v>912117</v>
      </c>
      <c r="X70" s="121">
        <f>+SUM(F70,O70)</f>
        <v>29790</v>
      </c>
      <c r="Y70" s="121">
        <f>+SUM(G70,P70)</f>
        <v>0</v>
      </c>
      <c r="Z70" s="121">
        <f>+SUM(H70,Q70)</f>
        <v>48900</v>
      </c>
      <c r="AA70" s="121">
        <f>+SUM(I70,R70)</f>
        <v>258156</v>
      </c>
      <c r="AB70" s="121">
        <f>+SUM(J70,S70)</f>
        <v>830546</v>
      </c>
      <c r="AC70" s="121">
        <f>+SUM(K70,T70)</f>
        <v>575271</v>
      </c>
      <c r="AD70" s="121">
        <f>+SUM(L70,U70)</f>
        <v>202526</v>
      </c>
      <c r="AE70" s="210" t="s">
        <v>535</v>
      </c>
      <c r="AF70" s="209"/>
    </row>
    <row r="71" spans="1:32" s="136" customFormat="1" ht="13.5" customHeight="1" x14ac:dyDescent="0.15">
      <c r="A71" s="119" t="s">
        <v>9</v>
      </c>
      <c r="B71" s="120" t="s">
        <v>463</v>
      </c>
      <c r="C71" s="119" t="s">
        <v>464</v>
      </c>
      <c r="D71" s="121">
        <f>SUM(E71,+L71)</f>
        <v>496121</v>
      </c>
      <c r="E71" s="121">
        <f>+SUM(F71:I71,K71)</f>
        <v>496121</v>
      </c>
      <c r="F71" s="121">
        <v>315069</v>
      </c>
      <c r="G71" s="121">
        <v>0</v>
      </c>
      <c r="H71" s="121">
        <v>173600</v>
      </c>
      <c r="I71" s="121">
        <v>7452</v>
      </c>
      <c r="J71" s="121">
        <v>1027654</v>
      </c>
      <c r="K71" s="121">
        <v>0</v>
      </c>
      <c r="L71" s="121">
        <v>0</v>
      </c>
      <c r="M71" s="121">
        <f>SUM(N71,+U71)</f>
        <v>46708</v>
      </c>
      <c r="N71" s="121">
        <f>+SUM(O71:R71,T71)</f>
        <v>28368</v>
      </c>
      <c r="O71" s="121">
        <v>0</v>
      </c>
      <c r="P71" s="121">
        <v>0</v>
      </c>
      <c r="Q71" s="121">
        <v>0</v>
      </c>
      <c r="R71" s="121">
        <v>28368</v>
      </c>
      <c r="S71" s="121">
        <v>104648</v>
      </c>
      <c r="T71" s="121">
        <v>0</v>
      </c>
      <c r="U71" s="121">
        <v>18340</v>
      </c>
      <c r="V71" s="121">
        <f>+SUM(D71,M71)</f>
        <v>542829</v>
      </c>
      <c r="W71" s="121">
        <f>+SUM(E71,N71)</f>
        <v>524489</v>
      </c>
      <c r="X71" s="121">
        <f>+SUM(F71,O71)</f>
        <v>315069</v>
      </c>
      <c r="Y71" s="121">
        <f>+SUM(G71,P71)</f>
        <v>0</v>
      </c>
      <c r="Z71" s="121">
        <f>+SUM(H71,Q71)</f>
        <v>173600</v>
      </c>
      <c r="AA71" s="121">
        <f>+SUM(I71,R71)</f>
        <v>35820</v>
      </c>
      <c r="AB71" s="121">
        <f>+SUM(J71,S71)</f>
        <v>1132302</v>
      </c>
      <c r="AC71" s="121">
        <f>+SUM(K71,T71)</f>
        <v>0</v>
      </c>
      <c r="AD71" s="121">
        <f>+SUM(L71,U71)</f>
        <v>18340</v>
      </c>
      <c r="AE71" s="210" t="s">
        <v>536</v>
      </c>
      <c r="AF71" s="209"/>
    </row>
    <row r="72" spans="1:32" s="136" customFormat="1" ht="13.5" customHeight="1" x14ac:dyDescent="0.15">
      <c r="A72" s="119" t="s">
        <v>9</v>
      </c>
      <c r="B72" s="120" t="s">
        <v>477</v>
      </c>
      <c r="C72" s="119" t="s">
        <v>478</v>
      </c>
      <c r="D72" s="121">
        <f>SUM(E72,+L72)</f>
        <v>58177</v>
      </c>
      <c r="E72" s="121">
        <f>+SUM(F72:I72,K72)</f>
        <v>58177</v>
      </c>
      <c r="F72" s="121">
        <v>0</v>
      </c>
      <c r="G72" s="121">
        <v>0</v>
      </c>
      <c r="H72" s="121">
        <v>0</v>
      </c>
      <c r="I72" s="121">
        <v>58177</v>
      </c>
      <c r="J72" s="121">
        <v>409039</v>
      </c>
      <c r="K72" s="121">
        <v>0</v>
      </c>
      <c r="L72" s="121">
        <v>0</v>
      </c>
      <c r="M72" s="121">
        <f>SUM(N72,+U72)</f>
        <v>39419</v>
      </c>
      <c r="N72" s="121">
        <f>+SUM(O72:R72,T72)</f>
        <v>39419</v>
      </c>
      <c r="O72" s="121">
        <v>0</v>
      </c>
      <c r="P72" s="121">
        <v>0</v>
      </c>
      <c r="Q72" s="121">
        <v>0</v>
      </c>
      <c r="R72" s="121">
        <v>39419</v>
      </c>
      <c r="S72" s="121">
        <v>147069</v>
      </c>
      <c r="T72" s="121">
        <v>0</v>
      </c>
      <c r="U72" s="121">
        <v>0</v>
      </c>
      <c r="V72" s="121">
        <f>+SUM(D72,M72)</f>
        <v>97596</v>
      </c>
      <c r="W72" s="121">
        <f>+SUM(E72,N72)</f>
        <v>97596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97596</v>
      </c>
      <c r="AB72" s="121">
        <f>+SUM(J72,S72)</f>
        <v>556108</v>
      </c>
      <c r="AC72" s="121">
        <f>+SUM(K72,T72)</f>
        <v>0</v>
      </c>
      <c r="AD72" s="121">
        <f>+SUM(L72,U72)</f>
        <v>0</v>
      </c>
      <c r="AE72" s="210" t="s">
        <v>537</v>
      </c>
      <c r="AF72" s="209"/>
    </row>
    <row r="73" spans="1:32" s="136" customFormat="1" ht="13.5" customHeight="1" x14ac:dyDescent="0.15">
      <c r="A73" s="119" t="s">
        <v>9</v>
      </c>
      <c r="B73" s="120" t="s">
        <v>370</v>
      </c>
      <c r="C73" s="119" t="s">
        <v>371</v>
      </c>
      <c r="D73" s="121">
        <f>SUM(E73,+L73)</f>
        <v>85702</v>
      </c>
      <c r="E73" s="121">
        <f>+SUM(F73:I73,K73)</f>
        <v>75385</v>
      </c>
      <c r="F73" s="121">
        <v>2826</v>
      </c>
      <c r="G73" s="121">
        <v>0</v>
      </c>
      <c r="H73" s="121">
        <v>0</v>
      </c>
      <c r="I73" s="121">
        <v>54230</v>
      </c>
      <c r="J73" s="121">
        <v>523263</v>
      </c>
      <c r="K73" s="121">
        <v>18329</v>
      </c>
      <c r="L73" s="121">
        <v>10317</v>
      </c>
      <c r="M73" s="121">
        <f>SUM(N73,+U73)</f>
        <v>336411</v>
      </c>
      <c r="N73" s="121">
        <f>+SUM(O73:R73,T73)</f>
        <v>306214</v>
      </c>
      <c r="O73" s="121">
        <v>0</v>
      </c>
      <c r="P73" s="121">
        <v>0</v>
      </c>
      <c r="Q73" s="121">
        <v>0</v>
      </c>
      <c r="R73" s="121">
        <v>306214</v>
      </c>
      <c r="S73" s="121">
        <v>82199</v>
      </c>
      <c r="T73" s="121">
        <v>0</v>
      </c>
      <c r="U73" s="121">
        <v>30197</v>
      </c>
      <c r="V73" s="121">
        <f>+SUM(D73,M73)</f>
        <v>422113</v>
      </c>
      <c r="W73" s="121">
        <f>+SUM(E73,N73)</f>
        <v>381599</v>
      </c>
      <c r="X73" s="121">
        <f>+SUM(F73,O73)</f>
        <v>2826</v>
      </c>
      <c r="Y73" s="121">
        <f>+SUM(G73,P73)</f>
        <v>0</v>
      </c>
      <c r="Z73" s="121">
        <f>+SUM(H73,Q73)</f>
        <v>0</v>
      </c>
      <c r="AA73" s="121">
        <f>+SUM(I73,R73)</f>
        <v>360444</v>
      </c>
      <c r="AB73" s="121">
        <f>+SUM(J73,S73)</f>
        <v>605462</v>
      </c>
      <c r="AC73" s="121">
        <f>+SUM(K73,T73)</f>
        <v>18329</v>
      </c>
      <c r="AD73" s="121">
        <f>+SUM(L73,U73)</f>
        <v>40514</v>
      </c>
      <c r="AE73" s="210" t="s">
        <v>538</v>
      </c>
      <c r="AF73" s="209"/>
    </row>
    <row r="74" spans="1:32" s="136" customFormat="1" ht="13.5" customHeight="1" x14ac:dyDescent="0.15">
      <c r="A74" s="119" t="s">
        <v>9</v>
      </c>
      <c r="B74" s="120" t="s">
        <v>360</v>
      </c>
      <c r="C74" s="119" t="s">
        <v>361</v>
      </c>
      <c r="D74" s="121">
        <f>SUM(E74,+L74)</f>
        <v>17950</v>
      </c>
      <c r="E74" s="121">
        <f>+SUM(F74:I74,K74)</f>
        <v>17950</v>
      </c>
      <c r="F74" s="121">
        <v>0</v>
      </c>
      <c r="G74" s="121">
        <v>0</v>
      </c>
      <c r="H74" s="121">
        <v>0</v>
      </c>
      <c r="I74" s="121">
        <v>17950</v>
      </c>
      <c r="J74" s="121">
        <v>443487</v>
      </c>
      <c r="K74" s="121">
        <v>0</v>
      </c>
      <c r="L74" s="121">
        <v>0</v>
      </c>
      <c r="M74" s="121">
        <f>SUM(N74,+U74)</f>
        <v>4264</v>
      </c>
      <c r="N74" s="121">
        <f>+SUM(O74:R74,T74)</f>
        <v>4264</v>
      </c>
      <c r="O74" s="121">
        <v>0</v>
      </c>
      <c r="P74" s="121">
        <v>0</v>
      </c>
      <c r="Q74" s="121">
        <v>0</v>
      </c>
      <c r="R74" s="121">
        <v>4264</v>
      </c>
      <c r="S74" s="121">
        <v>107213</v>
      </c>
      <c r="T74" s="121">
        <v>0</v>
      </c>
      <c r="U74" s="121">
        <v>0</v>
      </c>
      <c r="V74" s="121">
        <f>+SUM(D74,M74)</f>
        <v>22214</v>
      </c>
      <c r="W74" s="121">
        <f>+SUM(E74,N74)</f>
        <v>22214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22214</v>
      </c>
      <c r="AB74" s="121">
        <f>+SUM(J74,S74)</f>
        <v>550700</v>
      </c>
      <c r="AC74" s="121">
        <f>+SUM(K74,T74)</f>
        <v>0</v>
      </c>
      <c r="AD74" s="121">
        <f>+SUM(L74,U74)</f>
        <v>0</v>
      </c>
      <c r="AE74" s="210" t="s">
        <v>539</v>
      </c>
      <c r="AF74" s="209"/>
    </row>
    <row r="75" spans="1:32" s="136" customFormat="1" ht="13.5" customHeight="1" x14ac:dyDescent="0.15">
      <c r="A75" s="119" t="s">
        <v>9</v>
      </c>
      <c r="B75" s="120" t="s">
        <v>345</v>
      </c>
      <c r="C75" s="119" t="s">
        <v>346</v>
      </c>
      <c r="D75" s="121">
        <f>SUM(E75,+L75)</f>
        <v>339512</v>
      </c>
      <c r="E75" s="121">
        <f>+SUM(F75:I75,K75)</f>
        <v>339512</v>
      </c>
      <c r="F75" s="121">
        <v>9237</v>
      </c>
      <c r="G75" s="121">
        <v>0</v>
      </c>
      <c r="H75" s="121">
        <v>0</v>
      </c>
      <c r="I75" s="121">
        <v>258901</v>
      </c>
      <c r="J75" s="121">
        <v>814751</v>
      </c>
      <c r="K75" s="121">
        <v>71374</v>
      </c>
      <c r="L75" s="121">
        <v>0</v>
      </c>
      <c r="M75" s="121">
        <f>SUM(N75,+U75)</f>
        <v>5047</v>
      </c>
      <c r="N75" s="121">
        <f>+SUM(O75:R75,T75)</f>
        <v>5047</v>
      </c>
      <c r="O75" s="121">
        <v>0</v>
      </c>
      <c r="P75" s="121">
        <v>0</v>
      </c>
      <c r="Q75" s="121">
        <v>0</v>
      </c>
      <c r="R75" s="121">
        <v>5047</v>
      </c>
      <c r="S75" s="121">
        <v>161333</v>
      </c>
      <c r="T75" s="121">
        <v>0</v>
      </c>
      <c r="U75" s="121">
        <v>0</v>
      </c>
      <c r="V75" s="121">
        <f>+SUM(D75,M75)</f>
        <v>344559</v>
      </c>
      <c r="W75" s="121">
        <f>+SUM(E75,N75)</f>
        <v>344559</v>
      </c>
      <c r="X75" s="121">
        <f>+SUM(F75,O75)</f>
        <v>9237</v>
      </c>
      <c r="Y75" s="121">
        <f>+SUM(G75,P75)</f>
        <v>0</v>
      </c>
      <c r="Z75" s="121">
        <f>+SUM(H75,Q75)</f>
        <v>0</v>
      </c>
      <c r="AA75" s="121">
        <f>+SUM(I75,R75)</f>
        <v>263948</v>
      </c>
      <c r="AB75" s="121">
        <f>+SUM(J75,S75)</f>
        <v>976084</v>
      </c>
      <c r="AC75" s="121">
        <f>+SUM(K75,T75)</f>
        <v>71374</v>
      </c>
      <c r="AD75" s="121">
        <f>+SUM(L75,U75)</f>
        <v>0</v>
      </c>
      <c r="AE75" s="210" t="s">
        <v>540</v>
      </c>
      <c r="AF75" s="209"/>
    </row>
    <row r="76" spans="1:32" s="136" customFormat="1" ht="13.5" customHeight="1" x14ac:dyDescent="0.15">
      <c r="A76" s="119" t="s">
        <v>9</v>
      </c>
      <c r="B76" s="120" t="s">
        <v>355</v>
      </c>
      <c r="C76" s="119" t="s">
        <v>356</v>
      </c>
      <c r="D76" s="121">
        <f>SUM(E76,+L76)</f>
        <v>16295</v>
      </c>
      <c r="E76" s="121">
        <f>+SUM(F76:I76,K76)</f>
        <v>95567</v>
      </c>
      <c r="F76" s="121">
        <v>2635</v>
      </c>
      <c r="G76" s="121">
        <v>0</v>
      </c>
      <c r="H76" s="121">
        <v>91800</v>
      </c>
      <c r="I76" s="121">
        <v>0</v>
      </c>
      <c r="J76" s="121">
        <v>388235</v>
      </c>
      <c r="K76" s="121">
        <v>1132</v>
      </c>
      <c r="L76" s="121">
        <v>-79272</v>
      </c>
      <c r="M76" s="121">
        <f>SUM(N76,+U76)</f>
        <v>111644</v>
      </c>
      <c r="N76" s="121">
        <f>+SUM(O76:R76,T76)</f>
        <v>134200</v>
      </c>
      <c r="O76" s="121">
        <v>0</v>
      </c>
      <c r="P76" s="121">
        <v>0</v>
      </c>
      <c r="Q76" s="121">
        <v>101800</v>
      </c>
      <c r="R76" s="121">
        <v>32400</v>
      </c>
      <c r="S76" s="121">
        <v>149138</v>
      </c>
      <c r="T76" s="121">
        <v>0</v>
      </c>
      <c r="U76" s="121">
        <v>-22556</v>
      </c>
      <c r="V76" s="121">
        <f>+SUM(D76,M76)</f>
        <v>127939</v>
      </c>
      <c r="W76" s="121">
        <f>+SUM(E76,N76)</f>
        <v>229767</v>
      </c>
      <c r="X76" s="121">
        <f>+SUM(F76,O76)</f>
        <v>2635</v>
      </c>
      <c r="Y76" s="121">
        <f>+SUM(G76,P76)</f>
        <v>0</v>
      </c>
      <c r="Z76" s="121">
        <f>+SUM(H76,Q76)</f>
        <v>193600</v>
      </c>
      <c r="AA76" s="121">
        <f>+SUM(I76,R76)</f>
        <v>32400</v>
      </c>
      <c r="AB76" s="121">
        <f>+SUM(J76,S76)</f>
        <v>537373</v>
      </c>
      <c r="AC76" s="121">
        <f>+SUM(K76,T76)</f>
        <v>1132</v>
      </c>
      <c r="AD76" s="121">
        <f>+SUM(L76,U76)</f>
        <v>-101828</v>
      </c>
      <c r="AE76" s="210" t="s">
        <v>541</v>
      </c>
      <c r="AF76" s="209"/>
    </row>
    <row r="77" spans="1:32" s="136" customFormat="1" ht="13.5" customHeight="1" x14ac:dyDescent="0.15">
      <c r="A77" s="119" t="s">
        <v>9</v>
      </c>
      <c r="B77" s="120" t="s">
        <v>365</v>
      </c>
      <c r="C77" s="119" t="s">
        <v>366</v>
      </c>
      <c r="D77" s="121">
        <f>SUM(E77,+L77)</f>
        <v>316271</v>
      </c>
      <c r="E77" s="121">
        <f>+SUM(F77:I77,K77)</f>
        <v>189356</v>
      </c>
      <c r="F77" s="121">
        <v>115095</v>
      </c>
      <c r="G77" s="121">
        <v>0</v>
      </c>
      <c r="H77" s="121">
        <v>0</v>
      </c>
      <c r="I77" s="121">
        <v>70866</v>
      </c>
      <c r="J77" s="121">
        <v>1090028</v>
      </c>
      <c r="K77" s="121">
        <v>3395</v>
      </c>
      <c r="L77" s="121">
        <v>126915</v>
      </c>
      <c r="M77" s="121">
        <f>SUM(N77,+U77)</f>
        <v>22952</v>
      </c>
      <c r="N77" s="121">
        <f>+SUM(O77:R77,T77)</f>
        <v>22920</v>
      </c>
      <c r="O77" s="121">
        <v>0</v>
      </c>
      <c r="P77" s="121">
        <v>0</v>
      </c>
      <c r="Q77" s="121">
        <v>0</v>
      </c>
      <c r="R77" s="121">
        <v>22920</v>
      </c>
      <c r="S77" s="121">
        <v>217857</v>
      </c>
      <c r="T77" s="121">
        <v>0</v>
      </c>
      <c r="U77" s="121">
        <v>32</v>
      </c>
      <c r="V77" s="121">
        <f>+SUM(D77,M77)</f>
        <v>339223</v>
      </c>
      <c r="W77" s="121">
        <f>+SUM(E77,N77)</f>
        <v>212276</v>
      </c>
      <c r="X77" s="121">
        <f>+SUM(F77,O77)</f>
        <v>115095</v>
      </c>
      <c r="Y77" s="121">
        <f>+SUM(G77,P77)</f>
        <v>0</v>
      </c>
      <c r="Z77" s="121">
        <f>+SUM(H77,Q77)</f>
        <v>0</v>
      </c>
      <c r="AA77" s="121">
        <f>+SUM(I77,R77)</f>
        <v>93786</v>
      </c>
      <c r="AB77" s="121">
        <f>+SUM(J77,S77)</f>
        <v>1307885</v>
      </c>
      <c r="AC77" s="121">
        <f>+SUM(K77,T77)</f>
        <v>3395</v>
      </c>
      <c r="AD77" s="121">
        <f>+SUM(L77,U77)</f>
        <v>126947</v>
      </c>
      <c r="AE77" s="210" t="s">
        <v>542</v>
      </c>
      <c r="AF77" s="209"/>
    </row>
    <row r="78" spans="1:32" s="136" customFormat="1" ht="13.5" customHeight="1" x14ac:dyDescent="0.15">
      <c r="A78" s="119" t="s">
        <v>9</v>
      </c>
      <c r="B78" s="120" t="s">
        <v>500</v>
      </c>
      <c r="C78" s="119" t="s">
        <v>505</v>
      </c>
      <c r="D78" s="121">
        <f>SUM(E78,+L78)</f>
        <v>139959</v>
      </c>
      <c r="E78" s="121">
        <f>+SUM(F78:I78,K78)</f>
        <v>139959</v>
      </c>
      <c r="F78" s="121">
        <v>110203</v>
      </c>
      <c r="G78" s="121">
        <v>0</v>
      </c>
      <c r="H78" s="121">
        <v>0</v>
      </c>
      <c r="I78" s="121">
        <v>22165</v>
      </c>
      <c r="J78" s="121">
        <v>375867</v>
      </c>
      <c r="K78" s="121">
        <v>7591</v>
      </c>
      <c r="L78" s="121">
        <v>0</v>
      </c>
      <c r="M78" s="121">
        <f>SUM(N78,+U78)</f>
        <v>82748</v>
      </c>
      <c r="N78" s="121">
        <f>+SUM(O78:R78,T78)</f>
        <v>46363</v>
      </c>
      <c r="O78" s="121">
        <v>22937</v>
      </c>
      <c r="P78" s="121">
        <v>0</v>
      </c>
      <c r="Q78" s="121">
        <v>0</v>
      </c>
      <c r="R78" s="121">
        <v>22324</v>
      </c>
      <c r="S78" s="121">
        <v>80454</v>
      </c>
      <c r="T78" s="121">
        <v>1102</v>
      </c>
      <c r="U78" s="121">
        <v>36385</v>
      </c>
      <c r="V78" s="121">
        <f>+SUM(D78,M78)</f>
        <v>222707</v>
      </c>
      <c r="W78" s="121">
        <f>+SUM(E78,N78)</f>
        <v>186322</v>
      </c>
      <c r="X78" s="121">
        <f>+SUM(F78,O78)</f>
        <v>133140</v>
      </c>
      <c r="Y78" s="121">
        <f>+SUM(G78,P78)</f>
        <v>0</v>
      </c>
      <c r="Z78" s="121">
        <f>+SUM(H78,Q78)</f>
        <v>0</v>
      </c>
      <c r="AA78" s="121">
        <f>+SUM(I78,R78)</f>
        <v>44489</v>
      </c>
      <c r="AB78" s="121">
        <f>+SUM(J78,S78)</f>
        <v>456321</v>
      </c>
      <c r="AC78" s="121">
        <f>+SUM(K78,T78)</f>
        <v>8693</v>
      </c>
      <c r="AD78" s="121">
        <f>+SUM(L78,U78)</f>
        <v>36385</v>
      </c>
      <c r="AE78" s="210" t="s">
        <v>543</v>
      </c>
      <c r="AF78" s="209"/>
    </row>
    <row r="79" spans="1:32" s="136" customFormat="1" ht="13.5" customHeight="1" x14ac:dyDescent="0.15">
      <c r="A79" s="119" t="s">
        <v>9</v>
      </c>
      <c r="B79" s="120" t="s">
        <v>403</v>
      </c>
      <c r="C79" s="119" t="s">
        <v>404</v>
      </c>
      <c r="D79" s="121">
        <f>SUM(E79,+L79)</f>
        <v>34565</v>
      </c>
      <c r="E79" s="121">
        <f>+SUM(F79:I79,K79)</f>
        <v>34565</v>
      </c>
      <c r="F79" s="121">
        <v>0</v>
      </c>
      <c r="G79" s="121">
        <v>0</v>
      </c>
      <c r="H79" s="121">
        <v>0</v>
      </c>
      <c r="I79" s="121">
        <v>34565</v>
      </c>
      <c r="J79" s="121">
        <v>552549</v>
      </c>
      <c r="K79" s="121">
        <v>0</v>
      </c>
      <c r="L79" s="121">
        <v>0</v>
      </c>
      <c r="M79" s="121">
        <f>SUM(N79,+U79)</f>
        <v>7227</v>
      </c>
      <c r="N79" s="121">
        <f>+SUM(O79:R79,T79)</f>
        <v>7227</v>
      </c>
      <c r="O79" s="121">
        <v>0</v>
      </c>
      <c r="P79" s="121">
        <v>0</v>
      </c>
      <c r="Q79" s="121">
        <v>0</v>
      </c>
      <c r="R79" s="121">
        <v>7227</v>
      </c>
      <c r="S79" s="121">
        <v>178559</v>
      </c>
      <c r="T79" s="121">
        <v>0</v>
      </c>
      <c r="U79" s="121">
        <v>0</v>
      </c>
      <c r="V79" s="121">
        <f>+SUM(D79,M79)</f>
        <v>41792</v>
      </c>
      <c r="W79" s="121">
        <f>+SUM(E79,N79)</f>
        <v>41792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41792</v>
      </c>
      <c r="AB79" s="121">
        <f>+SUM(J79,S79)</f>
        <v>731108</v>
      </c>
      <c r="AC79" s="121">
        <f>+SUM(K79,T79)</f>
        <v>0</v>
      </c>
      <c r="AD79" s="121">
        <f>+SUM(L79,U79)</f>
        <v>0</v>
      </c>
      <c r="AE79" s="210" t="s">
        <v>544</v>
      </c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9"/>
      <c r="AF258" s="209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9"/>
      <c r="AF259" s="209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9"/>
      <c r="AF260" s="209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9"/>
      <c r="AF261" s="209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9"/>
      <c r="AF262" s="209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9"/>
      <c r="AF263" s="209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9"/>
      <c r="AF264" s="209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9"/>
      <c r="AF265" s="209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9"/>
      <c r="AF266" s="209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9"/>
      <c r="AF267" s="209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9"/>
      <c r="AF268" s="209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9"/>
      <c r="AF269" s="209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9"/>
      <c r="AF270" s="209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9"/>
      <c r="AF271" s="209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9"/>
      <c r="AF272" s="209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9"/>
      <c r="AF273" s="209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9"/>
      <c r="AF274" s="209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9"/>
      <c r="AF275" s="209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9"/>
      <c r="AF276" s="209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9"/>
      <c r="AF277" s="209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9"/>
      <c r="AF278" s="209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9"/>
      <c r="AF279" s="209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9"/>
      <c r="AF280" s="209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9"/>
      <c r="AF281" s="209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9"/>
      <c r="AF282" s="209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9"/>
      <c r="AF283" s="209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9"/>
      <c r="AF284" s="209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9"/>
      <c r="AF285" s="209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9"/>
      <c r="AF286" s="209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9"/>
      <c r="AF287" s="209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9"/>
      <c r="AF288" s="209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9"/>
      <c r="AF289" s="209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9"/>
      <c r="AF290" s="209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9"/>
      <c r="AF291" s="209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9"/>
      <c r="AF292" s="209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9"/>
      <c r="AF293" s="209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9"/>
      <c r="AF294" s="209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9"/>
      <c r="AF295" s="209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9"/>
      <c r="AF296" s="209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9"/>
      <c r="AF297" s="209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9"/>
      <c r="AF298" s="209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9"/>
      <c r="AF299" s="209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9"/>
      <c r="AF300" s="209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9"/>
      <c r="AF301" s="209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9"/>
      <c r="AF302" s="209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9"/>
      <c r="AF303" s="209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9"/>
      <c r="AF304" s="209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9"/>
      <c r="AF305" s="209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9"/>
      <c r="AF306" s="209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9"/>
      <c r="AF307" s="209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9"/>
      <c r="AF308" s="209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9"/>
      <c r="AF309" s="209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9"/>
      <c r="AF310" s="209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9"/>
      <c r="AF311" s="209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9"/>
      <c r="AF312" s="209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9"/>
      <c r="AF313" s="209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9"/>
      <c r="AF314" s="209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9"/>
      <c r="AF315" s="209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9"/>
      <c r="AF316" s="209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9"/>
      <c r="AF317" s="209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9"/>
      <c r="AF318" s="209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9"/>
      <c r="AF319" s="209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9"/>
      <c r="AF320" s="209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9"/>
      <c r="AF321" s="209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9"/>
      <c r="AF322" s="209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9"/>
      <c r="AF323" s="209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9"/>
      <c r="AF324" s="209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9"/>
      <c r="AF325" s="209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9"/>
      <c r="AF326" s="209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9"/>
      <c r="AF327" s="209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9"/>
      <c r="AF328" s="209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9"/>
      <c r="AF329" s="209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9"/>
      <c r="AF330" s="209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9"/>
      <c r="AF331" s="209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9"/>
      <c r="AF332" s="209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9"/>
      <c r="AF333" s="209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9"/>
      <c r="AF334" s="209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9"/>
      <c r="AF335" s="209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9"/>
      <c r="AF336" s="209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9"/>
      <c r="AF337" s="209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9"/>
      <c r="AF338" s="209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9"/>
      <c r="AF339" s="209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9"/>
      <c r="AF340" s="209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9"/>
      <c r="AF341" s="209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9"/>
      <c r="AF342" s="209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9"/>
      <c r="AF343" s="209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9"/>
      <c r="AF344" s="209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9"/>
      <c r="AF345" s="209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9"/>
      <c r="AF346" s="209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9"/>
      <c r="AF347" s="209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9"/>
      <c r="AF348" s="209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9"/>
      <c r="AF349" s="209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9"/>
      <c r="AF350" s="209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9"/>
      <c r="AF351" s="209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9"/>
      <c r="AF352" s="209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9"/>
      <c r="AF353" s="209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9"/>
      <c r="AF354" s="209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9"/>
      <c r="AF355" s="209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9"/>
      <c r="AF356" s="209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9"/>
      <c r="AF357" s="209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9"/>
      <c r="AF358" s="209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9"/>
      <c r="AF359" s="209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9"/>
      <c r="AF360" s="209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9"/>
      <c r="AF361" s="209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9"/>
      <c r="AF362" s="209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9"/>
      <c r="AF363" s="209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9"/>
      <c r="AF364" s="209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9"/>
      <c r="AF365" s="209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9"/>
      <c r="AF366" s="209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9"/>
      <c r="AF367" s="209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9"/>
      <c r="AF368" s="209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9"/>
      <c r="AF369" s="209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9"/>
      <c r="AF370" s="209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9"/>
      <c r="AF371" s="209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9"/>
      <c r="AF372" s="209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9"/>
      <c r="AF373" s="209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9"/>
      <c r="AF374" s="209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9"/>
      <c r="AF375" s="209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9"/>
      <c r="AF376" s="209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9"/>
      <c r="AF377" s="209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9"/>
      <c r="AF378" s="209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9"/>
      <c r="AF379" s="209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9"/>
      <c r="AF380" s="209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9"/>
      <c r="AF381" s="209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9"/>
      <c r="AF382" s="209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9"/>
      <c r="AF383" s="209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9"/>
      <c r="AF384" s="209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9"/>
      <c r="AF385" s="209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9"/>
      <c r="AF386" s="209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9"/>
      <c r="AF387" s="209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9"/>
      <c r="AF388" s="209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9"/>
      <c r="AF389" s="209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9"/>
      <c r="AF390" s="209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9"/>
      <c r="AF391" s="209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9"/>
      <c r="AF392" s="209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9"/>
      <c r="AF393" s="209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9"/>
      <c r="AF394" s="209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9"/>
      <c r="AF395" s="209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9"/>
      <c r="AF396" s="209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9"/>
      <c r="AF397" s="209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9"/>
      <c r="AF398" s="209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9"/>
      <c r="AF399" s="209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9"/>
      <c r="AF400" s="209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9"/>
      <c r="AF401" s="209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9"/>
      <c r="AF402" s="209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9"/>
      <c r="AF403" s="209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9"/>
      <c r="AF404" s="209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9"/>
      <c r="AF405" s="209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9"/>
      <c r="AF406" s="209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9"/>
      <c r="AF407" s="209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9"/>
      <c r="AF408" s="209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9"/>
      <c r="AF409" s="209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9"/>
      <c r="AF410" s="209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9"/>
      <c r="AF411" s="209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9"/>
      <c r="AF412" s="209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9"/>
      <c r="AF413" s="209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9"/>
      <c r="AF414" s="209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9"/>
      <c r="AF415" s="209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9"/>
      <c r="AF416" s="209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9"/>
      <c r="AF417" s="209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9"/>
      <c r="AF418" s="209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9"/>
      <c r="AF419" s="209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9"/>
      <c r="AF420" s="209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9"/>
      <c r="AF421" s="209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9"/>
      <c r="AF422" s="209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9"/>
      <c r="AF423" s="209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9"/>
      <c r="AF424" s="209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9"/>
      <c r="AF425" s="209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9"/>
      <c r="AF426" s="209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9"/>
      <c r="AF427" s="209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9"/>
      <c r="AF428" s="209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9"/>
      <c r="AF429" s="209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9"/>
      <c r="AF430" s="209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9"/>
      <c r="AF431" s="209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9"/>
      <c r="AF432" s="209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9"/>
      <c r="AF433" s="209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9"/>
      <c r="AF434" s="209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9"/>
      <c r="AF435" s="209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9"/>
      <c r="AF436" s="209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9"/>
      <c r="AF437" s="209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9"/>
      <c r="AF438" s="209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9"/>
      <c r="AF439" s="209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9"/>
      <c r="AF440" s="209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9"/>
      <c r="AF441" s="209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9"/>
      <c r="AF442" s="209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9"/>
      <c r="AF443" s="209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9"/>
      <c r="AF444" s="209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9"/>
      <c r="AF445" s="209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9"/>
      <c r="AF446" s="209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9"/>
      <c r="AF447" s="209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9"/>
      <c r="AF448" s="209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9"/>
      <c r="AF449" s="209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9"/>
      <c r="AF450" s="209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9"/>
      <c r="AF451" s="209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9"/>
      <c r="AF452" s="209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9"/>
      <c r="AF453" s="209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9"/>
      <c r="AF454" s="209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9"/>
      <c r="AF455" s="209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9"/>
      <c r="AF456" s="209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9"/>
      <c r="AF457" s="209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9"/>
      <c r="AF458" s="209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9"/>
      <c r="AF459" s="209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9"/>
      <c r="AF460" s="209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9"/>
      <c r="AF461" s="209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9"/>
      <c r="AF462" s="209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9"/>
      <c r="AF463" s="209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9"/>
      <c r="AF464" s="209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9"/>
      <c r="AF465" s="209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9"/>
      <c r="AF466" s="209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9"/>
      <c r="AF467" s="209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9"/>
      <c r="AF468" s="209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9"/>
      <c r="AF469" s="209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9"/>
      <c r="AF470" s="209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9"/>
      <c r="AF471" s="209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9"/>
      <c r="AF472" s="209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9"/>
      <c r="AF473" s="209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9"/>
      <c r="AF474" s="209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9"/>
      <c r="AF475" s="209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9"/>
      <c r="AF476" s="209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9"/>
      <c r="AF477" s="209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9"/>
      <c r="AF478" s="209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9"/>
      <c r="AF479" s="209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9"/>
      <c r="AF480" s="209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9"/>
      <c r="AF481" s="209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9"/>
      <c r="AF482" s="209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9"/>
      <c r="AF483" s="209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9"/>
      <c r="AF484" s="209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9"/>
      <c r="AF485" s="209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9"/>
      <c r="AF486" s="209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9"/>
      <c r="AF487" s="209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9"/>
      <c r="AF488" s="209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9"/>
      <c r="AF489" s="209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9"/>
      <c r="AF490" s="209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9"/>
      <c r="AF491" s="209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9"/>
      <c r="AF492" s="209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9"/>
      <c r="AF493" s="209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9"/>
      <c r="AF494" s="209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9"/>
      <c r="AF495" s="209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9"/>
      <c r="AF496" s="209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9"/>
      <c r="AF497" s="209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9"/>
      <c r="AF498" s="209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9"/>
      <c r="AF499" s="209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9"/>
      <c r="AF500" s="209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9"/>
      <c r="AF501" s="209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9"/>
      <c r="AF502" s="209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9"/>
      <c r="AF503" s="209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9"/>
      <c r="AF504" s="209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9"/>
      <c r="AF505" s="209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9"/>
      <c r="AF506" s="209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9"/>
      <c r="AF507" s="209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9"/>
      <c r="AF508" s="209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9"/>
      <c r="AF509" s="209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9"/>
      <c r="AF510" s="209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9"/>
      <c r="AF511" s="209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9"/>
      <c r="AF512" s="209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9"/>
      <c r="AF513" s="209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9"/>
      <c r="AF514" s="209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9"/>
      <c r="AF515" s="209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9"/>
      <c r="AF516" s="209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9"/>
      <c r="AF517" s="209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9"/>
      <c r="AF518" s="209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9"/>
      <c r="AF519" s="209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9"/>
      <c r="AF520" s="209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9"/>
      <c r="AF521" s="209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9"/>
      <c r="AF522" s="209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9"/>
      <c r="AF523" s="209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9"/>
      <c r="AF524" s="209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9"/>
      <c r="AF525" s="209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9"/>
      <c r="AF526" s="209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9"/>
      <c r="AF527" s="209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9"/>
      <c r="AF528" s="209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9"/>
      <c r="AF529" s="209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9"/>
      <c r="AF530" s="209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9"/>
      <c r="AF531" s="209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9"/>
      <c r="AF532" s="209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9"/>
      <c r="AF533" s="209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9"/>
      <c r="AF534" s="209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9"/>
      <c r="AF535" s="209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9"/>
      <c r="AF536" s="209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9"/>
      <c r="AF537" s="209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9"/>
      <c r="AF538" s="209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9"/>
      <c r="AF539" s="209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9"/>
      <c r="AF540" s="209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9"/>
      <c r="AF541" s="209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9"/>
      <c r="AF542" s="209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9"/>
      <c r="AF543" s="209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9"/>
      <c r="AF544" s="209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9"/>
      <c r="AF545" s="209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9"/>
      <c r="AF546" s="209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9"/>
      <c r="AF547" s="209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9"/>
      <c r="AF548" s="209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9"/>
      <c r="AF549" s="209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9"/>
      <c r="AF550" s="209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9"/>
      <c r="AF551" s="209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9"/>
      <c r="AF552" s="209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9"/>
      <c r="AF553" s="209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9"/>
      <c r="AF554" s="209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9"/>
      <c r="AF555" s="209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9"/>
      <c r="AF556" s="209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9"/>
      <c r="AF557" s="209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9"/>
      <c r="AF558" s="209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9"/>
      <c r="AF559" s="209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9"/>
      <c r="AF560" s="209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9"/>
      <c r="AF561" s="209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9"/>
      <c r="AF562" s="209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9"/>
      <c r="AF563" s="209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9"/>
      <c r="AF564" s="209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9"/>
      <c r="AF565" s="209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9"/>
      <c r="AF566" s="209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9"/>
      <c r="AF567" s="209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9"/>
      <c r="AF568" s="209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9"/>
      <c r="AF569" s="209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9"/>
      <c r="AF570" s="209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9"/>
      <c r="AF571" s="209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9"/>
      <c r="AF572" s="209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9"/>
      <c r="AF573" s="209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9"/>
      <c r="AF574" s="209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9"/>
      <c r="AF575" s="209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9"/>
      <c r="AF576" s="209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9"/>
      <c r="AF577" s="209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9"/>
      <c r="AF578" s="209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9"/>
      <c r="AF579" s="209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9"/>
      <c r="AF580" s="209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9"/>
      <c r="AF581" s="209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9"/>
      <c r="AF582" s="209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9"/>
      <c r="AF583" s="209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9"/>
      <c r="AF584" s="209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9"/>
      <c r="AF585" s="209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9"/>
      <c r="AF586" s="209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9"/>
      <c r="AF587" s="209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9"/>
      <c r="AF588" s="209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9"/>
      <c r="AF589" s="209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9"/>
      <c r="AF590" s="209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9"/>
      <c r="AF591" s="209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9"/>
      <c r="AF592" s="209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9"/>
      <c r="AF593" s="209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9"/>
      <c r="AF594" s="209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9"/>
      <c r="AF595" s="209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9"/>
      <c r="AF596" s="209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9"/>
      <c r="AF597" s="209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9"/>
      <c r="AF598" s="209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9"/>
      <c r="AF599" s="209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9"/>
      <c r="AF600" s="209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9"/>
      <c r="AF601" s="209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9"/>
      <c r="AF602" s="209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9"/>
      <c r="AF603" s="209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9"/>
      <c r="AF604" s="209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9"/>
      <c r="AF605" s="209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9"/>
      <c r="AF606" s="209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9"/>
      <c r="AF607" s="209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9"/>
      <c r="AF608" s="209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9"/>
      <c r="AF609" s="209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9"/>
      <c r="AF610" s="209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9"/>
      <c r="AF611" s="209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9"/>
      <c r="AF612" s="209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9"/>
      <c r="AF613" s="209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9"/>
      <c r="AF614" s="209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9"/>
      <c r="AF615" s="209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9"/>
      <c r="AF616" s="209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9"/>
      <c r="AF617" s="209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9"/>
      <c r="AF618" s="209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9"/>
      <c r="AF619" s="209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9"/>
      <c r="AF620" s="209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9"/>
      <c r="AF621" s="209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9"/>
      <c r="AF622" s="209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9"/>
      <c r="AF623" s="209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9"/>
      <c r="AF624" s="209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9"/>
      <c r="AF625" s="209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9"/>
      <c r="AF626" s="209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9"/>
      <c r="AF627" s="209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9"/>
      <c r="AF628" s="209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9"/>
      <c r="AF629" s="209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9"/>
      <c r="AF630" s="209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9"/>
      <c r="AF631" s="209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9"/>
      <c r="AF632" s="209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9"/>
      <c r="AF633" s="209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9"/>
      <c r="AF634" s="209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9"/>
      <c r="AF635" s="209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9"/>
      <c r="AF636" s="209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9"/>
      <c r="AF637" s="209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9"/>
      <c r="AF638" s="209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9"/>
      <c r="AF639" s="209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9"/>
      <c r="AF640" s="209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9"/>
      <c r="AF641" s="209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9"/>
      <c r="AF642" s="209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9"/>
      <c r="AF643" s="209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9"/>
      <c r="AF644" s="209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9"/>
      <c r="AF645" s="209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9"/>
      <c r="AF646" s="209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9"/>
      <c r="AF647" s="209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9"/>
      <c r="AF648" s="209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9"/>
      <c r="AF649" s="209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9"/>
      <c r="AF650" s="209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9"/>
      <c r="AF651" s="209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9"/>
      <c r="AF652" s="209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9"/>
      <c r="AF653" s="209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9"/>
      <c r="AF654" s="209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9"/>
      <c r="AF655" s="209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9"/>
      <c r="AF656" s="209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9"/>
      <c r="AF657" s="209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9"/>
      <c r="AF658" s="209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9"/>
      <c r="AF659" s="209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9"/>
      <c r="AF660" s="209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9"/>
      <c r="AF661" s="209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9"/>
      <c r="AF662" s="209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9"/>
      <c r="AF663" s="209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9"/>
      <c r="AF664" s="209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9"/>
      <c r="AF665" s="209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9"/>
      <c r="AF666" s="209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9"/>
      <c r="AF667" s="209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9"/>
      <c r="AF668" s="209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9"/>
      <c r="AF669" s="209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9"/>
      <c r="AF670" s="209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9"/>
      <c r="AF671" s="209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9"/>
      <c r="AF672" s="209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9"/>
      <c r="AF673" s="209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9"/>
      <c r="AF674" s="209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9"/>
      <c r="AF675" s="209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9"/>
      <c r="AF676" s="209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9"/>
      <c r="AF677" s="209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9"/>
      <c r="AF678" s="209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9"/>
      <c r="AF679" s="209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9"/>
      <c r="AF680" s="209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9"/>
      <c r="AF681" s="209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9"/>
      <c r="AF682" s="209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9"/>
      <c r="AF683" s="209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9"/>
      <c r="AF684" s="209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9"/>
      <c r="AF685" s="209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9"/>
      <c r="AF686" s="209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9"/>
      <c r="AF687" s="209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9"/>
      <c r="AF688" s="209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9"/>
      <c r="AF689" s="209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9"/>
      <c r="AF690" s="209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9"/>
      <c r="AF691" s="209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9"/>
      <c r="AF692" s="209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9"/>
      <c r="AF693" s="209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9"/>
      <c r="AF694" s="209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9"/>
      <c r="AF695" s="209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9"/>
      <c r="AF696" s="209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9"/>
      <c r="AF697" s="209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9"/>
      <c r="AF698" s="209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9"/>
      <c r="AF699" s="209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9"/>
      <c r="AF700" s="209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9"/>
      <c r="AF701" s="209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9"/>
      <c r="AF702" s="209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9"/>
      <c r="AF703" s="209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9"/>
      <c r="AF704" s="209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9"/>
      <c r="AF705" s="209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9"/>
      <c r="AF706" s="209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9"/>
      <c r="AF707" s="209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9"/>
      <c r="AF708" s="209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9"/>
      <c r="AF709" s="209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9"/>
      <c r="AF710" s="209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9"/>
      <c r="AF711" s="209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9"/>
      <c r="AF712" s="209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9"/>
      <c r="AF713" s="209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9"/>
      <c r="AF714" s="209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9"/>
      <c r="AF715" s="209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9"/>
      <c r="AF716" s="209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9"/>
      <c r="AF717" s="209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9"/>
      <c r="AF718" s="209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9"/>
      <c r="AF719" s="209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9"/>
      <c r="AF720" s="209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9"/>
      <c r="AF721" s="209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9"/>
      <c r="AF722" s="209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9"/>
      <c r="AF723" s="209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9"/>
      <c r="AF724" s="209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9"/>
      <c r="AF725" s="209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9"/>
      <c r="AF726" s="209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9"/>
      <c r="AF727" s="209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9"/>
      <c r="AF728" s="209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9"/>
      <c r="AF729" s="209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9"/>
      <c r="AF730" s="209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9"/>
      <c r="AF731" s="209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9"/>
      <c r="AF732" s="209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9"/>
      <c r="AF733" s="209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9"/>
      <c r="AF734" s="209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9"/>
      <c r="AF735" s="209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9"/>
      <c r="AF736" s="209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9"/>
      <c r="AF737" s="209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9"/>
      <c r="AF738" s="209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9"/>
      <c r="AF739" s="209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9"/>
      <c r="AF740" s="209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9"/>
      <c r="AF741" s="209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9"/>
      <c r="AF742" s="209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9"/>
      <c r="AF743" s="209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9"/>
      <c r="AF744" s="209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9"/>
      <c r="AF745" s="209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9"/>
      <c r="AF746" s="209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9"/>
      <c r="AF747" s="209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9"/>
      <c r="AF748" s="209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9"/>
      <c r="AF749" s="209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9"/>
      <c r="AF750" s="209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9"/>
      <c r="AF751" s="209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9"/>
      <c r="AF752" s="209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9"/>
      <c r="AF753" s="209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9"/>
      <c r="AF754" s="209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9"/>
      <c r="AF755" s="209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9"/>
      <c r="AF756" s="209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9"/>
      <c r="AF757" s="209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9"/>
      <c r="AF758" s="209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9"/>
      <c r="AF759" s="209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9"/>
      <c r="AF760" s="209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9"/>
      <c r="AF761" s="209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9"/>
      <c r="AF762" s="209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9"/>
      <c r="AF763" s="209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9"/>
      <c r="AF764" s="209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9"/>
      <c r="AF765" s="209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9"/>
      <c r="AF766" s="209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9"/>
      <c r="AF767" s="209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9"/>
      <c r="AF768" s="209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9"/>
      <c r="AF769" s="209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9"/>
      <c r="AF770" s="209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9"/>
      <c r="AF771" s="209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9"/>
      <c r="AF772" s="209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9"/>
      <c r="AF773" s="209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9"/>
      <c r="AF774" s="209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9"/>
      <c r="AF775" s="209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9"/>
      <c r="AF776" s="209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9"/>
      <c r="AF777" s="209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9"/>
      <c r="AF778" s="209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9"/>
      <c r="AF779" s="209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9"/>
      <c r="AF780" s="209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9"/>
      <c r="AF781" s="209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9"/>
      <c r="AF782" s="209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9"/>
      <c r="AF783" s="209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9"/>
      <c r="AF784" s="209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9"/>
      <c r="AF785" s="209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9"/>
      <c r="AF786" s="209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9"/>
      <c r="AF787" s="209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9"/>
      <c r="AF788" s="209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9"/>
      <c r="AF789" s="209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9"/>
      <c r="AF790" s="209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9"/>
      <c r="AF791" s="209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9"/>
      <c r="AF792" s="209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9"/>
      <c r="AF793" s="209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9"/>
      <c r="AF794" s="209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9"/>
      <c r="AF795" s="209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9"/>
      <c r="AF796" s="209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9"/>
      <c r="AF797" s="209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9"/>
      <c r="AF798" s="209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9"/>
      <c r="AF799" s="209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9"/>
      <c r="AF800" s="209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9"/>
      <c r="AF801" s="209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9"/>
      <c r="AF802" s="209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9"/>
      <c r="AF803" s="209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9"/>
      <c r="AF804" s="209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9"/>
      <c r="AF805" s="209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9"/>
      <c r="AF806" s="209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9"/>
      <c r="AF807" s="209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9"/>
      <c r="AF808" s="209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9"/>
      <c r="AF809" s="209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9"/>
      <c r="AF810" s="209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9"/>
      <c r="AF811" s="209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9"/>
      <c r="AF812" s="209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9"/>
      <c r="AF813" s="209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9"/>
      <c r="AF814" s="209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9"/>
      <c r="AF815" s="209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9"/>
      <c r="AF816" s="209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9"/>
      <c r="AF817" s="209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9"/>
      <c r="AF818" s="209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9"/>
      <c r="AF819" s="209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9"/>
      <c r="AF820" s="209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9"/>
      <c r="AF821" s="209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9"/>
      <c r="AF822" s="209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9"/>
      <c r="AF823" s="209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9"/>
      <c r="AF824" s="209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9"/>
      <c r="AF825" s="209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9"/>
      <c r="AF826" s="209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9"/>
      <c r="AF827" s="209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9"/>
      <c r="AF828" s="209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9"/>
      <c r="AF829" s="209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9"/>
      <c r="AF830" s="209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9"/>
      <c r="AF831" s="209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9"/>
      <c r="AF832" s="209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9"/>
      <c r="AF833" s="209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9"/>
      <c r="AF834" s="209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9"/>
      <c r="AF835" s="209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9"/>
      <c r="AF836" s="209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9"/>
      <c r="AF837" s="209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9"/>
      <c r="AF838" s="209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9"/>
      <c r="AF839" s="209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9"/>
      <c r="AF840" s="209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9"/>
      <c r="AF841" s="209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9"/>
      <c r="AF842" s="209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9"/>
      <c r="AF843" s="209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9"/>
      <c r="AF844" s="209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9"/>
      <c r="AF845" s="209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9"/>
      <c r="AF846" s="209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9"/>
      <c r="AF847" s="209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9"/>
      <c r="AF848" s="209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9"/>
      <c r="AF849" s="209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9"/>
      <c r="AF850" s="209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9"/>
      <c r="AF851" s="209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9"/>
      <c r="AF852" s="209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9"/>
      <c r="AF853" s="209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9"/>
      <c r="AF854" s="209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9"/>
      <c r="AF855" s="209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9"/>
      <c r="AF856" s="209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9"/>
      <c r="AF857" s="209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9"/>
      <c r="AF858" s="209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9"/>
      <c r="AF859" s="209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9"/>
      <c r="AF860" s="209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9"/>
      <c r="AF861" s="209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9"/>
      <c r="AF862" s="209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9"/>
      <c r="AF863" s="209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9"/>
      <c r="AF864" s="209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9"/>
      <c r="AF865" s="209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9"/>
      <c r="AF866" s="209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9"/>
      <c r="AF867" s="209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9"/>
      <c r="AF868" s="209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9"/>
      <c r="AF869" s="209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9"/>
      <c r="AF870" s="209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9"/>
      <c r="AF871" s="209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9"/>
      <c r="AF872" s="209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9"/>
      <c r="AF873" s="209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9"/>
      <c r="AF874" s="209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9"/>
      <c r="AF875" s="209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9"/>
      <c r="AF876" s="209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9"/>
      <c r="AF877" s="209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9"/>
      <c r="AF878" s="209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9"/>
      <c r="AF879" s="209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9"/>
      <c r="AF880" s="209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9"/>
      <c r="AF881" s="209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9"/>
      <c r="AF882" s="209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9"/>
      <c r="AF883" s="209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9"/>
      <c r="AF884" s="209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9"/>
      <c r="AF885" s="209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9"/>
      <c r="AF886" s="209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9"/>
      <c r="AF887" s="209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9"/>
      <c r="AF888" s="209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9"/>
      <c r="AF889" s="209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9"/>
      <c r="AF890" s="209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9"/>
      <c r="AF891" s="209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9"/>
      <c r="AF892" s="209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9"/>
      <c r="AF893" s="209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9"/>
      <c r="AF894" s="209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9"/>
      <c r="AF895" s="209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9"/>
      <c r="AF896" s="209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9"/>
      <c r="AF897" s="209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9"/>
      <c r="AF898" s="209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9"/>
      <c r="AF899" s="209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9"/>
      <c r="AF900" s="209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9"/>
      <c r="AF901" s="209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9"/>
      <c r="AF902" s="209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9"/>
      <c r="AF903" s="209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9"/>
      <c r="AF904" s="209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9"/>
      <c r="AF905" s="209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9"/>
      <c r="AF906" s="209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9"/>
      <c r="AF907" s="209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9"/>
      <c r="AF908" s="209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9"/>
      <c r="AF909" s="209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9"/>
      <c r="AF910" s="209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9"/>
      <c r="AF911" s="209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9"/>
      <c r="AF912" s="209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9"/>
      <c r="AF913" s="209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9"/>
      <c r="AF914" s="209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9"/>
      <c r="AF915" s="209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9"/>
      <c r="AF916" s="209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9"/>
      <c r="AF917" s="209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9"/>
      <c r="AF918" s="209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9"/>
      <c r="AF919" s="209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9"/>
      <c r="AF920" s="209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9"/>
      <c r="AF921" s="209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9"/>
      <c r="AF922" s="209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9"/>
      <c r="AF923" s="209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9"/>
      <c r="AF924" s="209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9"/>
      <c r="AF925" s="209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9"/>
      <c r="AF926" s="209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9"/>
      <c r="AF927" s="209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9"/>
      <c r="AF928" s="209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9"/>
      <c r="AF929" s="209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9"/>
      <c r="AF930" s="209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9"/>
      <c r="AF931" s="209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9"/>
      <c r="AF932" s="209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9"/>
      <c r="AF933" s="209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9"/>
      <c r="AF934" s="209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9"/>
      <c r="AF935" s="209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9"/>
      <c r="AF936" s="209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9"/>
      <c r="AF937" s="209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9"/>
      <c r="AF938" s="209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9"/>
      <c r="AF939" s="209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9"/>
      <c r="AF940" s="209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9"/>
      <c r="AF941" s="209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9"/>
      <c r="AF942" s="209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9"/>
      <c r="AF943" s="209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9"/>
      <c r="AF944" s="209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9"/>
      <c r="AF945" s="209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9"/>
      <c r="AF946" s="209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9"/>
      <c r="AF947" s="209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9"/>
      <c r="AF948" s="209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9"/>
      <c r="AF949" s="209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9"/>
      <c r="AF950" s="209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9"/>
      <c r="AF951" s="209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9"/>
      <c r="AF952" s="209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9"/>
      <c r="AF953" s="209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9"/>
      <c r="AF954" s="209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9"/>
      <c r="AF955" s="209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9"/>
      <c r="AF956" s="209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9"/>
      <c r="AF957" s="209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9"/>
      <c r="AF958" s="209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9"/>
      <c r="AF959" s="209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9"/>
      <c r="AF960" s="209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9"/>
      <c r="AF961" s="209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9"/>
      <c r="AF962" s="209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9"/>
      <c r="AF963" s="209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9"/>
      <c r="AF964" s="209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9"/>
      <c r="AF965" s="209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9"/>
      <c r="AF966" s="209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9"/>
      <c r="AF967" s="209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9"/>
      <c r="AF968" s="209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9"/>
      <c r="AF969" s="209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9"/>
      <c r="AF970" s="209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9"/>
      <c r="AF971" s="209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9"/>
      <c r="AF972" s="209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9"/>
      <c r="AF973" s="209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9"/>
      <c r="AF974" s="209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9"/>
      <c r="AF975" s="209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9"/>
      <c r="AF976" s="209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9"/>
      <c r="AF977" s="209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9"/>
      <c r="AF978" s="209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9"/>
      <c r="AF979" s="209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9"/>
      <c r="AF980" s="209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9"/>
      <c r="AF981" s="209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9"/>
      <c r="AF982" s="209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9"/>
      <c r="AF983" s="209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9"/>
      <c r="AF984" s="209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9"/>
      <c r="AF985" s="209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9"/>
      <c r="AF986" s="209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9"/>
      <c r="AF987" s="209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9"/>
      <c r="AF988" s="209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9"/>
      <c r="AF989" s="209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9"/>
      <c r="AF990" s="209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9"/>
      <c r="AF991" s="209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9"/>
      <c r="AF992" s="209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9"/>
      <c r="AF993" s="209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9"/>
      <c r="AF994" s="209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9"/>
      <c r="AF995" s="209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9"/>
      <c r="AF996" s="209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9"/>
      <c r="AF997" s="209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9"/>
      <c r="AF998" s="209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9"/>
      <c r="AF999" s="209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9"/>
      <c r="AF1000" s="209"/>
    </row>
  </sheetData>
  <sortState ref="A8:AE79">
    <sortCondition ref="A8:A79"/>
    <sortCondition ref="B8:B79"/>
    <sortCondition ref="C8:C7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78" man="1"/>
    <brk id="21" min="1" max="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275</v>
      </c>
      <c r="D7" s="140">
        <f>+SUM(E7,J7)</f>
        <v>8025200</v>
      </c>
      <c r="E7" s="140">
        <f>+SUM(F7:I7)</f>
        <v>7909947</v>
      </c>
      <c r="F7" s="140">
        <f t="shared" ref="F7:K7" si="0">SUM(F$8:F$1000)</f>
        <v>464995</v>
      </c>
      <c r="G7" s="140">
        <f t="shared" si="0"/>
        <v>6677955</v>
      </c>
      <c r="H7" s="140">
        <f t="shared" si="0"/>
        <v>766997</v>
      </c>
      <c r="I7" s="140">
        <f t="shared" si="0"/>
        <v>0</v>
      </c>
      <c r="J7" s="140">
        <f t="shared" si="0"/>
        <v>115253</v>
      </c>
      <c r="K7" s="140">
        <f t="shared" si="0"/>
        <v>340967</v>
      </c>
      <c r="L7" s="140">
        <f>+SUM(M7,R7,V7,W7,AC7)</f>
        <v>20304798</v>
      </c>
      <c r="M7" s="140">
        <f>+SUM(N7:Q7)</f>
        <v>2748619</v>
      </c>
      <c r="N7" s="140">
        <f>SUM(N$8:N$1000)</f>
        <v>1936054</v>
      </c>
      <c r="O7" s="140">
        <f>SUM(O$8:O$1000)</f>
        <v>81990</v>
      </c>
      <c r="P7" s="140">
        <f>SUM(P$8:P$1000)</f>
        <v>613822</v>
      </c>
      <c r="Q7" s="140">
        <f>SUM(Q$8:Q$1000)</f>
        <v>116753</v>
      </c>
      <c r="R7" s="140">
        <f>+SUM(S7:U7)</f>
        <v>5555290</v>
      </c>
      <c r="S7" s="140">
        <f>SUM(S$8:S$1000)</f>
        <v>72865</v>
      </c>
      <c r="T7" s="140">
        <f>SUM(T$8:T$1000)</f>
        <v>4773589</v>
      </c>
      <c r="U7" s="140">
        <f>SUM(U$8:U$1000)</f>
        <v>708836</v>
      </c>
      <c r="V7" s="140">
        <f>SUM(V$8:V$1000)</f>
        <v>23935</v>
      </c>
      <c r="W7" s="140">
        <f>+SUM(X7:AA7)</f>
        <v>11950201</v>
      </c>
      <c r="X7" s="140">
        <f t="shared" ref="X7:AD7" si="1">SUM(X$8:X$1000)</f>
        <v>5885281</v>
      </c>
      <c r="Y7" s="140">
        <f t="shared" si="1"/>
        <v>4952995</v>
      </c>
      <c r="Z7" s="140">
        <f t="shared" si="1"/>
        <v>1049005</v>
      </c>
      <c r="AA7" s="140">
        <f t="shared" si="1"/>
        <v>62920</v>
      </c>
      <c r="AB7" s="140">
        <f t="shared" si="1"/>
        <v>6809254</v>
      </c>
      <c r="AC7" s="140">
        <f t="shared" si="1"/>
        <v>26753</v>
      </c>
      <c r="AD7" s="140">
        <f t="shared" si="1"/>
        <v>1257112</v>
      </c>
      <c r="AE7" s="140">
        <f>+SUM(D7,L7,AD7)</f>
        <v>29587110</v>
      </c>
      <c r="AF7" s="140">
        <f>+SUM(AG7,AL7)</f>
        <v>670152</v>
      </c>
      <c r="AG7" s="140">
        <f>+SUM(AH7:AK7)</f>
        <v>620251</v>
      </c>
      <c r="AH7" s="140">
        <f t="shared" ref="AH7:AM7" si="2">SUM(AH$8:AH$1000)</f>
        <v>0</v>
      </c>
      <c r="AI7" s="140">
        <f t="shared" si="2"/>
        <v>396093</v>
      </c>
      <c r="AJ7" s="140">
        <f t="shared" si="2"/>
        <v>224158</v>
      </c>
      <c r="AK7" s="140">
        <f t="shared" si="2"/>
        <v>0</v>
      </c>
      <c r="AL7" s="140">
        <f t="shared" si="2"/>
        <v>49901</v>
      </c>
      <c r="AM7" s="140">
        <f t="shared" si="2"/>
        <v>4468</v>
      </c>
      <c r="AN7" s="140">
        <f>+SUM(AO7,AT7,AX7,AY7,BE7)</f>
        <v>3543836</v>
      </c>
      <c r="AO7" s="140">
        <f>+SUM(AP7:AS7)</f>
        <v>856569</v>
      </c>
      <c r="AP7" s="140">
        <f>SUM(AP$8:AP$1000)</f>
        <v>480366</v>
      </c>
      <c r="AQ7" s="140">
        <f>SUM(AQ$8:AQ$1000)</f>
        <v>182023</v>
      </c>
      <c r="AR7" s="140">
        <f>SUM(AR$8:AR$1000)</f>
        <v>194180</v>
      </c>
      <c r="AS7" s="140">
        <f>SUM(AS$8:AS$1000)</f>
        <v>0</v>
      </c>
      <c r="AT7" s="140">
        <f>+SUM(AU7:AW7)</f>
        <v>1723857</v>
      </c>
      <c r="AU7" s="140">
        <f>SUM(AU$8:AU$1000)</f>
        <v>30717</v>
      </c>
      <c r="AV7" s="140">
        <f>SUM(AV$8:AV$1000)</f>
        <v>1377653</v>
      </c>
      <c r="AW7" s="140">
        <f>SUM(AW$8:AW$1000)</f>
        <v>315487</v>
      </c>
      <c r="AX7" s="140">
        <f>SUM(AX$8:AX$1000)</f>
        <v>7808</v>
      </c>
      <c r="AY7" s="140">
        <f>+SUM(AZ7:BC7)</f>
        <v>946644</v>
      </c>
      <c r="AZ7" s="140">
        <f t="shared" ref="AZ7:BF7" si="3">SUM(AZ$8:AZ$1000)</f>
        <v>195451</v>
      </c>
      <c r="BA7" s="140">
        <f t="shared" si="3"/>
        <v>642956</v>
      </c>
      <c r="BB7" s="140">
        <f t="shared" si="3"/>
        <v>90545</v>
      </c>
      <c r="BC7" s="140">
        <f t="shared" si="3"/>
        <v>17692</v>
      </c>
      <c r="BD7" s="140">
        <f t="shared" si="3"/>
        <v>1843721</v>
      </c>
      <c r="BE7" s="140">
        <f t="shared" si="3"/>
        <v>8958</v>
      </c>
      <c r="BF7" s="140">
        <f t="shared" si="3"/>
        <v>445738</v>
      </c>
      <c r="BG7" s="140">
        <f>+SUM(BF7,AN7,AF7)</f>
        <v>4659726</v>
      </c>
      <c r="BH7" s="140">
        <f t="shared" ref="BH7:CI7" si="4">SUM(D7,AF7)</f>
        <v>8695352</v>
      </c>
      <c r="BI7" s="140">
        <f t="shared" si="4"/>
        <v>8530198</v>
      </c>
      <c r="BJ7" s="140">
        <f t="shared" si="4"/>
        <v>464995</v>
      </c>
      <c r="BK7" s="140">
        <f t="shared" si="4"/>
        <v>7074048</v>
      </c>
      <c r="BL7" s="140">
        <f t="shared" si="4"/>
        <v>991155</v>
      </c>
      <c r="BM7" s="140">
        <f t="shared" si="4"/>
        <v>0</v>
      </c>
      <c r="BN7" s="140">
        <f t="shared" si="4"/>
        <v>165154</v>
      </c>
      <c r="BO7" s="140">
        <f t="shared" si="4"/>
        <v>345435</v>
      </c>
      <c r="BP7" s="140">
        <f t="shared" si="4"/>
        <v>23848634</v>
      </c>
      <c r="BQ7" s="140">
        <f t="shared" si="4"/>
        <v>3605188</v>
      </c>
      <c r="BR7" s="140">
        <f t="shared" si="4"/>
        <v>2416420</v>
      </c>
      <c r="BS7" s="140">
        <f t="shared" si="4"/>
        <v>264013</v>
      </c>
      <c r="BT7" s="140">
        <f t="shared" si="4"/>
        <v>808002</v>
      </c>
      <c r="BU7" s="140">
        <f t="shared" si="4"/>
        <v>116753</v>
      </c>
      <c r="BV7" s="140">
        <f t="shared" si="4"/>
        <v>7279147</v>
      </c>
      <c r="BW7" s="140">
        <f t="shared" si="4"/>
        <v>103582</v>
      </c>
      <c r="BX7" s="140">
        <f t="shared" si="4"/>
        <v>6151242</v>
      </c>
      <c r="BY7" s="140">
        <f t="shared" si="4"/>
        <v>1024323</v>
      </c>
      <c r="BZ7" s="140">
        <f t="shared" si="4"/>
        <v>31743</v>
      </c>
      <c r="CA7" s="140">
        <f t="shared" si="4"/>
        <v>12896845</v>
      </c>
      <c r="CB7" s="140">
        <f t="shared" si="4"/>
        <v>6080732</v>
      </c>
      <c r="CC7" s="140">
        <f t="shared" si="4"/>
        <v>5595951</v>
      </c>
      <c r="CD7" s="140">
        <f t="shared" si="4"/>
        <v>1139550</v>
      </c>
      <c r="CE7" s="140">
        <f t="shared" si="4"/>
        <v>80612</v>
      </c>
      <c r="CF7" s="140">
        <f t="shared" si="4"/>
        <v>8652975</v>
      </c>
      <c r="CG7" s="140">
        <f t="shared" si="4"/>
        <v>35711</v>
      </c>
      <c r="CH7" s="140">
        <f t="shared" si="4"/>
        <v>1702850</v>
      </c>
      <c r="CI7" s="140">
        <f t="shared" si="4"/>
        <v>34246836</v>
      </c>
    </row>
    <row r="8" spans="1:87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+SUM(E8,J8)</f>
        <v>142706</v>
      </c>
      <c r="E8" s="121">
        <f>+SUM(F8:I8)</f>
        <v>132289</v>
      </c>
      <c r="F8" s="121">
        <v>0</v>
      </c>
      <c r="G8" s="121">
        <v>132289</v>
      </c>
      <c r="H8" s="121">
        <v>0</v>
      </c>
      <c r="I8" s="121">
        <v>0</v>
      </c>
      <c r="J8" s="121">
        <v>10417</v>
      </c>
      <c r="K8" s="121">
        <v>0</v>
      </c>
      <c r="L8" s="121">
        <f>+SUM(M8,R8,V8,W8,AC8)</f>
        <v>3179478</v>
      </c>
      <c r="M8" s="121">
        <f>+SUM(N8:Q8)</f>
        <v>627640</v>
      </c>
      <c r="N8" s="121">
        <v>627640</v>
      </c>
      <c r="O8" s="121">
        <v>0</v>
      </c>
      <c r="P8" s="121">
        <v>0</v>
      </c>
      <c r="Q8" s="121">
        <v>0</v>
      </c>
      <c r="R8" s="121">
        <f>+SUM(S8:U8)</f>
        <v>339332</v>
      </c>
      <c r="S8" s="121">
        <v>10808</v>
      </c>
      <c r="T8" s="121">
        <v>289854</v>
      </c>
      <c r="U8" s="121">
        <v>38670</v>
      </c>
      <c r="V8" s="121">
        <v>2887</v>
      </c>
      <c r="W8" s="121">
        <f>+SUM(X8:AA8)</f>
        <v>2209619</v>
      </c>
      <c r="X8" s="121">
        <v>902996</v>
      </c>
      <c r="Y8" s="121">
        <v>583708</v>
      </c>
      <c r="Z8" s="121">
        <v>714567</v>
      </c>
      <c r="AA8" s="121">
        <v>8348</v>
      </c>
      <c r="AB8" s="121">
        <v>0</v>
      </c>
      <c r="AC8" s="121">
        <v>0</v>
      </c>
      <c r="AD8" s="121">
        <v>11216</v>
      </c>
      <c r="AE8" s="121">
        <f>+SUM(D8,L8,AD8)</f>
        <v>3333400</v>
      </c>
      <c r="AF8" s="121">
        <f>+SUM(AG8,AL8)</f>
        <v>16050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16050</v>
      </c>
      <c r="AM8" s="121">
        <v>0</v>
      </c>
      <c r="AN8" s="121">
        <f>+SUM(AO8,AT8,AX8,AY8,BE8)</f>
        <v>94375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45855</v>
      </c>
      <c r="AU8" s="121">
        <v>0</v>
      </c>
      <c r="AV8" s="121">
        <v>45855</v>
      </c>
      <c r="AW8" s="121">
        <v>0</v>
      </c>
      <c r="AX8" s="121">
        <v>0</v>
      </c>
      <c r="AY8" s="121">
        <f>+SUM(AZ8:BC8)</f>
        <v>48520</v>
      </c>
      <c r="AZ8" s="121">
        <v>0</v>
      </c>
      <c r="BA8" s="121">
        <v>48520</v>
      </c>
      <c r="BB8" s="121">
        <v>0</v>
      </c>
      <c r="BC8" s="121">
        <v>0</v>
      </c>
      <c r="BD8" s="121">
        <v>109060</v>
      </c>
      <c r="BE8" s="121">
        <v>0</v>
      </c>
      <c r="BF8" s="121">
        <v>0</v>
      </c>
      <c r="BG8" s="121">
        <f>+SUM(BF8,AN8,AF8)</f>
        <v>110425</v>
      </c>
      <c r="BH8" s="121">
        <f>SUM(D8,AF8)</f>
        <v>158756</v>
      </c>
      <c r="BI8" s="121">
        <f>SUM(E8,AG8)</f>
        <v>132289</v>
      </c>
      <c r="BJ8" s="121">
        <f>SUM(F8,AH8)</f>
        <v>0</v>
      </c>
      <c r="BK8" s="121">
        <f>SUM(G8,AI8)</f>
        <v>132289</v>
      </c>
      <c r="BL8" s="121">
        <f>SUM(H8,AJ8)</f>
        <v>0</v>
      </c>
      <c r="BM8" s="121">
        <f>SUM(I8,AK8)</f>
        <v>0</v>
      </c>
      <c r="BN8" s="121">
        <f>SUM(J8,AL8)</f>
        <v>26467</v>
      </c>
      <c r="BO8" s="121">
        <f>SUM(K8,AM8)</f>
        <v>0</v>
      </c>
      <c r="BP8" s="121">
        <f>SUM(L8,AN8)</f>
        <v>3273853</v>
      </c>
      <c r="BQ8" s="121">
        <f>SUM(M8,AO8)</f>
        <v>627640</v>
      </c>
      <c r="BR8" s="121">
        <f>SUM(N8,AP8)</f>
        <v>627640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385187</v>
      </c>
      <c r="BW8" s="121">
        <f>SUM(S8,AU8)</f>
        <v>10808</v>
      </c>
      <c r="BX8" s="121">
        <f>SUM(T8,AV8)</f>
        <v>335709</v>
      </c>
      <c r="BY8" s="121">
        <f>SUM(U8,AW8)</f>
        <v>38670</v>
      </c>
      <c r="BZ8" s="121">
        <f>SUM(V8,AX8)</f>
        <v>2887</v>
      </c>
      <c r="CA8" s="121">
        <f>SUM(W8,AY8)</f>
        <v>2258139</v>
      </c>
      <c r="CB8" s="121">
        <f>SUM(X8,AZ8)</f>
        <v>902996</v>
      </c>
      <c r="CC8" s="121">
        <f>SUM(Y8,BA8)</f>
        <v>632228</v>
      </c>
      <c r="CD8" s="121">
        <f>SUM(Z8,BB8)</f>
        <v>714567</v>
      </c>
      <c r="CE8" s="121">
        <f>SUM(AA8,BC8)</f>
        <v>8348</v>
      </c>
      <c r="CF8" s="121">
        <f>SUM(AB8,BD8)</f>
        <v>109060</v>
      </c>
      <c r="CG8" s="121">
        <f>SUM(AC8,BE8)</f>
        <v>0</v>
      </c>
      <c r="CH8" s="121">
        <f>SUM(AD8,BF8)</f>
        <v>11216</v>
      </c>
      <c r="CI8" s="121">
        <f>SUM(AE8,BG8)</f>
        <v>3443825</v>
      </c>
    </row>
    <row r="9" spans="1:87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726024</v>
      </c>
      <c r="M9" s="121">
        <f>+SUM(N9:Q9)</f>
        <v>169747</v>
      </c>
      <c r="N9" s="121">
        <v>99118</v>
      </c>
      <c r="O9" s="121">
        <v>70629</v>
      </c>
      <c r="P9" s="121">
        <v>0</v>
      </c>
      <c r="Q9" s="121">
        <v>0</v>
      </c>
      <c r="R9" s="121">
        <f>+SUM(S9:U9)</f>
        <v>5174</v>
      </c>
      <c r="S9" s="121">
        <v>5174</v>
      </c>
      <c r="T9" s="121">
        <v>0</v>
      </c>
      <c r="U9" s="121">
        <v>0</v>
      </c>
      <c r="V9" s="121">
        <v>0</v>
      </c>
      <c r="W9" s="121">
        <f>+SUM(X9:AA9)</f>
        <v>551103</v>
      </c>
      <c r="X9" s="121">
        <v>534838</v>
      </c>
      <c r="Y9" s="121">
        <v>1212</v>
      </c>
      <c r="Z9" s="121">
        <v>0</v>
      </c>
      <c r="AA9" s="121">
        <v>15053</v>
      </c>
      <c r="AB9" s="121">
        <v>424670</v>
      </c>
      <c r="AC9" s="121">
        <v>0</v>
      </c>
      <c r="AD9" s="121">
        <v>437315</v>
      </c>
      <c r="AE9" s="121">
        <f>+SUM(D9,L9,AD9)</f>
        <v>1163339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190189</v>
      </c>
      <c r="AO9" s="121">
        <f>+SUM(AP9:AS9)</f>
        <v>30863</v>
      </c>
      <c r="AP9" s="121">
        <v>30863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159326</v>
      </c>
      <c r="AZ9" s="121">
        <v>155520</v>
      </c>
      <c r="BA9" s="121">
        <v>0</v>
      </c>
      <c r="BB9" s="121">
        <v>0</v>
      </c>
      <c r="BC9" s="121">
        <v>3806</v>
      </c>
      <c r="BD9" s="121">
        <v>97304</v>
      </c>
      <c r="BE9" s="121">
        <v>0</v>
      </c>
      <c r="BF9" s="121">
        <v>42714</v>
      </c>
      <c r="BG9" s="121">
        <f>+SUM(BF9,AN9,AF9)</f>
        <v>232903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916213</v>
      </c>
      <c r="BQ9" s="121">
        <f>SUM(M9,AO9)</f>
        <v>200610</v>
      </c>
      <c r="BR9" s="121">
        <f>SUM(N9,AP9)</f>
        <v>129981</v>
      </c>
      <c r="BS9" s="121">
        <f>SUM(O9,AQ9)</f>
        <v>70629</v>
      </c>
      <c r="BT9" s="121">
        <f>SUM(P9,AR9)</f>
        <v>0</v>
      </c>
      <c r="BU9" s="121">
        <f>SUM(Q9,AS9)</f>
        <v>0</v>
      </c>
      <c r="BV9" s="121">
        <f>SUM(R9,AT9)</f>
        <v>5174</v>
      </c>
      <c r="BW9" s="121">
        <f>SUM(S9,AU9)</f>
        <v>5174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710429</v>
      </c>
      <c r="CB9" s="121">
        <f>SUM(X9,AZ9)</f>
        <v>690358</v>
      </c>
      <c r="CC9" s="121">
        <f>SUM(Y9,BA9)</f>
        <v>1212</v>
      </c>
      <c r="CD9" s="121">
        <f>SUM(Z9,BB9)</f>
        <v>0</v>
      </c>
      <c r="CE9" s="121">
        <f>SUM(AA9,BC9)</f>
        <v>18859</v>
      </c>
      <c r="CF9" s="121">
        <f>SUM(AB9,BD9)</f>
        <v>521974</v>
      </c>
      <c r="CG9" s="121">
        <f>SUM(AC9,BE9)</f>
        <v>0</v>
      </c>
      <c r="CH9" s="121">
        <f>SUM(AD9,BF9)</f>
        <v>480029</v>
      </c>
      <c r="CI9" s="121">
        <f>SUM(AE9,BG9)</f>
        <v>1396242</v>
      </c>
    </row>
    <row r="10" spans="1:87" s="136" customFormat="1" ht="13.5" customHeight="1" x14ac:dyDescent="0.15">
      <c r="A10" s="119" t="s">
        <v>9</v>
      </c>
      <c r="B10" s="120" t="s">
        <v>336</v>
      </c>
      <c r="C10" s="119" t="s">
        <v>337</v>
      </c>
      <c r="D10" s="121">
        <f>+SUM(E10,J10)</f>
        <v>1384020</v>
      </c>
      <c r="E10" s="121">
        <f>+SUM(F10:I10)</f>
        <v>1384020</v>
      </c>
      <c r="F10" s="121">
        <v>0</v>
      </c>
      <c r="G10" s="121">
        <v>1384020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3445292</v>
      </c>
      <c r="M10" s="121">
        <f>+SUM(N10:Q10)</f>
        <v>363734</v>
      </c>
      <c r="N10" s="121">
        <v>262105</v>
      </c>
      <c r="O10" s="121">
        <v>0</v>
      </c>
      <c r="P10" s="121">
        <v>75538</v>
      </c>
      <c r="Q10" s="121">
        <v>26091</v>
      </c>
      <c r="R10" s="121">
        <f>+SUM(S10:U10)</f>
        <v>1594770</v>
      </c>
      <c r="S10" s="121">
        <v>36887</v>
      </c>
      <c r="T10" s="121">
        <v>1392448</v>
      </c>
      <c r="U10" s="121">
        <v>165435</v>
      </c>
      <c r="V10" s="121">
        <v>0</v>
      </c>
      <c r="W10" s="121">
        <f>+SUM(X10:AA10)</f>
        <v>1486788</v>
      </c>
      <c r="X10" s="121">
        <v>740803</v>
      </c>
      <c r="Y10" s="121">
        <v>683734</v>
      </c>
      <c r="Z10" s="121">
        <v>61177</v>
      </c>
      <c r="AA10" s="121">
        <v>1074</v>
      </c>
      <c r="AB10" s="121">
        <v>0</v>
      </c>
      <c r="AC10" s="121">
        <v>0</v>
      </c>
      <c r="AD10" s="121">
        <v>9721</v>
      </c>
      <c r="AE10" s="121">
        <f>+SUM(D10,L10,AD10)</f>
        <v>4839033</v>
      </c>
      <c r="AF10" s="121">
        <f>+SUM(AG10,AL10)</f>
        <v>232430</v>
      </c>
      <c r="AG10" s="121">
        <f>+SUM(AH10:AK10)</f>
        <v>232430</v>
      </c>
      <c r="AH10" s="121">
        <v>0</v>
      </c>
      <c r="AI10" s="121">
        <v>232430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329507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164469</v>
      </c>
      <c r="AU10" s="121">
        <v>0</v>
      </c>
      <c r="AV10" s="121">
        <v>164469</v>
      </c>
      <c r="AW10" s="121">
        <v>0</v>
      </c>
      <c r="AX10" s="121">
        <v>0</v>
      </c>
      <c r="AY10" s="121">
        <f>+SUM(AZ10:BC10)</f>
        <v>165038</v>
      </c>
      <c r="AZ10" s="121">
        <v>0</v>
      </c>
      <c r="BA10" s="121">
        <v>165038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561937</v>
      </c>
      <c r="BH10" s="121">
        <f>SUM(D10,AF10)</f>
        <v>1616450</v>
      </c>
      <c r="BI10" s="121">
        <f>SUM(E10,AG10)</f>
        <v>1616450</v>
      </c>
      <c r="BJ10" s="121">
        <f>SUM(F10,AH10)</f>
        <v>0</v>
      </c>
      <c r="BK10" s="121">
        <f>SUM(G10,AI10)</f>
        <v>1616450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3774799</v>
      </c>
      <c r="BQ10" s="121">
        <f>SUM(M10,AO10)</f>
        <v>363734</v>
      </c>
      <c r="BR10" s="121">
        <f>SUM(N10,AP10)</f>
        <v>262105</v>
      </c>
      <c r="BS10" s="121">
        <f>SUM(O10,AQ10)</f>
        <v>0</v>
      </c>
      <c r="BT10" s="121">
        <f>SUM(P10,AR10)</f>
        <v>75538</v>
      </c>
      <c r="BU10" s="121">
        <f>SUM(Q10,AS10)</f>
        <v>26091</v>
      </c>
      <c r="BV10" s="121">
        <f>SUM(R10,AT10)</f>
        <v>1759239</v>
      </c>
      <c r="BW10" s="121">
        <f>SUM(S10,AU10)</f>
        <v>36887</v>
      </c>
      <c r="BX10" s="121">
        <f>SUM(T10,AV10)</f>
        <v>1556917</v>
      </c>
      <c r="BY10" s="121">
        <f>SUM(U10,AW10)</f>
        <v>165435</v>
      </c>
      <c r="BZ10" s="121">
        <f>SUM(V10,AX10)</f>
        <v>0</v>
      </c>
      <c r="CA10" s="121">
        <f>SUM(W10,AY10)</f>
        <v>1651826</v>
      </c>
      <c r="CB10" s="121">
        <f>SUM(X10,AZ10)</f>
        <v>740803</v>
      </c>
      <c r="CC10" s="121">
        <f>SUM(Y10,BA10)</f>
        <v>848772</v>
      </c>
      <c r="CD10" s="121">
        <f>SUM(Z10,BB10)</f>
        <v>61177</v>
      </c>
      <c r="CE10" s="121">
        <f>SUM(AA10,BC10)</f>
        <v>1074</v>
      </c>
      <c r="CF10" s="121">
        <f>SUM(AB10,BD10)</f>
        <v>0</v>
      </c>
      <c r="CG10" s="121">
        <f>SUM(AC10,BE10)</f>
        <v>0</v>
      </c>
      <c r="CH10" s="121">
        <f>SUM(AD10,BF10)</f>
        <v>9721</v>
      </c>
      <c r="CI10" s="121">
        <f>SUM(AE10,BG10)</f>
        <v>5400970</v>
      </c>
    </row>
    <row r="11" spans="1:87" s="136" customFormat="1" ht="13.5" customHeight="1" x14ac:dyDescent="0.15">
      <c r="A11" s="119" t="s">
        <v>9</v>
      </c>
      <c r="B11" s="120" t="s">
        <v>339</v>
      </c>
      <c r="C11" s="119" t="s">
        <v>340</v>
      </c>
      <c r="D11" s="121">
        <f>+SUM(E11,J11)</f>
        <v>3965296</v>
      </c>
      <c r="E11" s="121">
        <f>+SUM(F11:I11)</f>
        <v>3965296</v>
      </c>
      <c r="F11" s="121">
        <v>0</v>
      </c>
      <c r="G11" s="121">
        <v>3965296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3511197</v>
      </c>
      <c r="M11" s="121">
        <f>+SUM(N11:Q11)</f>
        <v>451902</v>
      </c>
      <c r="N11" s="121">
        <v>230140</v>
      </c>
      <c r="O11" s="121">
        <v>0</v>
      </c>
      <c r="P11" s="121">
        <v>221762</v>
      </c>
      <c r="Q11" s="121">
        <v>0</v>
      </c>
      <c r="R11" s="121">
        <f>+SUM(S11:U11)</f>
        <v>444103</v>
      </c>
      <c r="S11" s="121">
        <v>6150</v>
      </c>
      <c r="T11" s="121">
        <v>389116</v>
      </c>
      <c r="U11" s="121">
        <v>48837</v>
      </c>
      <c r="V11" s="121">
        <v>0</v>
      </c>
      <c r="W11" s="121">
        <f>+SUM(X11:AA11)</f>
        <v>2612817</v>
      </c>
      <c r="X11" s="121">
        <v>1099390</v>
      </c>
      <c r="Y11" s="121">
        <v>1446596</v>
      </c>
      <c r="Z11" s="121">
        <v>66831</v>
      </c>
      <c r="AA11" s="121">
        <v>0</v>
      </c>
      <c r="AB11" s="121">
        <v>0</v>
      </c>
      <c r="AC11" s="121">
        <v>2375</v>
      </c>
      <c r="AD11" s="121">
        <v>82434</v>
      </c>
      <c r="AE11" s="121">
        <f>+SUM(D11,L11,AD11)</f>
        <v>7558927</v>
      </c>
      <c r="AF11" s="121">
        <f>+SUM(AG11,AL11)</f>
        <v>224158</v>
      </c>
      <c r="AG11" s="121">
        <f>+SUM(AH11:AK11)</f>
        <v>224158</v>
      </c>
      <c r="AH11" s="121">
        <v>0</v>
      </c>
      <c r="AI11" s="121">
        <v>0</v>
      </c>
      <c r="AJ11" s="121">
        <v>224158</v>
      </c>
      <c r="AK11" s="121">
        <v>0</v>
      </c>
      <c r="AL11" s="121">
        <v>0</v>
      </c>
      <c r="AM11" s="121">
        <v>0</v>
      </c>
      <c r="AN11" s="121">
        <f>+SUM(AO11,AT11,AX11,AY11,BE11)</f>
        <v>574738</v>
      </c>
      <c r="AO11" s="121">
        <f>+SUM(AP11:AS11)</f>
        <v>113422</v>
      </c>
      <c r="AP11" s="121">
        <v>47937</v>
      </c>
      <c r="AQ11" s="121">
        <v>0</v>
      </c>
      <c r="AR11" s="121">
        <v>65485</v>
      </c>
      <c r="AS11" s="121">
        <v>0</v>
      </c>
      <c r="AT11" s="121">
        <f>+SUM(AU11:AW11)</f>
        <v>315591</v>
      </c>
      <c r="AU11" s="121">
        <v>104</v>
      </c>
      <c r="AV11" s="121">
        <v>0</v>
      </c>
      <c r="AW11" s="121">
        <v>315487</v>
      </c>
      <c r="AX11" s="121">
        <v>0</v>
      </c>
      <c r="AY11" s="121">
        <f>+SUM(AZ11:BC11)</f>
        <v>145725</v>
      </c>
      <c r="AZ11" s="121">
        <v>34122</v>
      </c>
      <c r="BA11" s="121">
        <v>19119</v>
      </c>
      <c r="BB11" s="121">
        <v>90545</v>
      </c>
      <c r="BC11" s="121">
        <v>1939</v>
      </c>
      <c r="BD11" s="121">
        <v>0</v>
      </c>
      <c r="BE11" s="121">
        <v>0</v>
      </c>
      <c r="BF11" s="121">
        <v>0</v>
      </c>
      <c r="BG11" s="121">
        <f>+SUM(BF11,AN11,AF11)</f>
        <v>798896</v>
      </c>
      <c r="BH11" s="121">
        <f>SUM(D11,AF11)</f>
        <v>4189454</v>
      </c>
      <c r="BI11" s="121">
        <f>SUM(E11,AG11)</f>
        <v>4189454</v>
      </c>
      <c r="BJ11" s="121">
        <f>SUM(F11,AH11)</f>
        <v>0</v>
      </c>
      <c r="BK11" s="121">
        <f>SUM(G11,AI11)</f>
        <v>3965296</v>
      </c>
      <c r="BL11" s="121">
        <f>SUM(H11,AJ11)</f>
        <v>224158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4085935</v>
      </c>
      <c r="BQ11" s="121">
        <f>SUM(M11,AO11)</f>
        <v>565324</v>
      </c>
      <c r="BR11" s="121">
        <f>SUM(N11,AP11)</f>
        <v>278077</v>
      </c>
      <c r="BS11" s="121">
        <f>SUM(O11,AQ11)</f>
        <v>0</v>
      </c>
      <c r="BT11" s="121">
        <f>SUM(P11,AR11)</f>
        <v>287247</v>
      </c>
      <c r="BU11" s="121">
        <f>SUM(Q11,AS11)</f>
        <v>0</v>
      </c>
      <c r="BV11" s="121">
        <f>SUM(R11,AT11)</f>
        <v>759694</v>
      </c>
      <c r="BW11" s="121">
        <f>SUM(S11,AU11)</f>
        <v>6254</v>
      </c>
      <c r="BX11" s="121">
        <f>SUM(T11,AV11)</f>
        <v>389116</v>
      </c>
      <c r="BY11" s="121">
        <f>SUM(U11,AW11)</f>
        <v>364324</v>
      </c>
      <c r="BZ11" s="121">
        <f>SUM(V11,AX11)</f>
        <v>0</v>
      </c>
      <c r="CA11" s="121">
        <f>SUM(W11,AY11)</f>
        <v>2758542</v>
      </c>
      <c r="CB11" s="121">
        <f>SUM(X11,AZ11)</f>
        <v>1133512</v>
      </c>
      <c r="CC11" s="121">
        <f>SUM(Y11,BA11)</f>
        <v>1465715</v>
      </c>
      <c r="CD11" s="121">
        <f>SUM(Z11,BB11)</f>
        <v>157376</v>
      </c>
      <c r="CE11" s="121">
        <f>SUM(AA11,BC11)</f>
        <v>1939</v>
      </c>
      <c r="CF11" s="121">
        <f>SUM(AB11,BD11)</f>
        <v>0</v>
      </c>
      <c r="CG11" s="121">
        <f>SUM(AC11,BE11)</f>
        <v>2375</v>
      </c>
      <c r="CH11" s="121">
        <f>SUM(AD11,BF11)</f>
        <v>82434</v>
      </c>
      <c r="CI11" s="121">
        <f>SUM(AE11,BG11)</f>
        <v>8357823</v>
      </c>
    </row>
    <row r="12" spans="1:87" s="136" customFormat="1" ht="13.5" customHeight="1" x14ac:dyDescent="0.15">
      <c r="A12" s="119" t="s">
        <v>9</v>
      </c>
      <c r="B12" s="120" t="s">
        <v>342</v>
      </c>
      <c r="C12" s="119" t="s">
        <v>343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0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472984</v>
      </c>
      <c r="AC12" s="121">
        <v>0</v>
      </c>
      <c r="AD12" s="121">
        <v>0</v>
      </c>
      <c r="AE12" s="121">
        <f>+SUM(D12,L12,AD12)</f>
        <v>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93833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0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0</v>
      </c>
      <c r="CB12" s="121">
        <f>SUM(X12,AZ12)</f>
        <v>0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566817</v>
      </c>
      <c r="CG12" s="121">
        <f>SUM(AC12,BE12)</f>
        <v>0</v>
      </c>
      <c r="CH12" s="121">
        <f>SUM(AD12,BF12)</f>
        <v>0</v>
      </c>
      <c r="CI12" s="121">
        <f>SUM(AE12,BG12)</f>
        <v>0</v>
      </c>
    </row>
    <row r="13" spans="1:87" s="136" customFormat="1" ht="13.5" customHeight="1" x14ac:dyDescent="0.15">
      <c r="A13" s="119" t="s">
        <v>9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247621</v>
      </c>
      <c r="L13" s="121">
        <f>+SUM(M13,R13,V13,W13,AC13)</f>
        <v>258615</v>
      </c>
      <c r="M13" s="121">
        <f>+SUM(N13:Q13)</f>
        <v>27235</v>
      </c>
      <c r="N13" s="121">
        <v>27235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231380</v>
      </c>
      <c r="X13" s="121">
        <v>231380</v>
      </c>
      <c r="Y13" s="121">
        <v>0</v>
      </c>
      <c r="Z13" s="121">
        <v>0</v>
      </c>
      <c r="AA13" s="121">
        <v>0</v>
      </c>
      <c r="AB13" s="121">
        <v>227888</v>
      </c>
      <c r="AC13" s="121">
        <v>0</v>
      </c>
      <c r="AD13" s="121">
        <v>0</v>
      </c>
      <c r="AE13" s="121">
        <f>+SUM(D13,L13,AD13)</f>
        <v>258615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3756</v>
      </c>
      <c r="AO13" s="121">
        <f>+SUM(AP13:AS13)</f>
        <v>3756</v>
      </c>
      <c r="AP13" s="121">
        <v>3756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113954</v>
      </c>
      <c r="BE13" s="121">
        <v>0</v>
      </c>
      <c r="BF13" s="121">
        <v>0</v>
      </c>
      <c r="BG13" s="121">
        <f>+SUM(BF13,AN13,AF13)</f>
        <v>3756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247621</v>
      </c>
      <c r="BP13" s="121">
        <f>SUM(L13,AN13)</f>
        <v>262371</v>
      </c>
      <c r="BQ13" s="121">
        <f>SUM(M13,AO13)</f>
        <v>30991</v>
      </c>
      <c r="BR13" s="121">
        <f>SUM(N13,AP13)</f>
        <v>30991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231380</v>
      </c>
      <c r="CB13" s="121">
        <f>SUM(X13,AZ13)</f>
        <v>231380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341842</v>
      </c>
      <c r="CG13" s="121">
        <f>SUM(AC13,BE13)</f>
        <v>0</v>
      </c>
      <c r="CH13" s="121">
        <f>SUM(AD13,BF13)</f>
        <v>0</v>
      </c>
      <c r="CI13" s="121">
        <f>SUM(AE13,BG13)</f>
        <v>262371</v>
      </c>
    </row>
    <row r="14" spans="1:87" s="136" customFormat="1" ht="13.5" customHeight="1" x14ac:dyDescent="0.15">
      <c r="A14" s="119" t="s">
        <v>9</v>
      </c>
      <c r="B14" s="120" t="s">
        <v>352</v>
      </c>
      <c r="C14" s="119" t="s">
        <v>353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167100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167100</v>
      </c>
      <c r="X14" s="121">
        <v>167100</v>
      </c>
      <c r="Y14" s="121">
        <v>0</v>
      </c>
      <c r="Z14" s="121">
        <v>0</v>
      </c>
      <c r="AA14" s="121">
        <v>0</v>
      </c>
      <c r="AB14" s="121">
        <v>317718</v>
      </c>
      <c r="AC14" s="121">
        <v>0</v>
      </c>
      <c r="AD14" s="121">
        <v>0</v>
      </c>
      <c r="AE14" s="121">
        <f>+SUM(D14,L14,AD14)</f>
        <v>167100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125098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167100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167100</v>
      </c>
      <c r="CB14" s="121">
        <f>SUM(X14,AZ14)</f>
        <v>167100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442816</v>
      </c>
      <c r="CG14" s="121">
        <f>SUM(AC14,BE14)</f>
        <v>0</v>
      </c>
      <c r="CH14" s="121">
        <f>SUM(AD14,BF14)</f>
        <v>0</v>
      </c>
      <c r="CI14" s="121">
        <f>SUM(AE14,BG14)</f>
        <v>167100</v>
      </c>
    </row>
    <row r="15" spans="1:87" s="136" customFormat="1" ht="13.5" customHeight="1" x14ac:dyDescent="0.15">
      <c r="A15" s="119" t="s">
        <v>9</v>
      </c>
      <c r="B15" s="120" t="s">
        <v>357</v>
      </c>
      <c r="C15" s="119" t="s">
        <v>358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327443</v>
      </c>
      <c r="M15" s="121">
        <f>+SUM(N15:Q15)</f>
        <v>33507</v>
      </c>
      <c r="N15" s="121">
        <v>15272</v>
      </c>
      <c r="O15" s="121">
        <v>0</v>
      </c>
      <c r="P15" s="121">
        <v>0</v>
      </c>
      <c r="Q15" s="121">
        <v>18235</v>
      </c>
      <c r="R15" s="121">
        <f>+SUM(S15:U15)</f>
        <v>19345</v>
      </c>
      <c r="S15" s="121">
        <v>679</v>
      </c>
      <c r="T15" s="121">
        <v>258</v>
      </c>
      <c r="U15" s="121">
        <v>18408</v>
      </c>
      <c r="V15" s="121">
        <v>0</v>
      </c>
      <c r="W15" s="121">
        <f>+SUM(X15:AA15)</f>
        <v>274591</v>
      </c>
      <c r="X15" s="121">
        <v>117532</v>
      </c>
      <c r="Y15" s="121">
        <v>151752</v>
      </c>
      <c r="Z15" s="121">
        <v>5307</v>
      </c>
      <c r="AA15" s="121">
        <v>0</v>
      </c>
      <c r="AB15" s="121">
        <v>381399</v>
      </c>
      <c r="AC15" s="121">
        <v>0</v>
      </c>
      <c r="AD15" s="121">
        <v>0</v>
      </c>
      <c r="AE15" s="121">
        <f>+SUM(D15,L15,AD15)</f>
        <v>327443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24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24</v>
      </c>
      <c r="AZ15" s="121">
        <v>24</v>
      </c>
      <c r="BA15" s="121">
        <v>0</v>
      </c>
      <c r="BB15" s="121">
        <v>0</v>
      </c>
      <c r="BC15" s="121">
        <v>0</v>
      </c>
      <c r="BD15" s="121">
        <v>89308</v>
      </c>
      <c r="BE15" s="121">
        <v>0</v>
      </c>
      <c r="BF15" s="121">
        <v>0</v>
      </c>
      <c r="BG15" s="121">
        <f>+SUM(BF15,AN15,AF15)</f>
        <v>24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327467</v>
      </c>
      <c r="BQ15" s="121">
        <f>SUM(M15,AO15)</f>
        <v>33507</v>
      </c>
      <c r="BR15" s="121">
        <f>SUM(N15,AP15)</f>
        <v>15272</v>
      </c>
      <c r="BS15" s="121">
        <f>SUM(O15,AQ15)</f>
        <v>0</v>
      </c>
      <c r="BT15" s="121">
        <f>SUM(P15,AR15)</f>
        <v>0</v>
      </c>
      <c r="BU15" s="121">
        <f>SUM(Q15,AS15)</f>
        <v>18235</v>
      </c>
      <c r="BV15" s="121">
        <f>SUM(R15,AT15)</f>
        <v>19345</v>
      </c>
      <c r="BW15" s="121">
        <f>SUM(S15,AU15)</f>
        <v>679</v>
      </c>
      <c r="BX15" s="121">
        <f>SUM(T15,AV15)</f>
        <v>258</v>
      </c>
      <c r="BY15" s="121">
        <f>SUM(U15,AW15)</f>
        <v>18408</v>
      </c>
      <c r="BZ15" s="121">
        <f>SUM(V15,AX15)</f>
        <v>0</v>
      </c>
      <c r="CA15" s="121">
        <f>SUM(W15,AY15)</f>
        <v>274615</v>
      </c>
      <c r="CB15" s="121">
        <f>SUM(X15,AZ15)</f>
        <v>117556</v>
      </c>
      <c r="CC15" s="121">
        <f>SUM(Y15,BA15)</f>
        <v>151752</v>
      </c>
      <c r="CD15" s="121">
        <f>SUM(Z15,BB15)</f>
        <v>5307</v>
      </c>
      <c r="CE15" s="121">
        <f>SUM(AA15,BC15)</f>
        <v>0</v>
      </c>
      <c r="CF15" s="121">
        <f>SUM(AB15,BD15)</f>
        <v>470707</v>
      </c>
      <c r="CG15" s="121">
        <f>SUM(AC15,BE15)</f>
        <v>0</v>
      </c>
      <c r="CH15" s="121">
        <f>SUM(AD15,BF15)</f>
        <v>0</v>
      </c>
      <c r="CI15" s="121">
        <f>SUM(AE15,BG15)</f>
        <v>327467</v>
      </c>
    </row>
    <row r="16" spans="1:87" s="136" customFormat="1" ht="13.5" customHeight="1" x14ac:dyDescent="0.15">
      <c r="A16" s="119" t="s">
        <v>9</v>
      </c>
      <c r="B16" s="120" t="s">
        <v>362</v>
      </c>
      <c r="C16" s="119" t="s">
        <v>363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650189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134658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784847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9</v>
      </c>
      <c r="B17" s="120" t="s">
        <v>367</v>
      </c>
      <c r="C17" s="119" t="s">
        <v>368</v>
      </c>
      <c r="D17" s="121">
        <f>+SUM(E17,J17)</f>
        <v>3132</v>
      </c>
      <c r="E17" s="121">
        <f>+SUM(F17:I17)</f>
        <v>3132</v>
      </c>
      <c r="F17" s="121">
        <v>0</v>
      </c>
      <c r="G17" s="121">
        <v>0</v>
      </c>
      <c r="H17" s="121">
        <v>3132</v>
      </c>
      <c r="I17" s="121">
        <v>0</v>
      </c>
      <c r="J17" s="121">
        <v>0</v>
      </c>
      <c r="K17" s="121">
        <v>0</v>
      </c>
      <c r="L17" s="121">
        <f>+SUM(M17,R17,V17,W17,AC17)</f>
        <v>218427</v>
      </c>
      <c r="M17" s="121">
        <f>+SUM(N17:Q17)</f>
        <v>13063</v>
      </c>
      <c r="N17" s="121">
        <v>13063</v>
      </c>
      <c r="O17" s="121">
        <v>0</v>
      </c>
      <c r="P17" s="121">
        <v>0</v>
      </c>
      <c r="Q17" s="121">
        <v>0</v>
      </c>
      <c r="R17" s="121">
        <f>+SUM(S17:U17)</f>
        <v>4915</v>
      </c>
      <c r="S17" s="121">
        <v>746</v>
      </c>
      <c r="T17" s="121">
        <v>4001</v>
      </c>
      <c r="U17" s="121">
        <v>168</v>
      </c>
      <c r="V17" s="121">
        <v>0</v>
      </c>
      <c r="W17" s="121">
        <f>+SUM(X17:AA17)</f>
        <v>200449</v>
      </c>
      <c r="X17" s="121">
        <v>150397</v>
      </c>
      <c r="Y17" s="121">
        <v>44316</v>
      </c>
      <c r="Z17" s="121">
        <v>5736</v>
      </c>
      <c r="AA17" s="121">
        <v>0</v>
      </c>
      <c r="AB17" s="121">
        <v>295114</v>
      </c>
      <c r="AC17" s="121">
        <v>0</v>
      </c>
      <c r="AD17" s="121">
        <v>0</v>
      </c>
      <c r="AE17" s="121">
        <f>+SUM(D17,L17,AD17)</f>
        <v>221559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46710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3132</v>
      </c>
      <c r="BI17" s="121">
        <f>SUM(E17,AG17)</f>
        <v>3132</v>
      </c>
      <c r="BJ17" s="121">
        <f>SUM(F17,AH17)</f>
        <v>0</v>
      </c>
      <c r="BK17" s="121">
        <f>SUM(G17,AI17)</f>
        <v>0</v>
      </c>
      <c r="BL17" s="121">
        <f>SUM(H17,AJ17)</f>
        <v>3132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218427</v>
      </c>
      <c r="BQ17" s="121">
        <f>SUM(M17,AO17)</f>
        <v>13063</v>
      </c>
      <c r="BR17" s="121">
        <f>SUM(N17,AP17)</f>
        <v>13063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4915</v>
      </c>
      <c r="BW17" s="121">
        <f>SUM(S17,AU17)</f>
        <v>746</v>
      </c>
      <c r="BX17" s="121">
        <f>SUM(T17,AV17)</f>
        <v>4001</v>
      </c>
      <c r="BY17" s="121">
        <f>SUM(U17,AW17)</f>
        <v>168</v>
      </c>
      <c r="BZ17" s="121">
        <f>SUM(V17,AX17)</f>
        <v>0</v>
      </c>
      <c r="CA17" s="121">
        <f>SUM(W17,AY17)</f>
        <v>200449</v>
      </c>
      <c r="CB17" s="121">
        <f>SUM(X17,AZ17)</f>
        <v>150397</v>
      </c>
      <c r="CC17" s="121">
        <f>SUM(Y17,BA17)</f>
        <v>44316</v>
      </c>
      <c r="CD17" s="121">
        <f>SUM(Z17,BB17)</f>
        <v>5736</v>
      </c>
      <c r="CE17" s="121">
        <f>SUM(AA17,BC17)</f>
        <v>0</v>
      </c>
      <c r="CF17" s="121">
        <f>SUM(AB17,BD17)</f>
        <v>341824</v>
      </c>
      <c r="CG17" s="121">
        <f>SUM(AC17,BE17)</f>
        <v>0</v>
      </c>
      <c r="CH17" s="121">
        <f>SUM(AD17,BF17)</f>
        <v>0</v>
      </c>
      <c r="CI17" s="121">
        <f>SUM(AE17,BG17)</f>
        <v>221559</v>
      </c>
    </row>
    <row r="18" spans="1:87" s="136" customFormat="1" ht="13.5" customHeight="1" x14ac:dyDescent="0.15">
      <c r="A18" s="119" t="s">
        <v>9</v>
      </c>
      <c r="B18" s="120" t="s">
        <v>372</v>
      </c>
      <c r="C18" s="119" t="s">
        <v>373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439543</v>
      </c>
      <c r="M18" s="121">
        <f>+SUM(N18:Q18)</f>
        <v>133740</v>
      </c>
      <c r="N18" s="121">
        <v>25887</v>
      </c>
      <c r="O18" s="121">
        <v>4640</v>
      </c>
      <c r="P18" s="121">
        <v>95460</v>
      </c>
      <c r="Q18" s="121">
        <v>7753</v>
      </c>
      <c r="R18" s="121">
        <f>+SUM(S18:U18)</f>
        <v>125292</v>
      </c>
      <c r="S18" s="121">
        <v>464</v>
      </c>
      <c r="T18" s="121">
        <v>115819</v>
      </c>
      <c r="U18" s="121">
        <v>9009</v>
      </c>
      <c r="V18" s="121">
        <v>0</v>
      </c>
      <c r="W18" s="121">
        <f>+SUM(X18:AA18)</f>
        <v>175706</v>
      </c>
      <c r="X18" s="121">
        <v>171496</v>
      </c>
      <c r="Y18" s="121">
        <v>4210</v>
      </c>
      <c r="Z18" s="121">
        <v>0</v>
      </c>
      <c r="AA18" s="121">
        <v>0</v>
      </c>
      <c r="AB18" s="121">
        <v>0</v>
      </c>
      <c r="AC18" s="121">
        <v>4805</v>
      </c>
      <c r="AD18" s="121">
        <v>22628</v>
      </c>
      <c r="AE18" s="121">
        <f>+SUM(D18,L18,AD18)</f>
        <v>462171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86044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6594</v>
      </c>
      <c r="AU18" s="121">
        <v>0</v>
      </c>
      <c r="AV18" s="121">
        <v>6594</v>
      </c>
      <c r="AW18" s="121">
        <v>0</v>
      </c>
      <c r="AX18" s="121">
        <v>0</v>
      </c>
      <c r="AY18" s="121">
        <f>+SUM(AZ18:BC18)</f>
        <v>78840</v>
      </c>
      <c r="AZ18" s="121">
        <v>0</v>
      </c>
      <c r="BA18" s="121">
        <v>78840</v>
      </c>
      <c r="BB18" s="121">
        <v>0</v>
      </c>
      <c r="BC18" s="121">
        <v>0</v>
      </c>
      <c r="BD18" s="121">
        <v>0</v>
      </c>
      <c r="BE18" s="121">
        <v>610</v>
      </c>
      <c r="BF18" s="121">
        <v>0</v>
      </c>
      <c r="BG18" s="121">
        <f>+SUM(BF18,AN18,AF18)</f>
        <v>86044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525587</v>
      </c>
      <c r="BQ18" s="121">
        <f>SUM(M18,AO18)</f>
        <v>133740</v>
      </c>
      <c r="BR18" s="121">
        <f>SUM(N18,AP18)</f>
        <v>25887</v>
      </c>
      <c r="BS18" s="121">
        <f>SUM(O18,AQ18)</f>
        <v>4640</v>
      </c>
      <c r="BT18" s="121">
        <f>SUM(P18,AR18)</f>
        <v>95460</v>
      </c>
      <c r="BU18" s="121">
        <f>SUM(Q18,AS18)</f>
        <v>7753</v>
      </c>
      <c r="BV18" s="121">
        <f>SUM(R18,AT18)</f>
        <v>131886</v>
      </c>
      <c r="BW18" s="121">
        <f>SUM(S18,AU18)</f>
        <v>464</v>
      </c>
      <c r="BX18" s="121">
        <f>SUM(T18,AV18)</f>
        <v>122413</v>
      </c>
      <c r="BY18" s="121">
        <f>SUM(U18,AW18)</f>
        <v>9009</v>
      </c>
      <c r="BZ18" s="121">
        <f>SUM(V18,AX18)</f>
        <v>0</v>
      </c>
      <c r="CA18" s="121">
        <f>SUM(W18,AY18)</f>
        <v>254546</v>
      </c>
      <c r="CB18" s="121">
        <f>SUM(X18,AZ18)</f>
        <v>171496</v>
      </c>
      <c r="CC18" s="121">
        <f>SUM(Y18,BA18)</f>
        <v>83050</v>
      </c>
      <c r="CD18" s="121">
        <f>SUM(Z18,BB18)</f>
        <v>0</v>
      </c>
      <c r="CE18" s="121">
        <f>SUM(AA18,BC18)</f>
        <v>0</v>
      </c>
      <c r="CF18" s="121">
        <f>SUM(AB18,BD18)</f>
        <v>0</v>
      </c>
      <c r="CG18" s="121">
        <f>SUM(AC18,BE18)</f>
        <v>5415</v>
      </c>
      <c r="CH18" s="121">
        <f>SUM(AD18,BF18)</f>
        <v>22628</v>
      </c>
      <c r="CI18" s="121">
        <f>SUM(AE18,BG18)</f>
        <v>548215</v>
      </c>
    </row>
    <row r="19" spans="1:87" s="136" customFormat="1" ht="13.5" customHeight="1" x14ac:dyDescent="0.15">
      <c r="A19" s="119" t="s">
        <v>9</v>
      </c>
      <c r="B19" s="120" t="s">
        <v>375</v>
      </c>
      <c r="C19" s="119" t="s">
        <v>376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241195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241195</v>
      </c>
      <c r="X19" s="121">
        <v>241195</v>
      </c>
      <c r="Y19" s="121">
        <v>0</v>
      </c>
      <c r="Z19" s="121">
        <v>0</v>
      </c>
      <c r="AA19" s="121">
        <v>0</v>
      </c>
      <c r="AB19" s="121">
        <v>181591</v>
      </c>
      <c r="AC19" s="121">
        <v>0</v>
      </c>
      <c r="AD19" s="121">
        <v>0</v>
      </c>
      <c r="AE19" s="121">
        <f>+SUM(D19,L19,AD19)</f>
        <v>241195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108960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241195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241195</v>
      </c>
      <c r="CB19" s="121">
        <f>SUM(X19,AZ19)</f>
        <v>241195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290551</v>
      </c>
      <c r="CG19" s="121">
        <f>SUM(AC19,BE19)</f>
        <v>0</v>
      </c>
      <c r="CH19" s="121">
        <f>SUM(AD19,BF19)</f>
        <v>0</v>
      </c>
      <c r="CI19" s="121">
        <f>SUM(AE19,BG19)</f>
        <v>241195</v>
      </c>
    </row>
    <row r="20" spans="1:87" s="136" customFormat="1" ht="13.5" customHeight="1" x14ac:dyDescent="0.15">
      <c r="A20" s="119" t="s">
        <v>9</v>
      </c>
      <c r="B20" s="120" t="s">
        <v>378</v>
      </c>
      <c r="C20" s="119" t="s">
        <v>379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350145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64529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414674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9</v>
      </c>
      <c r="B21" s="120" t="s">
        <v>381</v>
      </c>
      <c r="C21" s="119" t="s">
        <v>382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41453</v>
      </c>
      <c r="M21" s="121">
        <f>+SUM(N21:Q21)</f>
        <v>13712</v>
      </c>
      <c r="N21" s="121">
        <v>13712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27741</v>
      </c>
      <c r="X21" s="121">
        <v>27741</v>
      </c>
      <c r="Y21" s="121">
        <v>0</v>
      </c>
      <c r="Z21" s="121">
        <v>0</v>
      </c>
      <c r="AA21" s="121">
        <v>0</v>
      </c>
      <c r="AB21" s="121">
        <v>36044</v>
      </c>
      <c r="AC21" s="121">
        <v>0</v>
      </c>
      <c r="AD21" s="121">
        <v>433</v>
      </c>
      <c r="AE21" s="121">
        <f>+SUM(D21,L21,AD21)</f>
        <v>41886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19536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41453</v>
      </c>
      <c r="BQ21" s="121">
        <f>SUM(M21,AO21)</f>
        <v>13712</v>
      </c>
      <c r="BR21" s="121">
        <f>SUM(N21,AP21)</f>
        <v>13712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27741</v>
      </c>
      <c r="CB21" s="121">
        <f>SUM(X21,AZ21)</f>
        <v>27741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55580</v>
      </c>
      <c r="CG21" s="121">
        <f>SUM(AC21,BE21)</f>
        <v>0</v>
      </c>
      <c r="CH21" s="121">
        <f>SUM(AD21,BF21)</f>
        <v>433</v>
      </c>
      <c r="CI21" s="121">
        <f>SUM(AE21,BG21)</f>
        <v>41886</v>
      </c>
    </row>
    <row r="22" spans="1:87" s="136" customFormat="1" ht="13.5" customHeight="1" x14ac:dyDescent="0.15">
      <c r="A22" s="119" t="s">
        <v>9</v>
      </c>
      <c r="B22" s="120" t="s">
        <v>384</v>
      </c>
      <c r="C22" s="119" t="s">
        <v>385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21578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21578</v>
      </c>
      <c r="X22" s="121">
        <v>21578</v>
      </c>
      <c r="Y22" s="121">
        <v>0</v>
      </c>
      <c r="Z22" s="121">
        <v>0</v>
      </c>
      <c r="AA22" s="121">
        <v>0</v>
      </c>
      <c r="AB22" s="121">
        <v>26646</v>
      </c>
      <c r="AC22" s="121">
        <v>0</v>
      </c>
      <c r="AD22" s="121">
        <v>0</v>
      </c>
      <c r="AE22" s="121">
        <f>+SUM(D22,L22,AD22)</f>
        <v>21578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15901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21578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21578</v>
      </c>
      <c r="CB22" s="121">
        <f>SUM(X22,AZ22)</f>
        <v>21578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42547</v>
      </c>
      <c r="CG22" s="121">
        <f>SUM(AC22,BE22)</f>
        <v>0</v>
      </c>
      <c r="CH22" s="121">
        <f>SUM(AD22,BF22)</f>
        <v>0</v>
      </c>
      <c r="CI22" s="121">
        <f>SUM(AE22,BG22)</f>
        <v>21578</v>
      </c>
    </row>
    <row r="23" spans="1:87" s="136" customFormat="1" ht="13.5" customHeight="1" x14ac:dyDescent="0.15">
      <c r="A23" s="119" t="s">
        <v>9</v>
      </c>
      <c r="B23" s="120" t="s">
        <v>387</v>
      </c>
      <c r="C23" s="119" t="s">
        <v>388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87333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87333</v>
      </c>
      <c r="X23" s="121">
        <v>87333</v>
      </c>
      <c r="Y23" s="121">
        <v>0</v>
      </c>
      <c r="Z23" s="121">
        <v>0</v>
      </c>
      <c r="AA23" s="121">
        <v>0</v>
      </c>
      <c r="AB23" s="121">
        <v>41884</v>
      </c>
      <c r="AC23" s="121">
        <v>0</v>
      </c>
      <c r="AD23" s="121">
        <v>379</v>
      </c>
      <c r="AE23" s="121">
        <f>+SUM(D23,L23,AD23)</f>
        <v>87712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52385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87333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87333</v>
      </c>
      <c r="CB23" s="121">
        <f>SUM(X23,AZ23)</f>
        <v>87333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94269</v>
      </c>
      <c r="CG23" s="121">
        <f>SUM(AC23,BE23)</f>
        <v>0</v>
      </c>
      <c r="CH23" s="121">
        <f>SUM(AD23,BF23)</f>
        <v>379</v>
      </c>
      <c r="CI23" s="121">
        <f>SUM(AE23,BG23)</f>
        <v>87712</v>
      </c>
    </row>
    <row r="24" spans="1:87" s="136" customFormat="1" ht="13.5" customHeight="1" x14ac:dyDescent="0.15">
      <c r="A24" s="119" t="s">
        <v>9</v>
      </c>
      <c r="B24" s="120" t="s">
        <v>390</v>
      </c>
      <c r="C24" s="119" t="s">
        <v>391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89694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18670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108364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9</v>
      </c>
      <c r="B25" s="120" t="s">
        <v>393</v>
      </c>
      <c r="C25" s="119" t="s">
        <v>394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35422</v>
      </c>
      <c r="L25" s="121">
        <f>+SUM(M25,R25,V25,W25,AC25)</f>
        <v>51445</v>
      </c>
      <c r="M25" s="121">
        <f>+SUM(N25:Q25)</f>
        <v>15913</v>
      </c>
      <c r="N25" s="121">
        <v>15913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35532</v>
      </c>
      <c r="X25" s="121">
        <v>35532</v>
      </c>
      <c r="Y25" s="121">
        <v>0</v>
      </c>
      <c r="Z25" s="121">
        <v>0</v>
      </c>
      <c r="AA25" s="121">
        <v>0</v>
      </c>
      <c r="AB25" s="121">
        <v>37078</v>
      </c>
      <c r="AC25" s="121">
        <v>0</v>
      </c>
      <c r="AD25" s="121">
        <v>0</v>
      </c>
      <c r="AE25" s="121">
        <f>+SUM(D25,L25,AD25)</f>
        <v>51445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16144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35422</v>
      </c>
      <c r="BP25" s="121">
        <f>SUM(L25,AN25)</f>
        <v>51445</v>
      </c>
      <c r="BQ25" s="121">
        <f>SUM(M25,AO25)</f>
        <v>15913</v>
      </c>
      <c r="BR25" s="121">
        <f>SUM(N25,AP25)</f>
        <v>15913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35532</v>
      </c>
      <c r="CB25" s="121">
        <f>SUM(X25,AZ25)</f>
        <v>35532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53222</v>
      </c>
      <c r="CG25" s="121">
        <f>SUM(AC25,BE25)</f>
        <v>0</v>
      </c>
      <c r="CH25" s="121">
        <f>SUM(AD25,BF25)</f>
        <v>0</v>
      </c>
      <c r="CI25" s="121">
        <f>SUM(AE25,BG25)</f>
        <v>51445</v>
      </c>
    </row>
    <row r="26" spans="1:87" s="136" customFormat="1" ht="13.5" customHeight="1" x14ac:dyDescent="0.15">
      <c r="A26" s="119" t="s">
        <v>9</v>
      </c>
      <c r="B26" s="120" t="s">
        <v>397</v>
      </c>
      <c r="C26" s="119" t="s">
        <v>398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24347</v>
      </c>
      <c r="M26" s="121">
        <f>+SUM(N26:Q26)</f>
        <v>1348</v>
      </c>
      <c r="N26" s="121">
        <v>1348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22999</v>
      </c>
      <c r="X26" s="121">
        <v>22999</v>
      </c>
      <c r="Y26" s="121">
        <v>0</v>
      </c>
      <c r="Z26" s="121">
        <v>0</v>
      </c>
      <c r="AA26" s="121">
        <v>0</v>
      </c>
      <c r="AB26" s="121">
        <v>33522</v>
      </c>
      <c r="AC26" s="121">
        <v>0</v>
      </c>
      <c r="AD26" s="121">
        <v>0</v>
      </c>
      <c r="AE26" s="121">
        <f>+SUM(D26,L26,AD26)</f>
        <v>24347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10885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24347</v>
      </c>
      <c r="BQ26" s="121">
        <f>SUM(M26,AO26)</f>
        <v>1348</v>
      </c>
      <c r="BR26" s="121">
        <f>SUM(N26,AP26)</f>
        <v>1348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22999</v>
      </c>
      <c r="CB26" s="121">
        <f>SUM(X26,AZ26)</f>
        <v>22999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44407</v>
      </c>
      <c r="CG26" s="121">
        <f>SUM(AC26,BE26)</f>
        <v>0</v>
      </c>
      <c r="CH26" s="121">
        <f>SUM(AD26,BF26)</f>
        <v>0</v>
      </c>
      <c r="CI26" s="121">
        <f>SUM(AE26,BG26)</f>
        <v>24347</v>
      </c>
    </row>
    <row r="27" spans="1:87" s="136" customFormat="1" ht="13.5" customHeight="1" x14ac:dyDescent="0.15">
      <c r="A27" s="119" t="s">
        <v>9</v>
      </c>
      <c r="B27" s="120" t="s">
        <v>400</v>
      </c>
      <c r="C27" s="119" t="s">
        <v>401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116778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55649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172427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9</v>
      </c>
      <c r="B28" s="120" t="s">
        <v>405</v>
      </c>
      <c r="C28" s="119" t="s">
        <v>406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33798</v>
      </c>
      <c r="M28" s="121">
        <f>+SUM(N28:Q28)</f>
        <v>19946</v>
      </c>
      <c r="N28" s="121">
        <v>6503</v>
      </c>
      <c r="O28" s="121">
        <v>6721</v>
      </c>
      <c r="P28" s="121">
        <v>4481</v>
      </c>
      <c r="Q28" s="121">
        <v>2241</v>
      </c>
      <c r="R28" s="121">
        <f>+SUM(S28:U28)</f>
        <v>3887</v>
      </c>
      <c r="S28" s="121">
        <v>1448</v>
      </c>
      <c r="T28" s="121">
        <v>1968</v>
      </c>
      <c r="U28" s="121">
        <v>471</v>
      </c>
      <c r="V28" s="121">
        <v>0</v>
      </c>
      <c r="W28" s="121">
        <f>+SUM(X28:AA28)</f>
        <v>9965</v>
      </c>
      <c r="X28" s="121">
        <v>0</v>
      </c>
      <c r="Y28" s="121">
        <v>370</v>
      </c>
      <c r="Z28" s="121">
        <v>9214</v>
      </c>
      <c r="AA28" s="121">
        <v>381</v>
      </c>
      <c r="AB28" s="121">
        <v>0</v>
      </c>
      <c r="AC28" s="121">
        <v>0</v>
      </c>
      <c r="AD28" s="121">
        <v>0</v>
      </c>
      <c r="AE28" s="121">
        <f>+SUM(D28,L28,AD28)</f>
        <v>33798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33798</v>
      </c>
      <c r="BQ28" s="121">
        <f>SUM(M28,AO28)</f>
        <v>19946</v>
      </c>
      <c r="BR28" s="121">
        <f>SUM(N28,AP28)</f>
        <v>6503</v>
      </c>
      <c r="BS28" s="121">
        <f>SUM(O28,AQ28)</f>
        <v>6721</v>
      </c>
      <c r="BT28" s="121">
        <f>SUM(P28,AR28)</f>
        <v>4481</v>
      </c>
      <c r="BU28" s="121">
        <f>SUM(Q28,AS28)</f>
        <v>2241</v>
      </c>
      <c r="BV28" s="121">
        <f>SUM(R28,AT28)</f>
        <v>3887</v>
      </c>
      <c r="BW28" s="121">
        <f>SUM(S28,AU28)</f>
        <v>1448</v>
      </c>
      <c r="BX28" s="121">
        <f>SUM(T28,AV28)</f>
        <v>1968</v>
      </c>
      <c r="BY28" s="121">
        <f>SUM(U28,AW28)</f>
        <v>471</v>
      </c>
      <c r="BZ28" s="121">
        <f>SUM(V28,AX28)</f>
        <v>0</v>
      </c>
      <c r="CA28" s="121">
        <f>SUM(W28,AY28)</f>
        <v>9965</v>
      </c>
      <c r="CB28" s="121">
        <f>SUM(X28,AZ28)</f>
        <v>0</v>
      </c>
      <c r="CC28" s="121">
        <f>SUM(Y28,BA28)</f>
        <v>370</v>
      </c>
      <c r="CD28" s="121">
        <f>SUM(Z28,BB28)</f>
        <v>9214</v>
      </c>
      <c r="CE28" s="121">
        <f>SUM(AA28,BC28)</f>
        <v>381</v>
      </c>
      <c r="CF28" s="121">
        <f>SUM(AB28,BD28)</f>
        <v>0</v>
      </c>
      <c r="CG28" s="121">
        <f>SUM(AC28,BE28)</f>
        <v>0</v>
      </c>
      <c r="CH28" s="121">
        <f>SUM(AD28,BF28)</f>
        <v>0</v>
      </c>
      <c r="CI28" s="121">
        <f>SUM(AE28,BG28)</f>
        <v>33798</v>
      </c>
    </row>
    <row r="29" spans="1:87" s="136" customFormat="1" ht="13.5" customHeight="1" x14ac:dyDescent="0.15">
      <c r="A29" s="119" t="s">
        <v>9</v>
      </c>
      <c r="B29" s="120" t="s">
        <v>408</v>
      </c>
      <c r="C29" s="119" t="s">
        <v>409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85330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11762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97092</v>
      </c>
      <c r="CG29" s="121">
        <f>SUM(AC29,BE29)</f>
        <v>0</v>
      </c>
      <c r="CH29" s="121">
        <f>SUM(AD29,BF29)</f>
        <v>0</v>
      </c>
      <c r="CI29" s="121">
        <f>SUM(AE29,BG29)</f>
        <v>0</v>
      </c>
    </row>
    <row r="30" spans="1:87" s="136" customFormat="1" ht="13.5" customHeight="1" x14ac:dyDescent="0.15">
      <c r="A30" s="119" t="s">
        <v>9</v>
      </c>
      <c r="B30" s="120" t="s">
        <v>411</v>
      </c>
      <c r="C30" s="119" t="s">
        <v>412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350441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111148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461589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9</v>
      </c>
      <c r="B31" s="120" t="s">
        <v>414</v>
      </c>
      <c r="C31" s="119" t="s">
        <v>415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12948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12948</v>
      </c>
      <c r="X31" s="121">
        <v>12781</v>
      </c>
      <c r="Y31" s="121">
        <v>0</v>
      </c>
      <c r="Z31" s="121">
        <v>167</v>
      </c>
      <c r="AA31" s="121">
        <v>0</v>
      </c>
      <c r="AB31" s="121">
        <v>28049</v>
      </c>
      <c r="AC31" s="121">
        <v>0</v>
      </c>
      <c r="AD31" s="121">
        <v>0</v>
      </c>
      <c r="AE31" s="121">
        <f>+SUM(D31,L31,AD31)</f>
        <v>12948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6588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12948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12948</v>
      </c>
      <c r="CB31" s="121">
        <f>SUM(X31,AZ31)</f>
        <v>12781</v>
      </c>
      <c r="CC31" s="121">
        <f>SUM(Y31,BA31)</f>
        <v>0</v>
      </c>
      <c r="CD31" s="121">
        <f>SUM(Z31,BB31)</f>
        <v>167</v>
      </c>
      <c r="CE31" s="121">
        <f>SUM(AA31,BC31)</f>
        <v>0</v>
      </c>
      <c r="CF31" s="121">
        <f>SUM(AB31,BD31)</f>
        <v>34637</v>
      </c>
      <c r="CG31" s="121">
        <f>SUM(AC31,BE31)</f>
        <v>0</v>
      </c>
      <c r="CH31" s="121">
        <f>SUM(AD31,BF31)</f>
        <v>0</v>
      </c>
      <c r="CI31" s="121">
        <f>SUM(AE31,BG31)</f>
        <v>12948</v>
      </c>
    </row>
    <row r="32" spans="1:87" s="136" customFormat="1" ht="13.5" customHeight="1" x14ac:dyDescent="0.15">
      <c r="A32" s="119" t="s">
        <v>9</v>
      </c>
      <c r="B32" s="120" t="s">
        <v>417</v>
      </c>
      <c r="C32" s="119" t="s">
        <v>418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36868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494</v>
      </c>
      <c r="S32" s="121">
        <v>494</v>
      </c>
      <c r="T32" s="121">
        <v>0</v>
      </c>
      <c r="U32" s="121">
        <v>0</v>
      </c>
      <c r="V32" s="121">
        <v>0</v>
      </c>
      <c r="W32" s="121">
        <f>+SUM(X32:AA32)</f>
        <v>36374</v>
      </c>
      <c r="X32" s="121">
        <v>36374</v>
      </c>
      <c r="Y32" s="121">
        <v>0</v>
      </c>
      <c r="Z32" s="121">
        <v>0</v>
      </c>
      <c r="AA32" s="121">
        <v>0</v>
      </c>
      <c r="AB32" s="121">
        <v>42468</v>
      </c>
      <c r="AC32" s="121">
        <v>0</v>
      </c>
      <c r="AD32" s="121">
        <v>0</v>
      </c>
      <c r="AE32" s="121">
        <f>+SUM(D32,L32,AD32)</f>
        <v>36868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17452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36868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494</v>
      </c>
      <c r="BW32" s="121">
        <f>SUM(S32,AU32)</f>
        <v>494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36374</v>
      </c>
      <c r="CB32" s="121">
        <f>SUM(X32,AZ32)</f>
        <v>36374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59920</v>
      </c>
      <c r="CG32" s="121">
        <f>SUM(AC32,BE32)</f>
        <v>0</v>
      </c>
      <c r="CH32" s="121">
        <f>SUM(AD32,BF32)</f>
        <v>0</v>
      </c>
      <c r="CI32" s="121">
        <f>SUM(AE32,BG32)</f>
        <v>36868</v>
      </c>
    </row>
    <row r="33" spans="1:87" s="136" customFormat="1" ht="13.5" customHeight="1" x14ac:dyDescent="0.15">
      <c r="A33" s="119" t="s">
        <v>9</v>
      </c>
      <c r="B33" s="120" t="s">
        <v>420</v>
      </c>
      <c r="C33" s="119" t="s">
        <v>421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8184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8184</v>
      </c>
      <c r="X33" s="121">
        <v>8184</v>
      </c>
      <c r="Y33" s="121">
        <v>0</v>
      </c>
      <c r="Z33" s="121">
        <v>0</v>
      </c>
      <c r="AA33" s="121">
        <v>0</v>
      </c>
      <c r="AB33" s="121">
        <v>12490</v>
      </c>
      <c r="AC33" s="121">
        <v>0</v>
      </c>
      <c r="AD33" s="121">
        <v>0</v>
      </c>
      <c r="AE33" s="121">
        <f>+SUM(D33,L33,AD33)</f>
        <v>8184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3380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8184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8184</v>
      </c>
      <c r="CB33" s="121">
        <f>SUM(X33,AZ33)</f>
        <v>8184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15870</v>
      </c>
      <c r="CG33" s="121">
        <f>SUM(AC33,BE33)</f>
        <v>0</v>
      </c>
      <c r="CH33" s="121">
        <f>SUM(AD33,BF33)</f>
        <v>0</v>
      </c>
      <c r="CI33" s="121">
        <f>SUM(AE33,BG33)</f>
        <v>8184</v>
      </c>
    </row>
    <row r="34" spans="1:87" s="136" customFormat="1" ht="13.5" customHeight="1" x14ac:dyDescent="0.15">
      <c r="A34" s="119" t="s">
        <v>9</v>
      </c>
      <c r="B34" s="120" t="s">
        <v>423</v>
      </c>
      <c r="C34" s="119" t="s">
        <v>424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67282</v>
      </c>
      <c r="M34" s="121">
        <f>+SUM(N34:Q34)</f>
        <v>14881</v>
      </c>
      <c r="N34" s="121">
        <v>14881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52401</v>
      </c>
      <c r="X34" s="121">
        <v>49380</v>
      </c>
      <c r="Y34" s="121">
        <v>3021</v>
      </c>
      <c r="Z34" s="121">
        <v>0</v>
      </c>
      <c r="AA34" s="121">
        <v>0</v>
      </c>
      <c r="AB34" s="121">
        <v>50758</v>
      </c>
      <c r="AC34" s="121">
        <v>0</v>
      </c>
      <c r="AD34" s="121">
        <v>0</v>
      </c>
      <c r="AE34" s="121">
        <f>+SUM(D34,L34,AD34)</f>
        <v>67282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7052</v>
      </c>
      <c r="AO34" s="121">
        <f>+SUM(AP34:AS34)</f>
        <v>7052</v>
      </c>
      <c r="AP34" s="121">
        <v>7052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10965</v>
      </c>
      <c r="BE34" s="121">
        <v>0</v>
      </c>
      <c r="BF34" s="121">
        <v>0</v>
      </c>
      <c r="BG34" s="121">
        <f>+SUM(BF34,AN34,AF34)</f>
        <v>7052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74334</v>
      </c>
      <c r="BQ34" s="121">
        <f>SUM(M34,AO34)</f>
        <v>21933</v>
      </c>
      <c r="BR34" s="121">
        <f>SUM(N34,AP34)</f>
        <v>21933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52401</v>
      </c>
      <c r="CB34" s="121">
        <f>SUM(X34,AZ34)</f>
        <v>49380</v>
      </c>
      <c r="CC34" s="121">
        <f>SUM(Y34,BA34)</f>
        <v>3021</v>
      </c>
      <c r="CD34" s="121">
        <f>SUM(Z34,BB34)</f>
        <v>0</v>
      </c>
      <c r="CE34" s="121">
        <f>SUM(AA34,BC34)</f>
        <v>0</v>
      </c>
      <c r="CF34" s="121">
        <f>SUM(AB34,BD34)</f>
        <v>61723</v>
      </c>
      <c r="CG34" s="121">
        <f>SUM(AC34,BE34)</f>
        <v>0</v>
      </c>
      <c r="CH34" s="121">
        <f>SUM(AD34,BF34)</f>
        <v>0</v>
      </c>
      <c r="CI34" s="121">
        <f>SUM(AE34,BG34)</f>
        <v>74334</v>
      </c>
    </row>
    <row r="35" spans="1:87" s="136" customFormat="1" ht="13.5" customHeight="1" x14ac:dyDescent="0.15">
      <c r="A35" s="119" t="s">
        <v>9</v>
      </c>
      <c r="B35" s="120" t="s">
        <v>426</v>
      </c>
      <c r="C35" s="119" t="s">
        <v>427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49433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199</v>
      </c>
      <c r="S35" s="121">
        <v>199</v>
      </c>
      <c r="T35" s="121">
        <v>0</v>
      </c>
      <c r="U35" s="121">
        <v>0</v>
      </c>
      <c r="V35" s="121">
        <v>0</v>
      </c>
      <c r="W35" s="121">
        <f>+SUM(X35:AA35)</f>
        <v>49234</v>
      </c>
      <c r="X35" s="121">
        <v>49234</v>
      </c>
      <c r="Y35" s="121">
        <v>0</v>
      </c>
      <c r="Z35" s="121">
        <v>0</v>
      </c>
      <c r="AA35" s="121">
        <v>0</v>
      </c>
      <c r="AB35" s="121">
        <v>45645</v>
      </c>
      <c r="AC35" s="121">
        <v>0</v>
      </c>
      <c r="AD35" s="121">
        <v>0</v>
      </c>
      <c r="AE35" s="121">
        <f>+SUM(D35,L35,AD35)</f>
        <v>49433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21155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49433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199</v>
      </c>
      <c r="BW35" s="121">
        <f>SUM(S35,AU35)</f>
        <v>199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49234</v>
      </c>
      <c r="CB35" s="121">
        <f>SUM(X35,AZ35)</f>
        <v>49234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66800</v>
      </c>
      <c r="CG35" s="121">
        <f>SUM(AC35,BE35)</f>
        <v>0</v>
      </c>
      <c r="CH35" s="121">
        <f>SUM(AD35,BF35)</f>
        <v>0</v>
      </c>
      <c r="CI35" s="121">
        <f>SUM(AE35,BG35)</f>
        <v>49433</v>
      </c>
    </row>
    <row r="36" spans="1:87" s="136" customFormat="1" ht="13.5" customHeight="1" x14ac:dyDescent="0.15">
      <c r="A36" s="119" t="s">
        <v>9</v>
      </c>
      <c r="B36" s="120" t="s">
        <v>430</v>
      </c>
      <c r="C36" s="119" t="s">
        <v>431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7711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7711</v>
      </c>
      <c r="X36" s="121">
        <v>7711</v>
      </c>
      <c r="Y36" s="121">
        <v>0</v>
      </c>
      <c r="Z36" s="121">
        <v>0</v>
      </c>
      <c r="AA36" s="121">
        <v>0</v>
      </c>
      <c r="AB36" s="121">
        <v>9857</v>
      </c>
      <c r="AC36" s="121">
        <v>0</v>
      </c>
      <c r="AD36" s="121">
        <v>0</v>
      </c>
      <c r="AE36" s="121">
        <f>+SUM(D36,L36,AD36)</f>
        <v>7711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3137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7711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7711</v>
      </c>
      <c r="CB36" s="121">
        <f>SUM(X36,AZ36)</f>
        <v>7711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12994</v>
      </c>
      <c r="CG36" s="121">
        <f>SUM(AC36,BE36)</f>
        <v>0</v>
      </c>
      <c r="CH36" s="121">
        <f>SUM(AD36,BF36)</f>
        <v>0</v>
      </c>
      <c r="CI36" s="121">
        <f>SUM(AE36,BG36)</f>
        <v>7711</v>
      </c>
    </row>
    <row r="37" spans="1:87" s="136" customFormat="1" ht="13.5" customHeight="1" x14ac:dyDescent="0.15">
      <c r="A37" s="119" t="s">
        <v>9</v>
      </c>
      <c r="B37" s="120" t="s">
        <v>433</v>
      </c>
      <c r="C37" s="119" t="s">
        <v>434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13998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1112</v>
      </c>
      <c r="S37" s="121">
        <v>1112</v>
      </c>
      <c r="T37" s="121">
        <v>0</v>
      </c>
      <c r="U37" s="121">
        <v>0</v>
      </c>
      <c r="V37" s="121">
        <v>0</v>
      </c>
      <c r="W37" s="121">
        <f>+SUM(X37:AA37)</f>
        <v>12886</v>
      </c>
      <c r="X37" s="121">
        <v>12886</v>
      </c>
      <c r="Y37" s="121">
        <v>0</v>
      </c>
      <c r="Z37" s="121">
        <v>0</v>
      </c>
      <c r="AA37" s="121">
        <v>0</v>
      </c>
      <c r="AB37" s="121">
        <v>10698</v>
      </c>
      <c r="AC37" s="121">
        <v>0</v>
      </c>
      <c r="AD37" s="121">
        <v>0</v>
      </c>
      <c r="AE37" s="121">
        <f>+SUM(D37,L37,AD37)</f>
        <v>13998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1283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1283</v>
      </c>
      <c r="AZ37" s="121">
        <v>1283</v>
      </c>
      <c r="BA37" s="121">
        <v>0</v>
      </c>
      <c r="BB37" s="121">
        <v>0</v>
      </c>
      <c r="BC37" s="121">
        <v>0</v>
      </c>
      <c r="BD37" s="121">
        <v>3357</v>
      </c>
      <c r="BE37" s="121">
        <v>0</v>
      </c>
      <c r="BF37" s="121">
        <v>0</v>
      </c>
      <c r="BG37" s="121">
        <f>+SUM(BF37,AN37,AF37)</f>
        <v>1283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15281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1112</v>
      </c>
      <c r="BW37" s="121">
        <f>SUM(S37,AU37)</f>
        <v>1112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14169</v>
      </c>
      <c r="CB37" s="121">
        <f>SUM(X37,AZ37)</f>
        <v>14169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14055</v>
      </c>
      <c r="CG37" s="121">
        <f>SUM(AC37,BE37)</f>
        <v>0</v>
      </c>
      <c r="CH37" s="121">
        <f>SUM(AD37,BF37)</f>
        <v>0</v>
      </c>
      <c r="CI37" s="121">
        <f>SUM(AE37,BG37)</f>
        <v>15281</v>
      </c>
    </row>
    <row r="38" spans="1:87" s="136" customFormat="1" ht="13.5" customHeight="1" x14ac:dyDescent="0.15">
      <c r="A38" s="119" t="s">
        <v>9</v>
      </c>
      <c r="B38" s="120" t="s">
        <v>436</v>
      </c>
      <c r="C38" s="119" t="s">
        <v>437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20543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1069</v>
      </c>
      <c r="S38" s="121">
        <v>1069</v>
      </c>
      <c r="T38" s="121">
        <v>0</v>
      </c>
      <c r="U38" s="121">
        <v>0</v>
      </c>
      <c r="V38" s="121">
        <v>10270</v>
      </c>
      <c r="W38" s="121">
        <f>+SUM(X38:AA38)</f>
        <v>9204</v>
      </c>
      <c r="X38" s="121">
        <v>9074</v>
      </c>
      <c r="Y38" s="121">
        <v>0</v>
      </c>
      <c r="Z38" s="121">
        <v>0</v>
      </c>
      <c r="AA38" s="121">
        <v>130</v>
      </c>
      <c r="AB38" s="121">
        <v>6071</v>
      </c>
      <c r="AC38" s="121">
        <v>0</v>
      </c>
      <c r="AD38" s="121">
        <v>0</v>
      </c>
      <c r="AE38" s="121">
        <f>+SUM(D38,L38,AD38)</f>
        <v>20543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394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394</v>
      </c>
      <c r="AU38" s="121">
        <v>394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2837</v>
      </c>
      <c r="BE38" s="121">
        <v>0</v>
      </c>
      <c r="BF38" s="121">
        <v>0</v>
      </c>
      <c r="BG38" s="121">
        <f>+SUM(BF38,AN38,AF38)</f>
        <v>394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20937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1463</v>
      </c>
      <c r="BW38" s="121">
        <f>SUM(S38,AU38)</f>
        <v>1463</v>
      </c>
      <c r="BX38" s="121">
        <f>SUM(T38,AV38)</f>
        <v>0</v>
      </c>
      <c r="BY38" s="121">
        <f>SUM(U38,AW38)</f>
        <v>0</v>
      </c>
      <c r="BZ38" s="121">
        <f>SUM(V38,AX38)</f>
        <v>10270</v>
      </c>
      <c r="CA38" s="121">
        <f>SUM(W38,AY38)</f>
        <v>9204</v>
      </c>
      <c r="CB38" s="121">
        <f>SUM(X38,AZ38)</f>
        <v>9074</v>
      </c>
      <c r="CC38" s="121">
        <f>SUM(Y38,BA38)</f>
        <v>0</v>
      </c>
      <c r="CD38" s="121">
        <f>SUM(Z38,BB38)</f>
        <v>0</v>
      </c>
      <c r="CE38" s="121">
        <f>SUM(AA38,BC38)</f>
        <v>130</v>
      </c>
      <c r="CF38" s="121">
        <f>SUM(AB38,BD38)</f>
        <v>8908</v>
      </c>
      <c r="CG38" s="121">
        <f>SUM(AC38,BE38)</f>
        <v>0</v>
      </c>
      <c r="CH38" s="121">
        <f>SUM(AD38,BF38)</f>
        <v>0</v>
      </c>
      <c r="CI38" s="121">
        <f>SUM(AE38,BG38)</f>
        <v>20937</v>
      </c>
    </row>
    <row r="39" spans="1:87" s="136" customFormat="1" ht="13.5" customHeight="1" x14ac:dyDescent="0.15">
      <c r="A39" s="119" t="s">
        <v>9</v>
      </c>
      <c r="B39" s="120" t="s">
        <v>439</v>
      </c>
      <c r="C39" s="119" t="s">
        <v>440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18732</v>
      </c>
      <c r="M39" s="121">
        <f>+SUM(N39:Q39)</f>
        <v>7658</v>
      </c>
      <c r="N39" s="121">
        <v>7658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11074</v>
      </c>
      <c r="X39" s="121">
        <v>11074</v>
      </c>
      <c r="Y39" s="121">
        <v>0</v>
      </c>
      <c r="Z39" s="121">
        <v>0</v>
      </c>
      <c r="AA39" s="121">
        <v>0</v>
      </c>
      <c r="AB39" s="121">
        <v>6772</v>
      </c>
      <c r="AC39" s="121">
        <v>0</v>
      </c>
      <c r="AD39" s="121">
        <v>0</v>
      </c>
      <c r="AE39" s="121">
        <f>+SUM(D39,L39,AD39)</f>
        <v>18732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4468</v>
      </c>
      <c r="AN39" s="121">
        <f>+SUM(AO39,AT39,AX39,AY39,BE39)</f>
        <v>1053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1053</v>
      </c>
      <c r="AZ39" s="121">
        <v>0</v>
      </c>
      <c r="BA39" s="121">
        <v>0</v>
      </c>
      <c r="BB39" s="121">
        <v>0</v>
      </c>
      <c r="BC39" s="121">
        <v>1053</v>
      </c>
      <c r="BD39" s="121">
        <v>0</v>
      </c>
      <c r="BE39" s="121">
        <v>0</v>
      </c>
      <c r="BF39" s="121">
        <v>0</v>
      </c>
      <c r="BG39" s="121">
        <f>+SUM(BF39,AN39,AF39)</f>
        <v>1053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4468</v>
      </c>
      <c r="BP39" s="121">
        <f>SUM(L39,AN39)</f>
        <v>19785</v>
      </c>
      <c r="BQ39" s="121">
        <f>SUM(M39,AO39)</f>
        <v>7658</v>
      </c>
      <c r="BR39" s="121">
        <f>SUM(N39,AP39)</f>
        <v>7658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12127</v>
      </c>
      <c r="CB39" s="121">
        <f>SUM(X39,AZ39)</f>
        <v>11074</v>
      </c>
      <c r="CC39" s="121">
        <f>SUM(Y39,BA39)</f>
        <v>0</v>
      </c>
      <c r="CD39" s="121">
        <f>SUM(Z39,BB39)</f>
        <v>0</v>
      </c>
      <c r="CE39" s="121">
        <f>SUM(AA39,BC39)</f>
        <v>1053</v>
      </c>
      <c r="CF39" s="121">
        <f>SUM(AB39,BD39)</f>
        <v>6772</v>
      </c>
      <c r="CG39" s="121">
        <f>SUM(AC39,BE39)</f>
        <v>0</v>
      </c>
      <c r="CH39" s="121">
        <f>SUM(AD39,BF39)</f>
        <v>0</v>
      </c>
      <c r="CI39" s="121">
        <f>SUM(AE39,BG39)</f>
        <v>19785</v>
      </c>
    </row>
    <row r="40" spans="1:87" s="136" customFormat="1" ht="13.5" customHeight="1" x14ac:dyDescent="0.15">
      <c r="A40" s="119" t="s">
        <v>9</v>
      </c>
      <c r="B40" s="120" t="s">
        <v>442</v>
      </c>
      <c r="C40" s="119" t="s">
        <v>443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10335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3993</v>
      </c>
      <c r="S40" s="121">
        <v>3993</v>
      </c>
      <c r="T40" s="121">
        <v>0</v>
      </c>
      <c r="U40" s="121">
        <v>0</v>
      </c>
      <c r="V40" s="121">
        <v>0</v>
      </c>
      <c r="W40" s="121">
        <f>+SUM(X40:AA40)</f>
        <v>6342</v>
      </c>
      <c r="X40" s="121">
        <v>6342</v>
      </c>
      <c r="Y40" s="121">
        <v>0</v>
      </c>
      <c r="Z40" s="121">
        <v>0</v>
      </c>
      <c r="AA40" s="121">
        <v>0</v>
      </c>
      <c r="AB40" s="121">
        <v>5062</v>
      </c>
      <c r="AC40" s="121">
        <v>0</v>
      </c>
      <c r="AD40" s="121">
        <v>0</v>
      </c>
      <c r="AE40" s="121">
        <f>+SUM(D40,L40,AD40)</f>
        <v>10335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772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10335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3993</v>
      </c>
      <c r="BW40" s="121">
        <f>SUM(S40,AU40)</f>
        <v>3993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6342</v>
      </c>
      <c r="CB40" s="121">
        <f>SUM(X40,AZ40)</f>
        <v>6342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5834</v>
      </c>
      <c r="CG40" s="121">
        <f>SUM(AC40,BE40)</f>
        <v>0</v>
      </c>
      <c r="CH40" s="121">
        <f>SUM(AD40,BF40)</f>
        <v>0</v>
      </c>
      <c r="CI40" s="121">
        <f>SUM(AE40,BG40)</f>
        <v>10335</v>
      </c>
    </row>
    <row r="41" spans="1:87" s="136" customFormat="1" ht="13.5" customHeight="1" x14ac:dyDescent="0.15">
      <c r="A41" s="119" t="s">
        <v>9</v>
      </c>
      <c r="B41" s="120" t="s">
        <v>445</v>
      </c>
      <c r="C41" s="119" t="s">
        <v>446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95889</v>
      </c>
      <c r="M41" s="121">
        <f>+SUM(N41:Q41)</f>
        <v>11649</v>
      </c>
      <c r="N41" s="121">
        <v>11649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84240</v>
      </c>
      <c r="X41" s="121">
        <v>84240</v>
      </c>
      <c r="Y41" s="121">
        <v>0</v>
      </c>
      <c r="Z41" s="121">
        <v>0</v>
      </c>
      <c r="AA41" s="121">
        <v>0</v>
      </c>
      <c r="AB41" s="121">
        <v>85629</v>
      </c>
      <c r="AC41" s="121">
        <v>0</v>
      </c>
      <c r="AD41" s="121">
        <v>188</v>
      </c>
      <c r="AE41" s="121">
        <f>+SUM(D41,L41,AD41)</f>
        <v>96077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4992</v>
      </c>
      <c r="AO41" s="121">
        <f>+SUM(AP41:AS41)</f>
        <v>4992</v>
      </c>
      <c r="AP41" s="121">
        <v>4992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25519</v>
      </c>
      <c r="BE41" s="121">
        <v>0</v>
      </c>
      <c r="BF41" s="121">
        <v>0</v>
      </c>
      <c r="BG41" s="121">
        <f>+SUM(BF41,AN41,AF41)</f>
        <v>4992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100881</v>
      </c>
      <c r="BQ41" s="121">
        <f>SUM(M41,AO41)</f>
        <v>16641</v>
      </c>
      <c r="BR41" s="121">
        <f>SUM(N41,AP41)</f>
        <v>16641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84240</v>
      </c>
      <c r="CB41" s="121">
        <f>SUM(X41,AZ41)</f>
        <v>84240</v>
      </c>
      <c r="CC41" s="121">
        <f>SUM(Y41,BA41)</f>
        <v>0</v>
      </c>
      <c r="CD41" s="121">
        <f>SUM(Z41,BB41)</f>
        <v>0</v>
      </c>
      <c r="CE41" s="121">
        <f>SUM(AA41,BC41)</f>
        <v>0</v>
      </c>
      <c r="CF41" s="121">
        <f>SUM(AB41,BD41)</f>
        <v>111148</v>
      </c>
      <c r="CG41" s="121">
        <f>SUM(AC41,BE41)</f>
        <v>0</v>
      </c>
      <c r="CH41" s="121">
        <f>SUM(AD41,BF41)</f>
        <v>188</v>
      </c>
      <c r="CI41" s="121">
        <f>SUM(AE41,BG41)</f>
        <v>101069</v>
      </c>
    </row>
    <row r="42" spans="1:87" s="136" customFormat="1" ht="13.5" customHeight="1" x14ac:dyDescent="0.15">
      <c r="A42" s="119" t="s">
        <v>9</v>
      </c>
      <c r="B42" s="120" t="s">
        <v>448</v>
      </c>
      <c r="C42" s="119" t="s">
        <v>449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0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137130</v>
      </c>
      <c r="AC42" s="121">
        <v>0</v>
      </c>
      <c r="AD42" s="121">
        <v>0</v>
      </c>
      <c r="AE42" s="121">
        <f>+SUM(D42,L42,AD42)</f>
        <v>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22704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0</v>
      </c>
      <c r="BQ42" s="121">
        <f>SUM(M42,AO42)</f>
        <v>0</v>
      </c>
      <c r="BR42" s="121">
        <f>SUM(N42,AP42)</f>
        <v>0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159834</v>
      </c>
      <c r="CG42" s="121">
        <f>SUM(AC42,BE42)</f>
        <v>0</v>
      </c>
      <c r="CH42" s="121">
        <f>SUM(AD42,BF42)</f>
        <v>0</v>
      </c>
      <c r="CI42" s="121">
        <f>SUM(AE42,BG42)</f>
        <v>0</v>
      </c>
    </row>
    <row r="43" spans="1:87" s="136" customFormat="1" ht="13.5" customHeight="1" x14ac:dyDescent="0.15">
      <c r="A43" s="119" t="s">
        <v>9</v>
      </c>
      <c r="B43" s="120" t="s">
        <v>451</v>
      </c>
      <c r="C43" s="119" t="s">
        <v>452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43360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8395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51755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9</v>
      </c>
      <c r="B44" s="120" t="s">
        <v>454</v>
      </c>
      <c r="C44" s="119" t="s">
        <v>455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35413</v>
      </c>
      <c r="AC44" s="121">
        <v>0</v>
      </c>
      <c r="AD44" s="121">
        <v>0</v>
      </c>
      <c r="AE44" s="121">
        <f>+SUM(D44,L44,AD44)</f>
        <v>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10179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0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45592</v>
      </c>
      <c r="CG44" s="121">
        <f>SUM(AC44,BE44)</f>
        <v>0</v>
      </c>
      <c r="CH44" s="121">
        <f>SUM(AD44,BF44)</f>
        <v>0</v>
      </c>
      <c r="CI44" s="121">
        <f>SUM(AE44,BG44)</f>
        <v>0</v>
      </c>
    </row>
    <row r="45" spans="1:87" s="136" customFormat="1" ht="13.5" customHeight="1" x14ac:dyDescent="0.15">
      <c r="A45" s="119" t="s">
        <v>9</v>
      </c>
      <c r="B45" s="120" t="s">
        <v>457</v>
      </c>
      <c r="C45" s="119" t="s">
        <v>458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0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125864</v>
      </c>
      <c r="AC45" s="121">
        <v>0</v>
      </c>
      <c r="AD45" s="121">
        <v>0</v>
      </c>
      <c r="AE45" s="121">
        <f>+SUM(D45,L45,AD45)</f>
        <v>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26222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0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152086</v>
      </c>
      <c r="CG45" s="121">
        <f>SUM(AC45,BE45)</f>
        <v>0</v>
      </c>
      <c r="CH45" s="121">
        <f>SUM(AD45,BF45)</f>
        <v>0</v>
      </c>
      <c r="CI45" s="121">
        <f>SUM(AE45,BG45)</f>
        <v>0</v>
      </c>
    </row>
    <row r="46" spans="1:87" s="136" customFormat="1" ht="13.5" customHeight="1" x14ac:dyDescent="0.15">
      <c r="A46" s="119" t="s">
        <v>9</v>
      </c>
      <c r="B46" s="120" t="s">
        <v>460</v>
      </c>
      <c r="C46" s="119" t="s">
        <v>461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23358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391047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42200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23358</v>
      </c>
      <c r="BP46" s="121">
        <f>SUM(L46,AN46)</f>
        <v>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433247</v>
      </c>
      <c r="CG46" s="121">
        <f>SUM(AC46,BE46)</f>
        <v>0</v>
      </c>
      <c r="CH46" s="121">
        <f>SUM(AD46,BF46)</f>
        <v>0</v>
      </c>
      <c r="CI46" s="121">
        <f>SUM(AE46,BG46)</f>
        <v>0</v>
      </c>
    </row>
    <row r="47" spans="1:87" s="136" customFormat="1" ht="13.5" customHeight="1" x14ac:dyDescent="0.15">
      <c r="A47" s="119" t="s">
        <v>9</v>
      </c>
      <c r="B47" s="120" t="s">
        <v>465</v>
      </c>
      <c r="C47" s="119" t="s">
        <v>466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11054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185065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19971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11054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205036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9</v>
      </c>
      <c r="B48" s="120" t="s">
        <v>468</v>
      </c>
      <c r="C48" s="119" t="s">
        <v>469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15712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263039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28386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15712</v>
      </c>
      <c r="BP48" s="121">
        <f>SUM(L48,AN48)</f>
        <v>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291425</v>
      </c>
      <c r="CG48" s="121">
        <f>SUM(AC48,BE48)</f>
        <v>0</v>
      </c>
      <c r="CH48" s="121">
        <f>SUM(AD48,BF48)</f>
        <v>0</v>
      </c>
      <c r="CI48" s="121">
        <f>SUM(AE48,BG48)</f>
        <v>0</v>
      </c>
    </row>
    <row r="49" spans="1:87" s="136" customFormat="1" ht="13.5" customHeight="1" x14ac:dyDescent="0.15">
      <c r="A49" s="119" t="s">
        <v>9</v>
      </c>
      <c r="B49" s="120" t="s">
        <v>471</v>
      </c>
      <c r="C49" s="119" t="s">
        <v>472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7800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130579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14091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7800</v>
      </c>
      <c r="BP49" s="121">
        <f>SUM(L49,AN49)</f>
        <v>0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0</v>
      </c>
      <c r="CB49" s="121">
        <f>SUM(X49,AZ49)</f>
        <v>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144670</v>
      </c>
      <c r="CG49" s="121">
        <f>SUM(AC49,BE49)</f>
        <v>0</v>
      </c>
      <c r="CH49" s="121">
        <f>SUM(AD49,BF49)</f>
        <v>0</v>
      </c>
      <c r="CI49" s="121">
        <f>SUM(AE49,BG49)</f>
        <v>0</v>
      </c>
    </row>
    <row r="50" spans="1:87" s="136" customFormat="1" ht="13.5" customHeight="1" x14ac:dyDescent="0.15">
      <c r="A50" s="119" t="s">
        <v>9</v>
      </c>
      <c r="B50" s="120" t="s">
        <v>474</v>
      </c>
      <c r="C50" s="119" t="s">
        <v>475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5455</v>
      </c>
      <c r="M50" s="121">
        <f>+SUM(N50:Q50)</f>
        <v>5455</v>
      </c>
      <c r="N50" s="121">
        <v>5455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168933</v>
      </c>
      <c r="AC50" s="121">
        <v>0</v>
      </c>
      <c r="AD50" s="121">
        <v>343</v>
      </c>
      <c r="AE50" s="121">
        <f>+SUM(D50,L50,AD50)</f>
        <v>5798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60739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5455</v>
      </c>
      <c r="BQ50" s="121">
        <f>SUM(M50,AO50)</f>
        <v>5455</v>
      </c>
      <c r="BR50" s="121">
        <f>SUM(N50,AP50)</f>
        <v>5455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0</v>
      </c>
      <c r="CB50" s="121">
        <f>SUM(X50,AZ50)</f>
        <v>0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229672</v>
      </c>
      <c r="CG50" s="121">
        <f>SUM(AC50,BE50)</f>
        <v>0</v>
      </c>
      <c r="CH50" s="121">
        <f>SUM(AD50,BF50)</f>
        <v>343</v>
      </c>
      <c r="CI50" s="121">
        <f>SUM(AE50,BG50)</f>
        <v>5798</v>
      </c>
    </row>
    <row r="51" spans="1:87" s="136" customFormat="1" ht="13.5" customHeight="1" x14ac:dyDescent="0.15">
      <c r="A51" s="119" t="s">
        <v>9</v>
      </c>
      <c r="B51" s="120" t="s">
        <v>479</v>
      </c>
      <c r="C51" s="119" t="s">
        <v>480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62992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22649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85641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9</v>
      </c>
      <c r="B52" s="120" t="s">
        <v>482</v>
      </c>
      <c r="C52" s="119" t="s">
        <v>483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5891</v>
      </c>
      <c r="M52" s="121">
        <f>+SUM(N52:Q52)</f>
        <v>5891</v>
      </c>
      <c r="N52" s="121">
        <v>5891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58084</v>
      </c>
      <c r="AC52" s="121">
        <v>0</v>
      </c>
      <c r="AD52" s="121">
        <v>0</v>
      </c>
      <c r="AE52" s="121">
        <f>+SUM(D52,L52,AD52)</f>
        <v>5891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20884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5891</v>
      </c>
      <c r="BQ52" s="121">
        <f>SUM(M52,AO52)</f>
        <v>5891</v>
      </c>
      <c r="BR52" s="121">
        <f>SUM(N52,AP52)</f>
        <v>5891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78968</v>
      </c>
      <c r="CG52" s="121">
        <f>SUM(AC52,BE52)</f>
        <v>0</v>
      </c>
      <c r="CH52" s="121">
        <f>SUM(AD52,BF52)</f>
        <v>0</v>
      </c>
      <c r="CI52" s="121">
        <f>SUM(AE52,BG52)</f>
        <v>5891</v>
      </c>
    </row>
    <row r="53" spans="1:87" s="136" customFormat="1" ht="13.5" customHeight="1" x14ac:dyDescent="0.15">
      <c r="A53" s="119" t="s">
        <v>9</v>
      </c>
      <c r="B53" s="120" t="s">
        <v>485</v>
      </c>
      <c r="C53" s="119" t="s">
        <v>486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64628</v>
      </c>
      <c r="AC53" s="121">
        <v>0</v>
      </c>
      <c r="AD53" s="121">
        <v>0</v>
      </c>
      <c r="AE53" s="121">
        <f>+SUM(D53,L53,AD53)</f>
        <v>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23237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0</v>
      </c>
      <c r="BQ53" s="121">
        <f>SUM(M53,AO53)</f>
        <v>0</v>
      </c>
      <c r="BR53" s="121">
        <f>SUM(N53,AP53)</f>
        <v>0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87865</v>
      </c>
      <c r="CG53" s="121">
        <f>SUM(AC53,BE53)</f>
        <v>0</v>
      </c>
      <c r="CH53" s="121">
        <f>SUM(AD53,BF53)</f>
        <v>0</v>
      </c>
      <c r="CI53" s="121">
        <f>SUM(AE53,BG53)</f>
        <v>0</v>
      </c>
    </row>
    <row r="54" spans="1:87" s="136" customFormat="1" ht="13.5" customHeight="1" x14ac:dyDescent="0.15">
      <c r="A54" s="119" t="s">
        <v>9</v>
      </c>
      <c r="B54" s="120" t="s">
        <v>488</v>
      </c>
      <c r="C54" s="119" t="s">
        <v>489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54402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19560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0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73962</v>
      </c>
      <c r="CG54" s="121">
        <f>SUM(AC54,BE54)</f>
        <v>0</v>
      </c>
      <c r="CH54" s="121">
        <f>SUM(AD54,BF54)</f>
        <v>0</v>
      </c>
      <c r="CI54" s="121">
        <f>SUM(AE54,BG54)</f>
        <v>0</v>
      </c>
    </row>
    <row r="55" spans="1:87" s="136" customFormat="1" ht="13.5" customHeight="1" x14ac:dyDescent="0.15">
      <c r="A55" s="119" t="s">
        <v>9</v>
      </c>
      <c r="B55" s="120" t="s">
        <v>491</v>
      </c>
      <c r="C55" s="119" t="s">
        <v>492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148177</v>
      </c>
      <c r="M55" s="121">
        <f>+SUM(N55:Q55)</f>
        <v>10262</v>
      </c>
      <c r="N55" s="121">
        <v>10262</v>
      </c>
      <c r="O55" s="121">
        <v>0</v>
      </c>
      <c r="P55" s="121">
        <v>0</v>
      </c>
      <c r="Q55" s="121">
        <v>0</v>
      </c>
      <c r="R55" s="121">
        <f>+SUM(S55:U55)</f>
        <v>10949</v>
      </c>
      <c r="S55" s="121">
        <v>1248</v>
      </c>
      <c r="T55" s="121">
        <v>4173</v>
      </c>
      <c r="U55" s="121">
        <v>5528</v>
      </c>
      <c r="V55" s="121">
        <v>0</v>
      </c>
      <c r="W55" s="121">
        <f>+SUM(X55:AA55)</f>
        <v>126966</v>
      </c>
      <c r="X55" s="121">
        <v>47368</v>
      </c>
      <c r="Y55" s="121">
        <v>52543</v>
      </c>
      <c r="Z55" s="121">
        <v>12735</v>
      </c>
      <c r="AA55" s="121">
        <v>14320</v>
      </c>
      <c r="AB55" s="121">
        <v>101110</v>
      </c>
      <c r="AC55" s="121">
        <v>0</v>
      </c>
      <c r="AD55" s="121">
        <v>1338</v>
      </c>
      <c r="AE55" s="121">
        <f>+SUM(D55,L55,AD55)</f>
        <v>149515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19767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148177</v>
      </c>
      <c r="BQ55" s="121">
        <f>SUM(M55,AO55)</f>
        <v>10262</v>
      </c>
      <c r="BR55" s="121">
        <f>SUM(N55,AP55)</f>
        <v>10262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10949</v>
      </c>
      <c r="BW55" s="121">
        <f>SUM(S55,AU55)</f>
        <v>1248</v>
      </c>
      <c r="BX55" s="121">
        <f>SUM(T55,AV55)</f>
        <v>4173</v>
      </c>
      <c r="BY55" s="121">
        <f>SUM(U55,AW55)</f>
        <v>5528</v>
      </c>
      <c r="BZ55" s="121">
        <f>SUM(V55,AX55)</f>
        <v>0</v>
      </c>
      <c r="CA55" s="121">
        <f>SUM(W55,AY55)</f>
        <v>126966</v>
      </c>
      <c r="CB55" s="121">
        <f>SUM(X55,AZ55)</f>
        <v>47368</v>
      </c>
      <c r="CC55" s="121">
        <f>SUM(Y55,BA55)</f>
        <v>52543</v>
      </c>
      <c r="CD55" s="121">
        <f>SUM(Z55,BB55)</f>
        <v>12735</v>
      </c>
      <c r="CE55" s="121">
        <f>SUM(AA55,BC55)</f>
        <v>14320</v>
      </c>
      <c r="CF55" s="121">
        <f>SUM(AB55,BD55)</f>
        <v>120877</v>
      </c>
      <c r="CG55" s="121">
        <f>SUM(AC55,BE55)</f>
        <v>0</v>
      </c>
      <c r="CH55" s="121">
        <f>SUM(AD55,BF55)</f>
        <v>1338</v>
      </c>
      <c r="CI55" s="121">
        <f>SUM(AE55,BG55)</f>
        <v>149515</v>
      </c>
    </row>
    <row r="56" spans="1:87" s="136" customFormat="1" ht="13.5" customHeight="1" x14ac:dyDescent="0.15">
      <c r="A56" s="119" t="s">
        <v>9</v>
      </c>
      <c r="B56" s="120" t="s">
        <v>494</v>
      </c>
      <c r="C56" s="119" t="s">
        <v>495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35383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35383</v>
      </c>
      <c r="X56" s="121">
        <v>35383</v>
      </c>
      <c r="Y56" s="121">
        <v>0</v>
      </c>
      <c r="Z56" s="121">
        <v>0</v>
      </c>
      <c r="AA56" s="121">
        <v>0</v>
      </c>
      <c r="AB56" s="121">
        <v>127039</v>
      </c>
      <c r="AC56" s="121">
        <v>0</v>
      </c>
      <c r="AD56" s="121">
        <v>0</v>
      </c>
      <c r="AE56" s="121">
        <f>+SUM(D56,L56,AD56)</f>
        <v>35383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15722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35383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35383</v>
      </c>
      <c r="CB56" s="121">
        <f>SUM(X56,AZ56)</f>
        <v>35383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142761</v>
      </c>
      <c r="CG56" s="121">
        <f>SUM(AC56,BE56)</f>
        <v>0</v>
      </c>
      <c r="CH56" s="121">
        <f>SUM(AD56,BF56)</f>
        <v>0</v>
      </c>
      <c r="CI56" s="121">
        <f>SUM(AE56,BG56)</f>
        <v>35383</v>
      </c>
    </row>
    <row r="57" spans="1:87" s="136" customFormat="1" ht="13.5" customHeight="1" x14ac:dyDescent="0.15">
      <c r="A57" s="119" t="s">
        <v>9</v>
      </c>
      <c r="B57" s="120" t="s">
        <v>497</v>
      </c>
      <c r="C57" s="119" t="s">
        <v>498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39922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6292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46214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9</v>
      </c>
      <c r="B58" s="120" t="s">
        <v>502</v>
      </c>
      <c r="C58" s="119" t="s">
        <v>503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0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48100</v>
      </c>
      <c r="AC58" s="121">
        <v>0</v>
      </c>
      <c r="AD58" s="121">
        <v>0</v>
      </c>
      <c r="AE58" s="121">
        <f>+SUM(D58,L58,AD58)</f>
        <v>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8622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0</v>
      </c>
      <c r="BQ58" s="121">
        <f>SUM(M58,AO58)</f>
        <v>0</v>
      </c>
      <c r="BR58" s="121">
        <f>SUM(N58,AP58)</f>
        <v>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0</v>
      </c>
      <c r="CB58" s="121">
        <f>SUM(X58,AZ58)</f>
        <v>0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56722</v>
      </c>
      <c r="CG58" s="121">
        <f>SUM(AC58,BE58)</f>
        <v>0</v>
      </c>
      <c r="CH58" s="121">
        <f>SUM(AD58,BF58)</f>
        <v>0</v>
      </c>
      <c r="CI58" s="121">
        <f>SUM(AE58,BG58)</f>
        <v>0</v>
      </c>
    </row>
    <row r="59" spans="1:87" s="136" customFormat="1" ht="13.5" customHeight="1" x14ac:dyDescent="0.15">
      <c r="A59" s="119" t="s">
        <v>9</v>
      </c>
      <c r="B59" s="120" t="s">
        <v>506</v>
      </c>
      <c r="C59" s="119" t="s">
        <v>507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0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78737</v>
      </c>
      <c r="AC59" s="121">
        <v>0</v>
      </c>
      <c r="AD59" s="121">
        <v>0</v>
      </c>
      <c r="AE59" s="121">
        <f>+SUM(D59,L59,AD59)</f>
        <v>0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11762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0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0</v>
      </c>
      <c r="CB59" s="121">
        <f>SUM(X59,AZ59)</f>
        <v>0</v>
      </c>
      <c r="CC59" s="121">
        <f>SUM(Y59,BA59)</f>
        <v>0</v>
      </c>
      <c r="CD59" s="121">
        <f>SUM(Z59,BB59)</f>
        <v>0</v>
      </c>
      <c r="CE59" s="121">
        <f>SUM(AA59,BC59)</f>
        <v>0</v>
      </c>
      <c r="CF59" s="121">
        <f>SUM(AB59,BD59)</f>
        <v>90499</v>
      </c>
      <c r="CG59" s="121">
        <f>SUM(AC59,BE59)</f>
        <v>0</v>
      </c>
      <c r="CH59" s="121">
        <f>SUM(AD59,BF59)</f>
        <v>0</v>
      </c>
      <c r="CI59" s="121">
        <f>SUM(AE59,BG59)</f>
        <v>0</v>
      </c>
    </row>
    <row r="60" spans="1:87" s="136" customFormat="1" ht="13.5" customHeight="1" x14ac:dyDescent="0.15">
      <c r="A60" s="119" t="s">
        <v>9</v>
      </c>
      <c r="B60" s="120" t="s">
        <v>510</v>
      </c>
      <c r="C60" s="119" t="s">
        <v>511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12933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4210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17143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9</v>
      </c>
      <c r="B61" s="120" t="s">
        <v>513</v>
      </c>
      <c r="C61" s="119" t="s">
        <v>514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59730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7766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67496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9</v>
      </c>
      <c r="B62" s="120" t="s">
        <v>517</v>
      </c>
      <c r="C62" s="119" t="s">
        <v>518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32943</v>
      </c>
      <c r="AC62" s="121">
        <v>0</v>
      </c>
      <c r="AD62" s="121">
        <v>0</v>
      </c>
      <c r="AE62" s="121">
        <f>+SUM(D62,L62,AD62)</f>
        <v>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5997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0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0</v>
      </c>
      <c r="CB62" s="121">
        <f>SUM(X62,AZ62)</f>
        <v>0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38940</v>
      </c>
      <c r="CG62" s="121">
        <f>SUM(AC62,BE62)</f>
        <v>0</v>
      </c>
      <c r="CH62" s="121">
        <f>SUM(AD62,BF62)</f>
        <v>0</v>
      </c>
      <c r="CI62" s="121">
        <f>SUM(AE62,BG62)</f>
        <v>0</v>
      </c>
    </row>
    <row r="63" spans="1:87" s="136" customFormat="1" ht="13.5" customHeight="1" x14ac:dyDescent="0.15">
      <c r="A63" s="119" t="s">
        <v>9</v>
      </c>
      <c r="B63" s="120" t="s">
        <v>520</v>
      </c>
      <c r="C63" s="119" t="s">
        <v>521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95727</v>
      </c>
      <c r="AC63" s="121">
        <v>0</v>
      </c>
      <c r="AD63" s="121">
        <v>0</v>
      </c>
      <c r="AE63" s="121">
        <f>+SUM(D63,L63,AD63)</f>
        <v>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32027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0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0</v>
      </c>
      <c r="CB63" s="121">
        <f>SUM(X63,AZ63)</f>
        <v>0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127754</v>
      </c>
      <c r="CG63" s="121">
        <f>SUM(AC63,BE63)</f>
        <v>0</v>
      </c>
      <c r="CH63" s="121">
        <f>SUM(AD63,BF63)</f>
        <v>0</v>
      </c>
      <c r="CI63" s="121">
        <f>SUM(AE63,BG63)</f>
        <v>0</v>
      </c>
    </row>
    <row r="64" spans="1:87" s="136" customFormat="1" ht="13.5" customHeight="1" x14ac:dyDescent="0.15">
      <c r="A64" s="119" t="s">
        <v>9</v>
      </c>
      <c r="B64" s="120" t="s">
        <v>523</v>
      </c>
      <c r="C64" s="119" t="s">
        <v>524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7775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3778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11553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9</v>
      </c>
      <c r="B65" s="120" t="s">
        <v>526</v>
      </c>
      <c r="C65" s="119" t="s">
        <v>527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43348</v>
      </c>
      <c r="M65" s="121">
        <f>+SUM(N65:Q65)</f>
        <v>9724</v>
      </c>
      <c r="N65" s="121">
        <v>8016</v>
      </c>
      <c r="O65" s="121">
        <v>0</v>
      </c>
      <c r="P65" s="121">
        <v>1708</v>
      </c>
      <c r="Q65" s="121">
        <v>0</v>
      </c>
      <c r="R65" s="121">
        <f>+SUM(S65:U65)</f>
        <v>9151</v>
      </c>
      <c r="S65" s="121">
        <v>0</v>
      </c>
      <c r="T65" s="121">
        <v>2915</v>
      </c>
      <c r="U65" s="121">
        <v>6236</v>
      </c>
      <c r="V65" s="121">
        <v>0</v>
      </c>
      <c r="W65" s="121">
        <f>+SUM(X65:AA65)</f>
        <v>24473</v>
      </c>
      <c r="X65" s="121">
        <v>19681</v>
      </c>
      <c r="Y65" s="121">
        <v>1057</v>
      </c>
      <c r="Z65" s="121">
        <v>3735</v>
      </c>
      <c r="AA65" s="121">
        <v>0</v>
      </c>
      <c r="AB65" s="121">
        <v>62088</v>
      </c>
      <c r="AC65" s="121">
        <v>0</v>
      </c>
      <c r="AD65" s="121">
        <v>0</v>
      </c>
      <c r="AE65" s="121">
        <f>+SUM(D65,L65,AD65)</f>
        <v>43348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17905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43348</v>
      </c>
      <c r="BQ65" s="121">
        <f>SUM(M65,AO65)</f>
        <v>9724</v>
      </c>
      <c r="BR65" s="121">
        <f>SUM(N65,AP65)</f>
        <v>8016</v>
      </c>
      <c r="BS65" s="121">
        <f>SUM(O65,AQ65)</f>
        <v>0</v>
      </c>
      <c r="BT65" s="121">
        <f>SUM(P65,AR65)</f>
        <v>1708</v>
      </c>
      <c r="BU65" s="121">
        <f>SUM(Q65,AS65)</f>
        <v>0</v>
      </c>
      <c r="BV65" s="121">
        <f>SUM(R65,AT65)</f>
        <v>9151</v>
      </c>
      <c r="BW65" s="121">
        <f>SUM(S65,AU65)</f>
        <v>0</v>
      </c>
      <c r="BX65" s="121">
        <f>SUM(T65,AV65)</f>
        <v>2915</v>
      </c>
      <c r="BY65" s="121">
        <f>SUM(U65,AW65)</f>
        <v>6236</v>
      </c>
      <c r="BZ65" s="121">
        <f>SUM(V65,AX65)</f>
        <v>0</v>
      </c>
      <c r="CA65" s="121">
        <f>SUM(W65,AY65)</f>
        <v>24473</v>
      </c>
      <c r="CB65" s="121">
        <f>SUM(X65,AZ65)</f>
        <v>19681</v>
      </c>
      <c r="CC65" s="121">
        <f>SUM(Y65,BA65)</f>
        <v>1057</v>
      </c>
      <c r="CD65" s="121">
        <f>SUM(Z65,BB65)</f>
        <v>3735</v>
      </c>
      <c r="CE65" s="121">
        <f>SUM(AA65,BC65)</f>
        <v>0</v>
      </c>
      <c r="CF65" s="121">
        <f>SUM(AB65,BD65)</f>
        <v>79993</v>
      </c>
      <c r="CG65" s="121">
        <f>SUM(AC65,BE65)</f>
        <v>0</v>
      </c>
      <c r="CH65" s="121">
        <f>SUM(AD65,BF65)</f>
        <v>0</v>
      </c>
      <c r="CI65" s="121">
        <f>SUM(AE65,BG65)</f>
        <v>43348</v>
      </c>
    </row>
    <row r="66" spans="1:87" s="136" customFormat="1" ht="13.5" customHeight="1" x14ac:dyDescent="0.15">
      <c r="A66" s="119" t="s">
        <v>9</v>
      </c>
      <c r="B66" s="120" t="s">
        <v>529</v>
      </c>
      <c r="C66" s="119" t="s">
        <v>530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20593</v>
      </c>
      <c r="M66" s="121">
        <f>+SUM(N66:Q66)</f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f>+SUM(S66:U66)</f>
        <v>2984</v>
      </c>
      <c r="S66" s="121">
        <v>1480</v>
      </c>
      <c r="T66" s="121">
        <v>0</v>
      </c>
      <c r="U66" s="121">
        <v>1504</v>
      </c>
      <c r="V66" s="121">
        <v>6934</v>
      </c>
      <c r="W66" s="121">
        <f>+SUM(X66:AA66)</f>
        <v>10675</v>
      </c>
      <c r="X66" s="121">
        <v>2901</v>
      </c>
      <c r="Y66" s="121">
        <v>2549</v>
      </c>
      <c r="Z66" s="121">
        <v>1701</v>
      </c>
      <c r="AA66" s="121">
        <v>3524</v>
      </c>
      <c r="AB66" s="121">
        <v>0</v>
      </c>
      <c r="AC66" s="121">
        <v>0</v>
      </c>
      <c r="AD66" s="121">
        <v>1353</v>
      </c>
      <c r="AE66" s="121">
        <f>+SUM(D66,L66,AD66)</f>
        <v>21946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8311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8311</v>
      </c>
      <c r="AZ66" s="121">
        <v>0</v>
      </c>
      <c r="BA66" s="121">
        <v>8311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8311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28904</v>
      </c>
      <c r="BQ66" s="121">
        <f>SUM(M66,AO66)</f>
        <v>0</v>
      </c>
      <c r="BR66" s="121">
        <f>SUM(N66,AP66)</f>
        <v>0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2984</v>
      </c>
      <c r="BW66" s="121">
        <f>SUM(S66,AU66)</f>
        <v>1480</v>
      </c>
      <c r="BX66" s="121">
        <f>SUM(T66,AV66)</f>
        <v>0</v>
      </c>
      <c r="BY66" s="121">
        <f>SUM(U66,AW66)</f>
        <v>1504</v>
      </c>
      <c r="BZ66" s="121">
        <f>SUM(V66,AX66)</f>
        <v>6934</v>
      </c>
      <c r="CA66" s="121">
        <f>SUM(W66,AY66)</f>
        <v>18986</v>
      </c>
      <c r="CB66" s="121">
        <f>SUM(X66,AZ66)</f>
        <v>2901</v>
      </c>
      <c r="CC66" s="121">
        <f>SUM(Y66,BA66)</f>
        <v>10860</v>
      </c>
      <c r="CD66" s="121">
        <f>SUM(Z66,BB66)</f>
        <v>1701</v>
      </c>
      <c r="CE66" s="121">
        <f>SUM(AA66,BC66)</f>
        <v>3524</v>
      </c>
      <c r="CF66" s="121">
        <f>SUM(AB66,BD66)</f>
        <v>0</v>
      </c>
      <c r="CG66" s="121">
        <f>SUM(AC66,BE66)</f>
        <v>0</v>
      </c>
      <c r="CH66" s="121">
        <f>SUM(AD66,BF66)</f>
        <v>1353</v>
      </c>
      <c r="CI66" s="121">
        <f>SUM(AE66,BG66)</f>
        <v>30257</v>
      </c>
    </row>
    <row r="67" spans="1:87" s="136" customFormat="1" ht="13.5" customHeight="1" x14ac:dyDescent="0.15">
      <c r="A67" s="119" t="s">
        <v>9</v>
      </c>
      <c r="B67" s="120" t="s">
        <v>327</v>
      </c>
      <c r="C67" s="119" t="s">
        <v>328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0</v>
      </c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125374</v>
      </c>
      <c r="AO67" s="121">
        <f>+SUM(AP67:AS67)</f>
        <v>36239</v>
      </c>
      <c r="AP67" s="121">
        <v>36239</v>
      </c>
      <c r="AQ67" s="121">
        <v>0</v>
      </c>
      <c r="AR67" s="121">
        <v>0</v>
      </c>
      <c r="AS67" s="121">
        <v>0</v>
      </c>
      <c r="AT67" s="121">
        <f>+SUM(AU67:AW67)</f>
        <v>55024</v>
      </c>
      <c r="AU67" s="121">
        <v>0</v>
      </c>
      <c r="AV67" s="121">
        <v>55024</v>
      </c>
      <c r="AW67" s="121">
        <v>0</v>
      </c>
      <c r="AX67" s="121">
        <v>0</v>
      </c>
      <c r="AY67" s="121">
        <f>+SUM(AZ67:BC67)</f>
        <v>34111</v>
      </c>
      <c r="AZ67" s="121">
        <v>0</v>
      </c>
      <c r="BA67" s="121">
        <v>34111</v>
      </c>
      <c r="BB67" s="121">
        <v>0</v>
      </c>
      <c r="BC67" s="121">
        <v>0</v>
      </c>
      <c r="BD67" s="121">
        <v>0</v>
      </c>
      <c r="BE67" s="121">
        <v>0</v>
      </c>
      <c r="BF67" s="121">
        <v>46814</v>
      </c>
      <c r="BG67" s="121">
        <f>+SUM(BF67,AN67,AF67)</f>
        <v>172188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125374</v>
      </c>
      <c r="BQ67" s="121">
        <f>SUM(M67,AO67)</f>
        <v>36239</v>
      </c>
      <c r="BR67" s="121">
        <f>SUM(N67,AP67)</f>
        <v>36239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55024</v>
      </c>
      <c r="BW67" s="121">
        <f>SUM(S67,AU67)</f>
        <v>0</v>
      </c>
      <c r="BX67" s="121">
        <f>SUM(T67,AV67)</f>
        <v>55024</v>
      </c>
      <c r="BY67" s="121">
        <f>SUM(U67,AW67)</f>
        <v>0</v>
      </c>
      <c r="BZ67" s="121">
        <f>SUM(V67,AX67)</f>
        <v>0</v>
      </c>
      <c r="CA67" s="121">
        <f>SUM(W67,AY67)</f>
        <v>34111</v>
      </c>
      <c r="CB67" s="121">
        <f>SUM(X67,AZ67)</f>
        <v>0</v>
      </c>
      <c r="CC67" s="121">
        <f>SUM(Y67,BA67)</f>
        <v>34111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46814</v>
      </c>
      <c r="CI67" s="121">
        <f>SUM(AE67,BG67)</f>
        <v>172188</v>
      </c>
    </row>
    <row r="68" spans="1:87" s="136" customFormat="1" ht="13.5" customHeight="1" x14ac:dyDescent="0.15">
      <c r="A68" s="119" t="s">
        <v>9</v>
      </c>
      <c r="B68" s="120" t="s">
        <v>329</v>
      </c>
      <c r="C68" s="119" t="s">
        <v>330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505647</v>
      </c>
      <c r="M68" s="121">
        <f>+SUM(N68:Q68)</f>
        <v>61766</v>
      </c>
      <c r="N68" s="121">
        <v>61766</v>
      </c>
      <c r="O68" s="121">
        <v>0</v>
      </c>
      <c r="P68" s="121">
        <v>0</v>
      </c>
      <c r="Q68" s="121">
        <v>0</v>
      </c>
      <c r="R68" s="121">
        <f>+SUM(S68:U68)</f>
        <v>227214</v>
      </c>
      <c r="S68" s="121">
        <v>0</v>
      </c>
      <c r="T68" s="121">
        <v>218442</v>
      </c>
      <c r="U68" s="121">
        <v>8772</v>
      </c>
      <c r="V68" s="121">
        <v>0</v>
      </c>
      <c r="W68" s="121">
        <f>+SUM(X68:AA68)</f>
        <v>216667</v>
      </c>
      <c r="X68" s="121">
        <v>0</v>
      </c>
      <c r="Y68" s="121">
        <v>198024</v>
      </c>
      <c r="Z68" s="121">
        <v>18643</v>
      </c>
      <c r="AA68" s="121">
        <v>0</v>
      </c>
      <c r="AB68" s="121">
        <v>0</v>
      </c>
      <c r="AC68" s="121">
        <v>0</v>
      </c>
      <c r="AD68" s="121">
        <v>4008</v>
      </c>
      <c r="AE68" s="121">
        <f>+SUM(D68,L68,AD68)</f>
        <v>509655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193543</v>
      </c>
      <c r="AO68" s="121">
        <f>+SUM(AP68:AS68)</f>
        <v>46403</v>
      </c>
      <c r="AP68" s="121">
        <v>46403</v>
      </c>
      <c r="AQ68" s="121">
        <v>0</v>
      </c>
      <c r="AR68" s="121">
        <v>0</v>
      </c>
      <c r="AS68" s="121">
        <v>0</v>
      </c>
      <c r="AT68" s="121">
        <f>+SUM(AU68:AW68)</f>
        <v>147140</v>
      </c>
      <c r="AU68" s="121">
        <v>0</v>
      </c>
      <c r="AV68" s="121">
        <v>147140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0</v>
      </c>
      <c r="BE68" s="121">
        <v>0</v>
      </c>
      <c r="BF68" s="121">
        <v>39286</v>
      </c>
      <c r="BG68" s="121">
        <f>+SUM(BF68,AN68,AF68)</f>
        <v>232829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699190</v>
      </c>
      <c r="BQ68" s="121">
        <f>SUM(M68,AO68)</f>
        <v>108169</v>
      </c>
      <c r="BR68" s="121">
        <f>SUM(N68,AP68)</f>
        <v>108169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374354</v>
      </c>
      <c r="BW68" s="121">
        <f>SUM(S68,AU68)</f>
        <v>0</v>
      </c>
      <c r="BX68" s="121">
        <f>SUM(T68,AV68)</f>
        <v>365582</v>
      </c>
      <c r="BY68" s="121">
        <f>SUM(U68,AW68)</f>
        <v>8772</v>
      </c>
      <c r="BZ68" s="121">
        <f>SUM(V68,AX68)</f>
        <v>0</v>
      </c>
      <c r="CA68" s="121">
        <f>SUM(W68,AY68)</f>
        <v>216667</v>
      </c>
      <c r="CB68" s="121">
        <f>SUM(X68,AZ68)</f>
        <v>0</v>
      </c>
      <c r="CC68" s="121">
        <f>SUM(Y68,BA68)</f>
        <v>198024</v>
      </c>
      <c r="CD68" s="121">
        <f>SUM(Z68,BB68)</f>
        <v>18643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43294</v>
      </c>
      <c r="CI68" s="121">
        <f>SUM(AE68,BG68)</f>
        <v>742484</v>
      </c>
    </row>
    <row r="69" spans="1:87" s="136" customFormat="1" ht="13.5" customHeight="1" x14ac:dyDescent="0.15">
      <c r="A69" s="119" t="s">
        <v>9</v>
      </c>
      <c r="B69" s="120" t="s">
        <v>350</v>
      </c>
      <c r="C69" s="119" t="s">
        <v>396</v>
      </c>
      <c r="D69" s="121">
        <f>+SUM(E69,J69)</f>
        <v>536098</v>
      </c>
      <c r="E69" s="121">
        <f>+SUM(F69:I69)</f>
        <v>494503</v>
      </c>
      <c r="F69" s="121">
        <v>0</v>
      </c>
      <c r="G69" s="121">
        <v>494503</v>
      </c>
      <c r="H69" s="121">
        <v>0</v>
      </c>
      <c r="I69" s="121">
        <v>0</v>
      </c>
      <c r="J69" s="121">
        <v>41595</v>
      </c>
      <c r="K69" s="121">
        <v>0</v>
      </c>
      <c r="L69" s="121">
        <f>+SUM(M69,R69,V69,W69,AC69)</f>
        <v>337856</v>
      </c>
      <c r="M69" s="121">
        <f>+SUM(N69:Q69)</f>
        <v>41267</v>
      </c>
      <c r="N69" s="121">
        <v>41267</v>
      </c>
      <c r="O69" s="121">
        <v>0</v>
      </c>
      <c r="P69" s="121">
        <v>0</v>
      </c>
      <c r="Q69" s="121">
        <v>0</v>
      </c>
      <c r="R69" s="121">
        <f>+SUM(S69:U69)</f>
        <v>189966</v>
      </c>
      <c r="S69" s="121">
        <v>0</v>
      </c>
      <c r="T69" s="121">
        <v>148786</v>
      </c>
      <c r="U69" s="121">
        <v>41180</v>
      </c>
      <c r="V69" s="121">
        <v>1166</v>
      </c>
      <c r="W69" s="121">
        <f>+SUM(X69:AA69)</f>
        <v>105457</v>
      </c>
      <c r="X69" s="121">
        <v>0</v>
      </c>
      <c r="Y69" s="121">
        <v>80369</v>
      </c>
      <c r="Z69" s="121">
        <v>25088</v>
      </c>
      <c r="AA69" s="121">
        <v>0</v>
      </c>
      <c r="AB69" s="121">
        <v>0</v>
      </c>
      <c r="AC69" s="121">
        <v>0</v>
      </c>
      <c r="AD69" s="121">
        <v>122091</v>
      </c>
      <c r="AE69" s="121">
        <f>+SUM(D69,L69,AD69)</f>
        <v>996045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122005</v>
      </c>
      <c r="AO69" s="121">
        <f>+SUM(AP69:AS69)</f>
        <v>30025</v>
      </c>
      <c r="AP69" s="121">
        <v>30025</v>
      </c>
      <c r="AQ69" s="121">
        <v>0</v>
      </c>
      <c r="AR69" s="121">
        <v>0</v>
      </c>
      <c r="AS69" s="121">
        <v>0</v>
      </c>
      <c r="AT69" s="121">
        <f>+SUM(AU69:AW69)</f>
        <v>82888</v>
      </c>
      <c r="AU69" s="121">
        <v>0</v>
      </c>
      <c r="AV69" s="121">
        <v>82888</v>
      </c>
      <c r="AW69" s="121">
        <v>0</v>
      </c>
      <c r="AX69" s="121">
        <v>0</v>
      </c>
      <c r="AY69" s="121">
        <f>+SUM(AZ69:BC69)</f>
        <v>9092</v>
      </c>
      <c r="AZ69" s="121">
        <v>0</v>
      </c>
      <c r="BA69" s="121">
        <v>9092</v>
      </c>
      <c r="BB69" s="121">
        <v>0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122005</v>
      </c>
      <c r="BH69" s="121">
        <f>SUM(D69,AF69)</f>
        <v>536098</v>
      </c>
      <c r="BI69" s="121">
        <f>SUM(E69,AG69)</f>
        <v>494503</v>
      </c>
      <c r="BJ69" s="121">
        <f>SUM(F69,AH69)</f>
        <v>0</v>
      </c>
      <c r="BK69" s="121">
        <f>SUM(G69,AI69)</f>
        <v>494503</v>
      </c>
      <c r="BL69" s="121">
        <f>SUM(H69,AJ69)</f>
        <v>0</v>
      </c>
      <c r="BM69" s="121">
        <f>SUM(I69,AK69)</f>
        <v>0</v>
      </c>
      <c r="BN69" s="121">
        <f>SUM(J69,AL69)</f>
        <v>41595</v>
      </c>
      <c r="BO69" s="121">
        <f>SUM(K69,AM69)</f>
        <v>0</v>
      </c>
      <c r="BP69" s="121">
        <f>SUM(L69,AN69)</f>
        <v>459861</v>
      </c>
      <c r="BQ69" s="121">
        <f>SUM(M69,AO69)</f>
        <v>71292</v>
      </c>
      <c r="BR69" s="121">
        <f>SUM(N69,AP69)</f>
        <v>71292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272854</v>
      </c>
      <c r="BW69" s="121">
        <f>SUM(S69,AU69)</f>
        <v>0</v>
      </c>
      <c r="BX69" s="121">
        <f>SUM(T69,AV69)</f>
        <v>231674</v>
      </c>
      <c r="BY69" s="121">
        <f>SUM(U69,AW69)</f>
        <v>41180</v>
      </c>
      <c r="BZ69" s="121">
        <f>SUM(V69,AX69)</f>
        <v>1166</v>
      </c>
      <c r="CA69" s="121">
        <f>SUM(W69,AY69)</f>
        <v>114549</v>
      </c>
      <c r="CB69" s="121">
        <f>SUM(X69,AZ69)</f>
        <v>0</v>
      </c>
      <c r="CC69" s="121">
        <f>SUM(Y69,BA69)</f>
        <v>89461</v>
      </c>
      <c r="CD69" s="121">
        <f>SUM(Z69,BB69)</f>
        <v>25088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122091</v>
      </c>
      <c r="CI69" s="121">
        <f>SUM(AE69,BG69)</f>
        <v>1118050</v>
      </c>
    </row>
    <row r="70" spans="1:87" s="136" customFormat="1" ht="13.5" customHeight="1" x14ac:dyDescent="0.15">
      <c r="A70" s="119" t="s">
        <v>9</v>
      </c>
      <c r="B70" s="120" t="s">
        <v>334</v>
      </c>
      <c r="C70" s="119" t="s">
        <v>335</v>
      </c>
      <c r="D70" s="121">
        <f>+SUM(E70,J70)</f>
        <v>128518</v>
      </c>
      <c r="E70" s="121">
        <f>+SUM(F70:I70)</f>
        <v>65277</v>
      </c>
      <c r="F70" s="121">
        <v>0</v>
      </c>
      <c r="G70" s="121">
        <v>0</v>
      </c>
      <c r="H70" s="121">
        <v>65277</v>
      </c>
      <c r="I70" s="121">
        <v>0</v>
      </c>
      <c r="J70" s="121">
        <v>63241</v>
      </c>
      <c r="K70" s="121">
        <v>0</v>
      </c>
      <c r="L70" s="121">
        <f>+SUM(M70,R70,V70,W70,AC70)</f>
        <v>1050463</v>
      </c>
      <c r="M70" s="121">
        <f>+SUM(N70:Q70)</f>
        <v>179929</v>
      </c>
      <c r="N70" s="121">
        <v>64554</v>
      </c>
      <c r="O70" s="121">
        <v>0</v>
      </c>
      <c r="P70" s="121">
        <v>83326</v>
      </c>
      <c r="Q70" s="121">
        <v>32049</v>
      </c>
      <c r="R70" s="121">
        <f>+SUM(S70:U70)</f>
        <v>660476</v>
      </c>
      <c r="S70" s="121">
        <v>0</v>
      </c>
      <c r="T70" s="121">
        <v>569729</v>
      </c>
      <c r="U70" s="121">
        <v>90747</v>
      </c>
      <c r="V70" s="121">
        <v>0</v>
      </c>
      <c r="W70" s="121">
        <f>+SUM(X70:AA70)</f>
        <v>210058</v>
      </c>
      <c r="X70" s="121">
        <v>0</v>
      </c>
      <c r="Y70" s="121">
        <v>190839</v>
      </c>
      <c r="Z70" s="121">
        <v>19219</v>
      </c>
      <c r="AA70" s="121">
        <v>0</v>
      </c>
      <c r="AB70" s="121">
        <v>0</v>
      </c>
      <c r="AC70" s="121">
        <v>0</v>
      </c>
      <c r="AD70" s="121">
        <v>335464</v>
      </c>
      <c r="AE70" s="121">
        <f>+SUM(D70,L70,AD70)</f>
        <v>1514445</v>
      </c>
      <c r="AF70" s="121">
        <f>+SUM(AG70,AL70)</f>
        <v>33851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33851</v>
      </c>
      <c r="AM70" s="121">
        <v>0</v>
      </c>
      <c r="AN70" s="121">
        <f>+SUM(AO70,AT70,AX70,AY70,BE70)</f>
        <v>262708</v>
      </c>
      <c r="AO70" s="121">
        <f>+SUM(AP70:AS70)</f>
        <v>120480</v>
      </c>
      <c r="AP70" s="121">
        <v>64554</v>
      </c>
      <c r="AQ70" s="121">
        <v>0</v>
      </c>
      <c r="AR70" s="121">
        <v>55926</v>
      </c>
      <c r="AS70" s="121">
        <v>0</v>
      </c>
      <c r="AT70" s="121">
        <f>+SUM(AU70:AW70)</f>
        <v>133955</v>
      </c>
      <c r="AU70" s="121">
        <v>0</v>
      </c>
      <c r="AV70" s="121">
        <v>133955</v>
      </c>
      <c r="AW70" s="121">
        <v>0</v>
      </c>
      <c r="AX70" s="121">
        <v>0</v>
      </c>
      <c r="AY70" s="121">
        <f>+SUM(AZ70:BC70)</f>
        <v>8273</v>
      </c>
      <c r="AZ70" s="121">
        <v>0</v>
      </c>
      <c r="BA70" s="121">
        <v>8273</v>
      </c>
      <c r="BB70" s="121">
        <v>0</v>
      </c>
      <c r="BC70" s="121">
        <v>0</v>
      </c>
      <c r="BD70" s="121">
        <v>0</v>
      </c>
      <c r="BE70" s="121">
        <v>0</v>
      </c>
      <c r="BF70" s="121">
        <v>134185</v>
      </c>
      <c r="BG70" s="121">
        <f>+SUM(BF70,AN70,AF70)</f>
        <v>430744</v>
      </c>
      <c r="BH70" s="121">
        <f>SUM(D70,AF70)</f>
        <v>162369</v>
      </c>
      <c r="BI70" s="121">
        <f>SUM(E70,AG70)</f>
        <v>65277</v>
      </c>
      <c r="BJ70" s="121">
        <f>SUM(F70,AH70)</f>
        <v>0</v>
      </c>
      <c r="BK70" s="121">
        <f>SUM(G70,AI70)</f>
        <v>0</v>
      </c>
      <c r="BL70" s="121">
        <f>SUM(H70,AJ70)</f>
        <v>65277</v>
      </c>
      <c r="BM70" s="121">
        <f>SUM(I70,AK70)</f>
        <v>0</v>
      </c>
      <c r="BN70" s="121">
        <f>SUM(J70,AL70)</f>
        <v>97092</v>
      </c>
      <c r="BO70" s="121">
        <f>SUM(K70,AM70)</f>
        <v>0</v>
      </c>
      <c r="BP70" s="121">
        <f>SUM(L70,AN70)</f>
        <v>1313171</v>
      </c>
      <c r="BQ70" s="121">
        <f>SUM(M70,AO70)</f>
        <v>300409</v>
      </c>
      <c r="BR70" s="121">
        <f>SUM(N70,AP70)</f>
        <v>129108</v>
      </c>
      <c r="BS70" s="121">
        <f>SUM(O70,AQ70)</f>
        <v>0</v>
      </c>
      <c r="BT70" s="121">
        <f>SUM(P70,AR70)</f>
        <v>139252</v>
      </c>
      <c r="BU70" s="121">
        <f>SUM(Q70,AS70)</f>
        <v>32049</v>
      </c>
      <c r="BV70" s="121">
        <f>SUM(R70,AT70)</f>
        <v>794431</v>
      </c>
      <c r="BW70" s="121">
        <f>SUM(S70,AU70)</f>
        <v>0</v>
      </c>
      <c r="BX70" s="121">
        <f>SUM(T70,AV70)</f>
        <v>703684</v>
      </c>
      <c r="BY70" s="121">
        <f>SUM(U70,AW70)</f>
        <v>90747</v>
      </c>
      <c r="BZ70" s="121">
        <f>SUM(V70,AX70)</f>
        <v>0</v>
      </c>
      <c r="CA70" s="121">
        <f>SUM(W70,AY70)</f>
        <v>218331</v>
      </c>
      <c r="CB70" s="121">
        <f>SUM(X70,AZ70)</f>
        <v>0</v>
      </c>
      <c r="CC70" s="121">
        <f>SUM(Y70,BA70)</f>
        <v>199112</v>
      </c>
      <c r="CD70" s="121">
        <f>SUM(Z70,BB70)</f>
        <v>19219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469649</v>
      </c>
      <c r="CI70" s="121">
        <f>SUM(AE70,BG70)</f>
        <v>1945189</v>
      </c>
    </row>
    <row r="71" spans="1:87" s="136" customFormat="1" ht="13.5" customHeight="1" x14ac:dyDescent="0.15">
      <c r="A71" s="119" t="s">
        <v>9</v>
      </c>
      <c r="B71" s="120" t="s">
        <v>463</v>
      </c>
      <c r="C71" s="119" t="s">
        <v>464</v>
      </c>
      <c r="D71" s="121">
        <f>+SUM(E71,J71)</f>
        <v>1131133</v>
      </c>
      <c r="E71" s="121">
        <f>+SUM(F71:I71)</f>
        <v>1131133</v>
      </c>
      <c r="F71" s="121">
        <v>464995</v>
      </c>
      <c r="G71" s="121">
        <v>0</v>
      </c>
      <c r="H71" s="121">
        <v>666138</v>
      </c>
      <c r="I71" s="121">
        <v>0</v>
      </c>
      <c r="J71" s="121">
        <v>0</v>
      </c>
      <c r="K71" s="121">
        <v>0</v>
      </c>
      <c r="L71" s="121">
        <f>+SUM(M71,R71,V71,W71,AC71)</f>
        <v>387737</v>
      </c>
      <c r="M71" s="121">
        <f>+SUM(N71:Q71)</f>
        <v>53273</v>
      </c>
      <c r="N71" s="121">
        <v>24826</v>
      </c>
      <c r="O71" s="121">
        <v>0</v>
      </c>
      <c r="P71" s="121">
        <v>8128</v>
      </c>
      <c r="Q71" s="121">
        <v>20319</v>
      </c>
      <c r="R71" s="121">
        <f>+SUM(S71:U71)</f>
        <v>161245</v>
      </c>
      <c r="S71" s="121">
        <v>239</v>
      </c>
      <c r="T71" s="121">
        <v>140098</v>
      </c>
      <c r="U71" s="121">
        <v>20908</v>
      </c>
      <c r="V71" s="121">
        <v>0</v>
      </c>
      <c r="W71" s="121">
        <f>+SUM(X71:AA71)</f>
        <v>171310</v>
      </c>
      <c r="X71" s="121">
        <v>88560</v>
      </c>
      <c r="Y71" s="121">
        <v>70114</v>
      </c>
      <c r="Z71" s="121">
        <v>12636</v>
      </c>
      <c r="AA71" s="121">
        <v>0</v>
      </c>
      <c r="AB71" s="121">
        <v>0</v>
      </c>
      <c r="AC71" s="121">
        <v>1909</v>
      </c>
      <c r="AD71" s="121">
        <v>4905</v>
      </c>
      <c r="AE71" s="121">
        <f>+SUM(D71,L71,AD71)</f>
        <v>1523775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148987</v>
      </c>
      <c r="AO71" s="121">
        <f>+SUM(AP71:AS71)</f>
        <v>38514</v>
      </c>
      <c r="AP71" s="121">
        <v>21268</v>
      </c>
      <c r="AQ71" s="121">
        <v>17246</v>
      </c>
      <c r="AR71" s="121">
        <v>0</v>
      </c>
      <c r="AS71" s="121">
        <v>0</v>
      </c>
      <c r="AT71" s="121">
        <f>+SUM(AU71:AW71)</f>
        <v>81097</v>
      </c>
      <c r="AU71" s="121">
        <v>5842</v>
      </c>
      <c r="AV71" s="121">
        <v>75255</v>
      </c>
      <c r="AW71" s="121">
        <v>0</v>
      </c>
      <c r="AX71" s="121">
        <v>0</v>
      </c>
      <c r="AY71" s="121">
        <f>+SUM(AZ71:BC71)</f>
        <v>29376</v>
      </c>
      <c r="AZ71" s="121">
        <v>0</v>
      </c>
      <c r="BA71" s="121">
        <v>29376</v>
      </c>
      <c r="BB71" s="121">
        <v>0</v>
      </c>
      <c r="BC71" s="121">
        <v>0</v>
      </c>
      <c r="BD71" s="121">
        <v>0</v>
      </c>
      <c r="BE71" s="121">
        <v>0</v>
      </c>
      <c r="BF71" s="121">
        <v>2369</v>
      </c>
      <c r="BG71" s="121">
        <f>+SUM(BF71,AN71,AF71)</f>
        <v>151356</v>
      </c>
      <c r="BH71" s="121">
        <f>SUM(D71,AF71)</f>
        <v>1131133</v>
      </c>
      <c r="BI71" s="121">
        <f>SUM(E71,AG71)</f>
        <v>1131133</v>
      </c>
      <c r="BJ71" s="121">
        <f>SUM(F71,AH71)</f>
        <v>464995</v>
      </c>
      <c r="BK71" s="121">
        <f>SUM(G71,AI71)</f>
        <v>0</v>
      </c>
      <c r="BL71" s="121">
        <f>SUM(H71,AJ71)</f>
        <v>666138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536724</v>
      </c>
      <c r="BQ71" s="121">
        <f>SUM(M71,AO71)</f>
        <v>91787</v>
      </c>
      <c r="BR71" s="121">
        <f>SUM(N71,AP71)</f>
        <v>46094</v>
      </c>
      <c r="BS71" s="121">
        <f>SUM(O71,AQ71)</f>
        <v>17246</v>
      </c>
      <c r="BT71" s="121">
        <f>SUM(P71,AR71)</f>
        <v>8128</v>
      </c>
      <c r="BU71" s="121">
        <f>SUM(Q71,AS71)</f>
        <v>20319</v>
      </c>
      <c r="BV71" s="121">
        <f>SUM(R71,AT71)</f>
        <v>242342</v>
      </c>
      <c r="BW71" s="121">
        <f>SUM(S71,AU71)</f>
        <v>6081</v>
      </c>
      <c r="BX71" s="121">
        <f>SUM(T71,AV71)</f>
        <v>215353</v>
      </c>
      <c r="BY71" s="121">
        <f>SUM(U71,AW71)</f>
        <v>20908</v>
      </c>
      <c r="BZ71" s="121">
        <f>SUM(V71,AX71)</f>
        <v>0</v>
      </c>
      <c r="CA71" s="121">
        <f>SUM(W71,AY71)</f>
        <v>200686</v>
      </c>
      <c r="CB71" s="121">
        <f>SUM(X71,AZ71)</f>
        <v>88560</v>
      </c>
      <c r="CC71" s="121">
        <f>SUM(Y71,BA71)</f>
        <v>99490</v>
      </c>
      <c r="CD71" s="121">
        <f>SUM(Z71,BB71)</f>
        <v>12636</v>
      </c>
      <c r="CE71" s="121">
        <f>SUM(AA71,BC71)</f>
        <v>0</v>
      </c>
      <c r="CF71" s="121">
        <f>SUM(AB71,BD71)</f>
        <v>0</v>
      </c>
      <c r="CG71" s="121">
        <f>SUM(AC71,BE71)</f>
        <v>1909</v>
      </c>
      <c r="CH71" s="121">
        <f>SUM(AD71,BF71)</f>
        <v>7274</v>
      </c>
      <c r="CI71" s="121">
        <f>SUM(AE71,BG71)</f>
        <v>1675131</v>
      </c>
    </row>
    <row r="72" spans="1:87" s="136" customFormat="1" ht="13.5" customHeight="1" x14ac:dyDescent="0.15">
      <c r="A72" s="119" t="s">
        <v>9</v>
      </c>
      <c r="B72" s="120" t="s">
        <v>477</v>
      </c>
      <c r="C72" s="119" t="s">
        <v>478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434002</v>
      </c>
      <c r="M72" s="121">
        <f>+SUM(N72:Q72)</f>
        <v>55701</v>
      </c>
      <c r="N72" s="121">
        <v>28814</v>
      </c>
      <c r="O72" s="121">
        <v>0</v>
      </c>
      <c r="P72" s="121">
        <v>26887</v>
      </c>
      <c r="Q72" s="121">
        <v>0</v>
      </c>
      <c r="R72" s="121">
        <f>+SUM(S72:U72)</f>
        <v>148085</v>
      </c>
      <c r="S72" s="121">
        <v>0</v>
      </c>
      <c r="T72" s="121">
        <v>101568</v>
      </c>
      <c r="U72" s="121">
        <v>46517</v>
      </c>
      <c r="V72" s="121">
        <v>0</v>
      </c>
      <c r="W72" s="121">
        <f>+SUM(X72:AA72)</f>
        <v>230216</v>
      </c>
      <c r="X72" s="121">
        <v>134387</v>
      </c>
      <c r="Y72" s="121">
        <v>90383</v>
      </c>
      <c r="Z72" s="121">
        <v>3399</v>
      </c>
      <c r="AA72" s="121">
        <v>2047</v>
      </c>
      <c r="AB72" s="121">
        <v>0</v>
      </c>
      <c r="AC72" s="121">
        <v>0</v>
      </c>
      <c r="AD72" s="121">
        <v>33214</v>
      </c>
      <c r="AE72" s="121">
        <f>+SUM(D72,L72,AD72)</f>
        <v>467216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150695</v>
      </c>
      <c r="AO72" s="121">
        <f>+SUM(AP72:AS72)</f>
        <v>72236</v>
      </c>
      <c r="AP72" s="121">
        <v>37824</v>
      </c>
      <c r="AQ72" s="121">
        <v>0</v>
      </c>
      <c r="AR72" s="121">
        <v>34412</v>
      </c>
      <c r="AS72" s="121">
        <v>0</v>
      </c>
      <c r="AT72" s="121">
        <f>+SUM(AU72:AW72)</f>
        <v>72108</v>
      </c>
      <c r="AU72" s="121">
        <v>1808</v>
      </c>
      <c r="AV72" s="121">
        <v>70300</v>
      </c>
      <c r="AW72" s="121">
        <v>0</v>
      </c>
      <c r="AX72" s="121">
        <v>0</v>
      </c>
      <c r="AY72" s="121">
        <f>+SUM(AZ72:BC72)</f>
        <v>6351</v>
      </c>
      <c r="AZ72" s="121">
        <v>0</v>
      </c>
      <c r="BA72" s="121">
        <v>1904</v>
      </c>
      <c r="BB72" s="121">
        <v>0</v>
      </c>
      <c r="BC72" s="121">
        <v>4447</v>
      </c>
      <c r="BD72" s="121">
        <v>0</v>
      </c>
      <c r="BE72" s="121">
        <v>0</v>
      </c>
      <c r="BF72" s="121">
        <v>35793</v>
      </c>
      <c r="BG72" s="121">
        <f>+SUM(BF72,AN72,AF72)</f>
        <v>186488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584697</v>
      </c>
      <c r="BQ72" s="121">
        <f>SUM(M72,AO72)</f>
        <v>127937</v>
      </c>
      <c r="BR72" s="121">
        <f>SUM(N72,AP72)</f>
        <v>66638</v>
      </c>
      <c r="BS72" s="121">
        <f>SUM(O72,AQ72)</f>
        <v>0</v>
      </c>
      <c r="BT72" s="121">
        <f>SUM(P72,AR72)</f>
        <v>61299</v>
      </c>
      <c r="BU72" s="121">
        <f>SUM(Q72,AS72)</f>
        <v>0</v>
      </c>
      <c r="BV72" s="121">
        <f>SUM(R72,AT72)</f>
        <v>220193</v>
      </c>
      <c r="BW72" s="121">
        <f>SUM(S72,AU72)</f>
        <v>1808</v>
      </c>
      <c r="BX72" s="121">
        <f>SUM(T72,AV72)</f>
        <v>171868</v>
      </c>
      <c r="BY72" s="121">
        <f>SUM(U72,AW72)</f>
        <v>46517</v>
      </c>
      <c r="BZ72" s="121">
        <f>SUM(V72,AX72)</f>
        <v>0</v>
      </c>
      <c r="CA72" s="121">
        <f>SUM(W72,AY72)</f>
        <v>236567</v>
      </c>
      <c r="CB72" s="121">
        <f>SUM(X72,AZ72)</f>
        <v>134387</v>
      </c>
      <c r="CC72" s="121">
        <f>SUM(Y72,BA72)</f>
        <v>92287</v>
      </c>
      <c r="CD72" s="121">
        <f>SUM(Z72,BB72)</f>
        <v>3399</v>
      </c>
      <c r="CE72" s="121">
        <f>SUM(AA72,BC72)</f>
        <v>6494</v>
      </c>
      <c r="CF72" s="121">
        <f>SUM(AB72,BD72)</f>
        <v>0</v>
      </c>
      <c r="CG72" s="121">
        <f>SUM(AC72,BE72)</f>
        <v>0</v>
      </c>
      <c r="CH72" s="121">
        <f>SUM(AD72,BF72)</f>
        <v>69007</v>
      </c>
      <c r="CI72" s="121">
        <f>SUM(AE72,BG72)</f>
        <v>653704</v>
      </c>
    </row>
    <row r="73" spans="1:87" s="136" customFormat="1" ht="13.5" customHeight="1" x14ac:dyDescent="0.15">
      <c r="A73" s="119" t="s">
        <v>9</v>
      </c>
      <c r="B73" s="120" t="s">
        <v>370</v>
      </c>
      <c r="C73" s="119" t="s">
        <v>371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584491</v>
      </c>
      <c r="M73" s="121">
        <f>+SUM(N73:Q73)</f>
        <v>53058</v>
      </c>
      <c r="N73" s="121">
        <v>53058</v>
      </c>
      <c r="O73" s="121">
        <v>0</v>
      </c>
      <c r="P73" s="121">
        <v>0</v>
      </c>
      <c r="Q73" s="121">
        <v>0</v>
      </c>
      <c r="R73" s="121">
        <f>+SUM(S73:U73)</f>
        <v>10737</v>
      </c>
      <c r="S73" s="121">
        <v>0</v>
      </c>
      <c r="T73" s="121">
        <v>1645</v>
      </c>
      <c r="U73" s="121">
        <v>9092</v>
      </c>
      <c r="V73" s="121">
        <v>0</v>
      </c>
      <c r="W73" s="121">
        <f>+SUM(X73:AA73)</f>
        <v>509935</v>
      </c>
      <c r="X73" s="121">
        <v>12194</v>
      </c>
      <c r="Y73" s="121">
        <v>494182</v>
      </c>
      <c r="Z73" s="121">
        <v>1642</v>
      </c>
      <c r="AA73" s="121">
        <v>1917</v>
      </c>
      <c r="AB73" s="121">
        <v>0</v>
      </c>
      <c r="AC73" s="121">
        <v>10761</v>
      </c>
      <c r="AD73" s="121">
        <v>24474</v>
      </c>
      <c r="AE73" s="121">
        <f>+SUM(D73,L73,AD73)</f>
        <v>608965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358625</v>
      </c>
      <c r="AO73" s="121">
        <f>+SUM(AP73:AS73)</f>
        <v>215456</v>
      </c>
      <c r="AP73" s="121">
        <v>50679</v>
      </c>
      <c r="AQ73" s="121">
        <v>164777</v>
      </c>
      <c r="AR73" s="121">
        <v>0</v>
      </c>
      <c r="AS73" s="121">
        <v>0</v>
      </c>
      <c r="AT73" s="121">
        <f>+SUM(AU73:AW73)</f>
        <v>89568</v>
      </c>
      <c r="AU73" s="121">
        <v>22569</v>
      </c>
      <c r="AV73" s="121">
        <v>66999</v>
      </c>
      <c r="AW73" s="121">
        <v>0</v>
      </c>
      <c r="AX73" s="121">
        <v>6480</v>
      </c>
      <c r="AY73" s="121">
        <f>+SUM(AZ73:BC73)</f>
        <v>46680</v>
      </c>
      <c r="AZ73" s="121">
        <v>4502</v>
      </c>
      <c r="BA73" s="121">
        <v>41978</v>
      </c>
      <c r="BB73" s="121">
        <v>0</v>
      </c>
      <c r="BC73" s="121">
        <v>200</v>
      </c>
      <c r="BD73" s="121">
        <v>0</v>
      </c>
      <c r="BE73" s="121">
        <v>441</v>
      </c>
      <c r="BF73" s="121">
        <v>59985</v>
      </c>
      <c r="BG73" s="121">
        <f>+SUM(BF73,AN73,AF73)</f>
        <v>418610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943116</v>
      </c>
      <c r="BQ73" s="121">
        <f>SUM(M73,AO73)</f>
        <v>268514</v>
      </c>
      <c r="BR73" s="121">
        <f>SUM(N73,AP73)</f>
        <v>103737</v>
      </c>
      <c r="BS73" s="121">
        <f>SUM(O73,AQ73)</f>
        <v>164777</v>
      </c>
      <c r="BT73" s="121">
        <f>SUM(P73,AR73)</f>
        <v>0</v>
      </c>
      <c r="BU73" s="121">
        <f>SUM(Q73,AS73)</f>
        <v>0</v>
      </c>
      <c r="BV73" s="121">
        <f>SUM(R73,AT73)</f>
        <v>100305</v>
      </c>
      <c r="BW73" s="121">
        <f>SUM(S73,AU73)</f>
        <v>22569</v>
      </c>
      <c r="BX73" s="121">
        <f>SUM(T73,AV73)</f>
        <v>68644</v>
      </c>
      <c r="BY73" s="121">
        <f>SUM(U73,AW73)</f>
        <v>9092</v>
      </c>
      <c r="BZ73" s="121">
        <f>SUM(V73,AX73)</f>
        <v>6480</v>
      </c>
      <c r="CA73" s="121">
        <f>SUM(W73,AY73)</f>
        <v>556615</v>
      </c>
      <c r="CB73" s="121">
        <f>SUM(X73,AZ73)</f>
        <v>16696</v>
      </c>
      <c r="CC73" s="121">
        <f>SUM(Y73,BA73)</f>
        <v>536160</v>
      </c>
      <c r="CD73" s="121">
        <f>SUM(Z73,BB73)</f>
        <v>1642</v>
      </c>
      <c r="CE73" s="121">
        <f>SUM(AA73,BC73)</f>
        <v>2117</v>
      </c>
      <c r="CF73" s="121">
        <f>SUM(AB73,BD73)</f>
        <v>0</v>
      </c>
      <c r="CG73" s="121">
        <f>SUM(AC73,BE73)</f>
        <v>11202</v>
      </c>
      <c r="CH73" s="121">
        <f>SUM(AD73,BF73)</f>
        <v>84459</v>
      </c>
      <c r="CI73" s="121">
        <f>SUM(AE73,BG73)</f>
        <v>1027575</v>
      </c>
    </row>
    <row r="74" spans="1:87" s="136" customFormat="1" ht="13.5" customHeight="1" x14ac:dyDescent="0.15">
      <c r="A74" s="119" t="s">
        <v>9</v>
      </c>
      <c r="B74" s="120" t="s">
        <v>360</v>
      </c>
      <c r="C74" s="119" t="s">
        <v>361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461437</v>
      </c>
      <c r="M74" s="121">
        <f>+SUM(N74:Q74)</f>
        <v>7121</v>
      </c>
      <c r="N74" s="121">
        <v>7121</v>
      </c>
      <c r="O74" s="121">
        <v>0</v>
      </c>
      <c r="P74" s="121">
        <v>0</v>
      </c>
      <c r="Q74" s="121">
        <v>0</v>
      </c>
      <c r="R74" s="121">
        <f>+SUM(S74:U74)</f>
        <v>351720</v>
      </c>
      <c r="S74" s="121">
        <v>0</v>
      </c>
      <c r="T74" s="121">
        <v>351720</v>
      </c>
      <c r="U74" s="121">
        <v>0</v>
      </c>
      <c r="V74" s="121">
        <v>0</v>
      </c>
      <c r="W74" s="121">
        <f>+SUM(X74:AA74)</f>
        <v>102596</v>
      </c>
      <c r="X74" s="121">
        <v>0</v>
      </c>
      <c r="Y74" s="121">
        <v>102596</v>
      </c>
      <c r="Z74" s="121">
        <v>0</v>
      </c>
      <c r="AA74" s="121">
        <v>0</v>
      </c>
      <c r="AB74" s="121">
        <v>0</v>
      </c>
      <c r="AC74" s="121">
        <v>0</v>
      </c>
      <c r="AD74" s="121">
        <v>0</v>
      </c>
      <c r="AE74" s="121">
        <f>+SUM(D74,L74,AD74)</f>
        <v>461437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111477</v>
      </c>
      <c r="AO74" s="121">
        <f>+SUM(AP74:AS74)</f>
        <v>2</v>
      </c>
      <c r="AP74" s="121">
        <v>2</v>
      </c>
      <c r="AQ74" s="121">
        <v>0</v>
      </c>
      <c r="AR74" s="121">
        <v>0</v>
      </c>
      <c r="AS74" s="121">
        <v>0</v>
      </c>
      <c r="AT74" s="121">
        <f>+SUM(AU74:AW74)</f>
        <v>70461</v>
      </c>
      <c r="AU74" s="121">
        <v>0</v>
      </c>
      <c r="AV74" s="121">
        <v>70461</v>
      </c>
      <c r="AW74" s="121">
        <v>0</v>
      </c>
      <c r="AX74" s="121">
        <v>0</v>
      </c>
      <c r="AY74" s="121">
        <f>+SUM(AZ74:BC74)</f>
        <v>41014</v>
      </c>
      <c r="AZ74" s="121">
        <v>0</v>
      </c>
      <c r="BA74" s="121">
        <v>41014</v>
      </c>
      <c r="BB74" s="121">
        <v>0</v>
      </c>
      <c r="BC74" s="121">
        <v>0</v>
      </c>
      <c r="BD74" s="121">
        <v>0</v>
      </c>
      <c r="BE74" s="121">
        <v>0</v>
      </c>
      <c r="BF74" s="121">
        <v>0</v>
      </c>
      <c r="BG74" s="121">
        <f>+SUM(BF74,AN74,AF74)</f>
        <v>111477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572914</v>
      </c>
      <c r="BQ74" s="121">
        <f>SUM(M74,AO74)</f>
        <v>7123</v>
      </c>
      <c r="BR74" s="121">
        <f>SUM(N74,AP74)</f>
        <v>7123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422181</v>
      </c>
      <c r="BW74" s="121">
        <f>SUM(S74,AU74)</f>
        <v>0</v>
      </c>
      <c r="BX74" s="121">
        <f>SUM(T74,AV74)</f>
        <v>422181</v>
      </c>
      <c r="BY74" s="121">
        <f>SUM(U74,AW74)</f>
        <v>0</v>
      </c>
      <c r="BZ74" s="121">
        <f>SUM(V74,AX74)</f>
        <v>0</v>
      </c>
      <c r="CA74" s="121">
        <f>SUM(W74,AY74)</f>
        <v>143610</v>
      </c>
      <c r="CB74" s="121">
        <f>SUM(X74,AZ74)</f>
        <v>0</v>
      </c>
      <c r="CC74" s="121">
        <f>SUM(Y74,BA74)</f>
        <v>143610</v>
      </c>
      <c r="CD74" s="121">
        <f>SUM(Z74,BB74)</f>
        <v>0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0</v>
      </c>
      <c r="CI74" s="121">
        <f>SUM(AE74,BG74)</f>
        <v>572914</v>
      </c>
    </row>
    <row r="75" spans="1:87" s="136" customFormat="1" ht="13.5" customHeight="1" x14ac:dyDescent="0.15">
      <c r="A75" s="119" t="s">
        <v>9</v>
      </c>
      <c r="B75" s="120" t="s">
        <v>345</v>
      </c>
      <c r="C75" s="119" t="s">
        <v>346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1060362</v>
      </c>
      <c r="M75" s="121">
        <f>+SUM(N75:Q75)</f>
        <v>77942</v>
      </c>
      <c r="N75" s="121">
        <v>77942</v>
      </c>
      <c r="O75" s="121">
        <v>0</v>
      </c>
      <c r="P75" s="121">
        <v>0</v>
      </c>
      <c r="Q75" s="121">
        <v>0</v>
      </c>
      <c r="R75" s="121">
        <f>+SUM(S75:U75)</f>
        <v>404814</v>
      </c>
      <c r="S75" s="121">
        <v>675</v>
      </c>
      <c r="T75" s="121">
        <v>359687</v>
      </c>
      <c r="U75" s="121">
        <v>44452</v>
      </c>
      <c r="V75" s="121">
        <v>0</v>
      </c>
      <c r="W75" s="121">
        <f>+SUM(X75:AA75)</f>
        <v>575993</v>
      </c>
      <c r="X75" s="121">
        <v>276212</v>
      </c>
      <c r="Y75" s="121">
        <v>282605</v>
      </c>
      <c r="Z75" s="121">
        <v>17176</v>
      </c>
      <c r="AA75" s="121">
        <v>0</v>
      </c>
      <c r="AB75" s="121">
        <v>0</v>
      </c>
      <c r="AC75" s="121">
        <v>1613</v>
      </c>
      <c r="AD75" s="121">
        <v>93901</v>
      </c>
      <c r="AE75" s="121">
        <f>+SUM(D75,L75,AD75)</f>
        <v>1154263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141513</v>
      </c>
      <c r="AO75" s="121">
        <f>+SUM(AP75:AS75)</f>
        <v>9762</v>
      </c>
      <c r="AP75" s="121">
        <v>9762</v>
      </c>
      <c r="AQ75" s="121">
        <v>0</v>
      </c>
      <c r="AR75" s="121">
        <v>0</v>
      </c>
      <c r="AS75" s="121">
        <v>0</v>
      </c>
      <c r="AT75" s="121">
        <f>+SUM(AU75:AW75)</f>
        <v>73038</v>
      </c>
      <c r="AU75" s="121">
        <v>0</v>
      </c>
      <c r="AV75" s="121">
        <v>73038</v>
      </c>
      <c r="AW75" s="121">
        <v>0</v>
      </c>
      <c r="AX75" s="121">
        <v>0</v>
      </c>
      <c r="AY75" s="121">
        <f>+SUM(AZ75:BC75)</f>
        <v>52549</v>
      </c>
      <c r="AZ75" s="121">
        <v>0</v>
      </c>
      <c r="BA75" s="121">
        <v>52549</v>
      </c>
      <c r="BB75" s="121">
        <v>0</v>
      </c>
      <c r="BC75" s="121">
        <v>0</v>
      </c>
      <c r="BD75" s="121">
        <v>0</v>
      </c>
      <c r="BE75" s="121">
        <v>6164</v>
      </c>
      <c r="BF75" s="121">
        <v>24867</v>
      </c>
      <c r="BG75" s="121">
        <f>+SUM(BF75,AN75,AF75)</f>
        <v>166380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1201875</v>
      </c>
      <c r="BQ75" s="121">
        <f>SUM(M75,AO75)</f>
        <v>87704</v>
      </c>
      <c r="BR75" s="121">
        <f>SUM(N75,AP75)</f>
        <v>87704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477852</v>
      </c>
      <c r="BW75" s="121">
        <f>SUM(S75,AU75)</f>
        <v>675</v>
      </c>
      <c r="BX75" s="121">
        <f>SUM(T75,AV75)</f>
        <v>432725</v>
      </c>
      <c r="BY75" s="121">
        <f>SUM(U75,AW75)</f>
        <v>44452</v>
      </c>
      <c r="BZ75" s="121">
        <f>SUM(V75,AX75)</f>
        <v>0</v>
      </c>
      <c r="CA75" s="121">
        <f>SUM(W75,AY75)</f>
        <v>628542</v>
      </c>
      <c r="CB75" s="121">
        <f>SUM(X75,AZ75)</f>
        <v>276212</v>
      </c>
      <c r="CC75" s="121">
        <f>SUM(Y75,BA75)</f>
        <v>335154</v>
      </c>
      <c r="CD75" s="121">
        <f>SUM(Z75,BB75)</f>
        <v>17176</v>
      </c>
      <c r="CE75" s="121">
        <f>SUM(AA75,BC75)</f>
        <v>0</v>
      </c>
      <c r="CF75" s="121">
        <f>SUM(AB75,BD75)</f>
        <v>0</v>
      </c>
      <c r="CG75" s="121">
        <f>SUM(AC75,BE75)</f>
        <v>7777</v>
      </c>
      <c r="CH75" s="121">
        <f>SUM(AD75,BF75)</f>
        <v>118768</v>
      </c>
      <c r="CI75" s="121">
        <f>SUM(AE75,BG75)</f>
        <v>1320643</v>
      </c>
    </row>
    <row r="76" spans="1:87" s="136" customFormat="1" ht="13.5" customHeight="1" x14ac:dyDescent="0.15">
      <c r="A76" s="119" t="s">
        <v>9</v>
      </c>
      <c r="B76" s="120" t="s">
        <v>355</v>
      </c>
      <c r="C76" s="119" t="s">
        <v>356</v>
      </c>
      <c r="D76" s="121">
        <f>+SUM(E76,J76)</f>
        <v>147846</v>
      </c>
      <c r="E76" s="121">
        <f>+SUM(F76:I76)</f>
        <v>147846</v>
      </c>
      <c r="F76" s="121">
        <v>0</v>
      </c>
      <c r="G76" s="121">
        <v>139804</v>
      </c>
      <c r="H76" s="121">
        <v>8042</v>
      </c>
      <c r="I76" s="121">
        <v>0</v>
      </c>
      <c r="J76" s="121">
        <v>0</v>
      </c>
      <c r="K76" s="121">
        <v>0</v>
      </c>
      <c r="L76" s="121">
        <f>+SUM(M76,R76,V76,W76,AC76)</f>
        <v>256684</v>
      </c>
      <c r="M76" s="121">
        <f>+SUM(N76:Q76)</f>
        <v>72821</v>
      </c>
      <c r="N76" s="121">
        <v>72821</v>
      </c>
      <c r="O76" s="121">
        <v>0</v>
      </c>
      <c r="P76" s="121">
        <v>0</v>
      </c>
      <c r="Q76" s="121">
        <v>0</v>
      </c>
      <c r="R76" s="121">
        <f>+SUM(S76:U76)</f>
        <v>109229</v>
      </c>
      <c r="S76" s="121">
        <v>0</v>
      </c>
      <c r="T76" s="121">
        <v>92089</v>
      </c>
      <c r="U76" s="121">
        <v>17140</v>
      </c>
      <c r="V76" s="121">
        <v>0</v>
      </c>
      <c r="W76" s="121">
        <f>+SUM(X76:AA76)</f>
        <v>69344</v>
      </c>
      <c r="X76" s="121">
        <v>0</v>
      </c>
      <c r="Y76" s="121">
        <v>55877</v>
      </c>
      <c r="Z76" s="121">
        <v>13467</v>
      </c>
      <c r="AA76" s="121">
        <v>0</v>
      </c>
      <c r="AB76" s="121">
        <v>0</v>
      </c>
      <c r="AC76" s="121">
        <v>5290</v>
      </c>
      <c r="AD76" s="121">
        <v>0</v>
      </c>
      <c r="AE76" s="121">
        <f>+SUM(D76,L76,AD76)</f>
        <v>404530</v>
      </c>
      <c r="AF76" s="121">
        <f>+SUM(AG76,AL76)</f>
        <v>163663</v>
      </c>
      <c r="AG76" s="121">
        <f>+SUM(AH76:AK76)</f>
        <v>163663</v>
      </c>
      <c r="AH76" s="121">
        <v>0</v>
      </c>
      <c r="AI76" s="121">
        <v>163663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97119</v>
      </c>
      <c r="AO76" s="121">
        <f>+SUM(AP76:AS76)</f>
        <v>35248</v>
      </c>
      <c r="AP76" s="121">
        <v>35248</v>
      </c>
      <c r="AQ76" s="121">
        <v>0</v>
      </c>
      <c r="AR76" s="121">
        <v>0</v>
      </c>
      <c r="AS76" s="121">
        <v>0</v>
      </c>
      <c r="AT76" s="121">
        <f>+SUM(AU76:AW76)</f>
        <v>54105</v>
      </c>
      <c r="AU76" s="121">
        <v>0</v>
      </c>
      <c r="AV76" s="121">
        <v>54105</v>
      </c>
      <c r="AW76" s="121">
        <v>0</v>
      </c>
      <c r="AX76" s="121">
        <v>0</v>
      </c>
      <c r="AY76" s="121">
        <f>+SUM(AZ76:BC76)</f>
        <v>6023</v>
      </c>
      <c r="AZ76" s="121">
        <v>0</v>
      </c>
      <c r="BA76" s="121">
        <v>6023</v>
      </c>
      <c r="BB76" s="121">
        <v>0</v>
      </c>
      <c r="BC76" s="121">
        <v>0</v>
      </c>
      <c r="BD76" s="121">
        <v>0</v>
      </c>
      <c r="BE76" s="121">
        <v>1743</v>
      </c>
      <c r="BF76" s="121">
        <v>0</v>
      </c>
      <c r="BG76" s="121">
        <f>+SUM(BF76,AN76,AF76)</f>
        <v>260782</v>
      </c>
      <c r="BH76" s="121">
        <f>SUM(D76,AF76)</f>
        <v>311509</v>
      </c>
      <c r="BI76" s="121">
        <f>SUM(E76,AG76)</f>
        <v>311509</v>
      </c>
      <c r="BJ76" s="121">
        <f>SUM(F76,AH76)</f>
        <v>0</v>
      </c>
      <c r="BK76" s="121">
        <f>SUM(G76,AI76)</f>
        <v>303467</v>
      </c>
      <c r="BL76" s="121">
        <f>SUM(H76,AJ76)</f>
        <v>8042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353803</v>
      </c>
      <c r="BQ76" s="121">
        <f>SUM(M76,AO76)</f>
        <v>108069</v>
      </c>
      <c r="BR76" s="121">
        <f>SUM(N76,AP76)</f>
        <v>108069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163334</v>
      </c>
      <c r="BW76" s="121">
        <f>SUM(S76,AU76)</f>
        <v>0</v>
      </c>
      <c r="BX76" s="121">
        <f>SUM(T76,AV76)</f>
        <v>146194</v>
      </c>
      <c r="BY76" s="121">
        <f>SUM(U76,AW76)</f>
        <v>17140</v>
      </c>
      <c r="BZ76" s="121">
        <f>SUM(V76,AX76)</f>
        <v>0</v>
      </c>
      <c r="CA76" s="121">
        <f>SUM(W76,AY76)</f>
        <v>75367</v>
      </c>
      <c r="CB76" s="121">
        <f>SUM(X76,AZ76)</f>
        <v>0</v>
      </c>
      <c r="CC76" s="121">
        <f>SUM(Y76,BA76)</f>
        <v>61900</v>
      </c>
      <c r="CD76" s="121">
        <f>SUM(Z76,BB76)</f>
        <v>13467</v>
      </c>
      <c r="CE76" s="121">
        <f>SUM(AA76,BC76)</f>
        <v>0</v>
      </c>
      <c r="CF76" s="121">
        <f>SUM(AB76,BD76)</f>
        <v>0</v>
      </c>
      <c r="CG76" s="121">
        <f>SUM(AC76,BE76)</f>
        <v>7033</v>
      </c>
      <c r="CH76" s="121">
        <f>SUM(AD76,BF76)</f>
        <v>0</v>
      </c>
      <c r="CI76" s="121">
        <f>SUM(AE76,BG76)</f>
        <v>665312</v>
      </c>
    </row>
    <row r="77" spans="1:87" s="136" customFormat="1" ht="13.5" customHeight="1" x14ac:dyDescent="0.15">
      <c r="A77" s="119" t="s">
        <v>9</v>
      </c>
      <c r="B77" s="120" t="s">
        <v>365</v>
      </c>
      <c r="C77" s="119" t="s">
        <v>366</v>
      </c>
      <c r="D77" s="121">
        <f>+SUM(E77,J77)</f>
        <v>586451</v>
      </c>
      <c r="E77" s="121">
        <f>+SUM(F77:I77)</f>
        <v>586451</v>
      </c>
      <c r="F77" s="121">
        <v>0</v>
      </c>
      <c r="G77" s="121">
        <v>562043</v>
      </c>
      <c r="H77" s="121">
        <v>24408</v>
      </c>
      <c r="I77" s="121">
        <v>0</v>
      </c>
      <c r="J77" s="121">
        <v>0</v>
      </c>
      <c r="K77" s="121">
        <v>0</v>
      </c>
      <c r="L77" s="121">
        <f>+SUM(M77,R77,V77,W77,AC77)</f>
        <v>819848</v>
      </c>
      <c r="M77" s="121">
        <f>+SUM(N77:Q77)</f>
        <v>55307</v>
      </c>
      <c r="N77" s="121">
        <v>55307</v>
      </c>
      <c r="O77" s="121">
        <v>0</v>
      </c>
      <c r="P77" s="121">
        <v>0</v>
      </c>
      <c r="Q77" s="121">
        <v>0</v>
      </c>
      <c r="R77" s="121">
        <f>+SUM(S77:U77)</f>
        <v>212964</v>
      </c>
      <c r="S77" s="121">
        <v>0</v>
      </c>
      <c r="T77" s="121">
        <v>201215</v>
      </c>
      <c r="U77" s="121">
        <v>11749</v>
      </c>
      <c r="V77" s="121">
        <v>0</v>
      </c>
      <c r="W77" s="121">
        <f>+SUM(X77:AA77)</f>
        <v>551577</v>
      </c>
      <c r="X77" s="121">
        <v>229594</v>
      </c>
      <c r="Y77" s="121">
        <v>312500</v>
      </c>
      <c r="Z77" s="121">
        <v>9483</v>
      </c>
      <c r="AA77" s="121">
        <v>0</v>
      </c>
      <c r="AB77" s="121">
        <v>0</v>
      </c>
      <c r="AC77" s="121">
        <v>0</v>
      </c>
      <c r="AD77" s="121">
        <v>0</v>
      </c>
      <c r="AE77" s="121">
        <f>+SUM(D77,L77,AD77)</f>
        <v>1406299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240809</v>
      </c>
      <c r="AO77" s="121">
        <f>+SUM(AP77:AS77)</f>
        <v>28319</v>
      </c>
      <c r="AP77" s="121">
        <v>28319</v>
      </c>
      <c r="AQ77" s="121">
        <v>0</v>
      </c>
      <c r="AR77" s="121">
        <v>0</v>
      </c>
      <c r="AS77" s="121">
        <v>0</v>
      </c>
      <c r="AT77" s="121">
        <f>+SUM(AU77:AW77)</f>
        <v>179443</v>
      </c>
      <c r="AU77" s="121">
        <v>0</v>
      </c>
      <c r="AV77" s="121">
        <v>179443</v>
      </c>
      <c r="AW77" s="121">
        <v>0</v>
      </c>
      <c r="AX77" s="121">
        <v>0</v>
      </c>
      <c r="AY77" s="121">
        <f>+SUM(AZ77:BC77)</f>
        <v>33047</v>
      </c>
      <c r="AZ77" s="121">
        <v>0</v>
      </c>
      <c r="BA77" s="121">
        <v>33047</v>
      </c>
      <c r="BB77" s="121">
        <v>0</v>
      </c>
      <c r="BC77" s="121">
        <v>0</v>
      </c>
      <c r="BD77" s="121">
        <v>0</v>
      </c>
      <c r="BE77" s="121">
        <v>0</v>
      </c>
      <c r="BF77" s="121">
        <v>0</v>
      </c>
      <c r="BG77" s="121">
        <f>+SUM(BF77,AN77,AF77)</f>
        <v>240809</v>
      </c>
      <c r="BH77" s="121">
        <f>SUM(D77,AF77)</f>
        <v>586451</v>
      </c>
      <c r="BI77" s="121">
        <f>SUM(E77,AG77)</f>
        <v>586451</v>
      </c>
      <c r="BJ77" s="121">
        <f>SUM(F77,AH77)</f>
        <v>0</v>
      </c>
      <c r="BK77" s="121">
        <f>SUM(G77,AI77)</f>
        <v>562043</v>
      </c>
      <c r="BL77" s="121">
        <f>SUM(H77,AJ77)</f>
        <v>24408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1060657</v>
      </c>
      <c r="BQ77" s="121">
        <f>SUM(M77,AO77)</f>
        <v>83626</v>
      </c>
      <c r="BR77" s="121">
        <f>SUM(N77,AP77)</f>
        <v>83626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392407</v>
      </c>
      <c r="BW77" s="121">
        <f>SUM(S77,AU77)</f>
        <v>0</v>
      </c>
      <c r="BX77" s="121">
        <f>SUM(T77,AV77)</f>
        <v>380658</v>
      </c>
      <c r="BY77" s="121">
        <f>SUM(U77,AW77)</f>
        <v>11749</v>
      </c>
      <c r="BZ77" s="121">
        <f>SUM(V77,AX77)</f>
        <v>0</v>
      </c>
      <c r="CA77" s="121">
        <f>SUM(W77,AY77)</f>
        <v>584624</v>
      </c>
      <c r="CB77" s="121">
        <f>SUM(X77,AZ77)</f>
        <v>229594</v>
      </c>
      <c r="CC77" s="121">
        <f>SUM(Y77,BA77)</f>
        <v>345547</v>
      </c>
      <c r="CD77" s="121">
        <f>SUM(Z77,BB77)</f>
        <v>9483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0</v>
      </c>
      <c r="CI77" s="121">
        <f>SUM(AE77,BG77)</f>
        <v>1647108</v>
      </c>
    </row>
    <row r="78" spans="1:87" s="136" customFormat="1" ht="13.5" customHeight="1" x14ac:dyDescent="0.15">
      <c r="A78" s="119" t="s">
        <v>9</v>
      </c>
      <c r="B78" s="120" t="s">
        <v>500</v>
      </c>
      <c r="C78" s="119" t="s">
        <v>505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478684</v>
      </c>
      <c r="M78" s="121">
        <f>+SUM(N78:Q78)</f>
        <v>66397</v>
      </c>
      <c r="N78" s="121">
        <v>26116</v>
      </c>
      <c r="O78" s="121">
        <v>0</v>
      </c>
      <c r="P78" s="121">
        <v>30216</v>
      </c>
      <c r="Q78" s="121">
        <v>10065</v>
      </c>
      <c r="R78" s="121">
        <f>+SUM(S78:U78)</f>
        <v>256593</v>
      </c>
      <c r="S78" s="121">
        <v>0</v>
      </c>
      <c r="T78" s="121">
        <v>132580</v>
      </c>
      <c r="U78" s="121">
        <v>124013</v>
      </c>
      <c r="V78" s="121">
        <v>2678</v>
      </c>
      <c r="W78" s="121">
        <f>+SUM(X78:AA78)</f>
        <v>153016</v>
      </c>
      <c r="X78" s="121">
        <v>33106</v>
      </c>
      <c r="Y78" s="121">
        <v>100438</v>
      </c>
      <c r="Z78" s="121">
        <v>4120</v>
      </c>
      <c r="AA78" s="121">
        <v>15352</v>
      </c>
      <c r="AB78" s="121">
        <v>0</v>
      </c>
      <c r="AC78" s="121">
        <v>0</v>
      </c>
      <c r="AD78" s="121">
        <v>37142</v>
      </c>
      <c r="AE78" s="121">
        <f>+SUM(D78,L78,AD78)</f>
        <v>515826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116932</v>
      </c>
      <c r="AO78" s="121">
        <f>+SUM(AP78:AS78)</f>
        <v>20484</v>
      </c>
      <c r="AP78" s="121">
        <v>10242</v>
      </c>
      <c r="AQ78" s="121">
        <v>0</v>
      </c>
      <c r="AR78" s="121">
        <v>10242</v>
      </c>
      <c r="AS78" s="121">
        <v>0</v>
      </c>
      <c r="AT78" s="121">
        <f>+SUM(AU78:AW78)</f>
        <v>23112</v>
      </c>
      <c r="AU78" s="121">
        <v>0</v>
      </c>
      <c r="AV78" s="121">
        <v>23112</v>
      </c>
      <c r="AW78" s="121">
        <v>0</v>
      </c>
      <c r="AX78" s="121">
        <v>1328</v>
      </c>
      <c r="AY78" s="121">
        <f>+SUM(AZ78:BC78)</f>
        <v>72008</v>
      </c>
      <c r="AZ78" s="121">
        <v>0</v>
      </c>
      <c r="BA78" s="121">
        <v>65761</v>
      </c>
      <c r="BB78" s="121">
        <v>0</v>
      </c>
      <c r="BC78" s="121">
        <v>6247</v>
      </c>
      <c r="BD78" s="121">
        <v>0</v>
      </c>
      <c r="BE78" s="121">
        <v>0</v>
      </c>
      <c r="BF78" s="121">
        <v>46270</v>
      </c>
      <c r="BG78" s="121">
        <f>+SUM(BF78,AN78,AF78)</f>
        <v>163202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595616</v>
      </c>
      <c r="BQ78" s="121">
        <f>SUM(M78,AO78)</f>
        <v>86881</v>
      </c>
      <c r="BR78" s="121">
        <f>SUM(N78,AP78)</f>
        <v>36358</v>
      </c>
      <c r="BS78" s="121">
        <f>SUM(O78,AQ78)</f>
        <v>0</v>
      </c>
      <c r="BT78" s="121">
        <f>SUM(P78,AR78)</f>
        <v>40458</v>
      </c>
      <c r="BU78" s="121">
        <f>SUM(Q78,AS78)</f>
        <v>10065</v>
      </c>
      <c r="BV78" s="121">
        <f>SUM(R78,AT78)</f>
        <v>279705</v>
      </c>
      <c r="BW78" s="121">
        <f>SUM(S78,AU78)</f>
        <v>0</v>
      </c>
      <c r="BX78" s="121">
        <f>SUM(T78,AV78)</f>
        <v>155692</v>
      </c>
      <c r="BY78" s="121">
        <f>SUM(U78,AW78)</f>
        <v>124013</v>
      </c>
      <c r="BZ78" s="121">
        <f>SUM(V78,AX78)</f>
        <v>4006</v>
      </c>
      <c r="CA78" s="121">
        <f>SUM(W78,AY78)</f>
        <v>225024</v>
      </c>
      <c r="CB78" s="121">
        <f>SUM(X78,AZ78)</f>
        <v>33106</v>
      </c>
      <c r="CC78" s="121">
        <f>SUM(Y78,BA78)</f>
        <v>166199</v>
      </c>
      <c r="CD78" s="121">
        <f>SUM(Z78,BB78)</f>
        <v>4120</v>
      </c>
      <c r="CE78" s="121">
        <f>SUM(AA78,BC78)</f>
        <v>21599</v>
      </c>
      <c r="CF78" s="121">
        <f>SUM(AB78,BD78)</f>
        <v>0</v>
      </c>
      <c r="CG78" s="121">
        <f>SUM(AC78,BE78)</f>
        <v>0</v>
      </c>
      <c r="CH78" s="121">
        <f>SUM(AD78,BF78)</f>
        <v>83412</v>
      </c>
      <c r="CI78" s="121">
        <f>SUM(AE78,BG78)</f>
        <v>679028</v>
      </c>
    </row>
    <row r="79" spans="1:87" s="136" customFormat="1" ht="13.5" customHeight="1" x14ac:dyDescent="0.15">
      <c r="A79" s="119" t="s">
        <v>9</v>
      </c>
      <c r="B79" s="120" t="s">
        <v>403</v>
      </c>
      <c r="C79" s="119" t="s">
        <v>404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552549</v>
      </c>
      <c r="M79" s="121">
        <f>+SUM(N79:Q79)</f>
        <v>87030</v>
      </c>
      <c r="N79" s="121">
        <v>20714</v>
      </c>
      <c r="O79" s="121">
        <v>0</v>
      </c>
      <c r="P79" s="121">
        <v>66316</v>
      </c>
      <c r="Q79" s="121">
        <v>0</v>
      </c>
      <c r="R79" s="121">
        <f>+SUM(S79:U79)</f>
        <v>255478</v>
      </c>
      <c r="S79" s="121">
        <v>0</v>
      </c>
      <c r="T79" s="121">
        <v>255478</v>
      </c>
      <c r="U79" s="121">
        <v>0</v>
      </c>
      <c r="V79" s="121">
        <v>0</v>
      </c>
      <c r="W79" s="121">
        <f>+SUM(X79:AA79)</f>
        <v>210041</v>
      </c>
      <c r="X79" s="121">
        <v>166305</v>
      </c>
      <c r="Y79" s="121">
        <v>0</v>
      </c>
      <c r="Z79" s="121">
        <v>42962</v>
      </c>
      <c r="AA79" s="121">
        <v>774</v>
      </c>
      <c r="AB79" s="121">
        <v>0</v>
      </c>
      <c r="AC79" s="121">
        <v>0</v>
      </c>
      <c r="AD79" s="121">
        <v>34565</v>
      </c>
      <c r="AE79" s="121">
        <f>+SUM(D79,L79,AD79)</f>
        <v>587114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172331</v>
      </c>
      <c r="AO79" s="121">
        <f>+SUM(AP79:AS79)</f>
        <v>43316</v>
      </c>
      <c r="AP79" s="121">
        <v>15201</v>
      </c>
      <c r="AQ79" s="121">
        <v>0</v>
      </c>
      <c r="AR79" s="121">
        <v>28115</v>
      </c>
      <c r="AS79" s="121">
        <v>0</v>
      </c>
      <c r="AT79" s="121">
        <f>+SUM(AU79:AW79)</f>
        <v>129015</v>
      </c>
      <c r="AU79" s="121">
        <v>0</v>
      </c>
      <c r="AV79" s="121">
        <v>129015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0</v>
      </c>
      <c r="BE79" s="121">
        <v>0</v>
      </c>
      <c r="BF79" s="121">
        <v>13455</v>
      </c>
      <c r="BG79" s="121">
        <f>+SUM(BF79,AN79,AF79)</f>
        <v>185786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724880</v>
      </c>
      <c r="BQ79" s="121">
        <f>SUM(M79,AO79)</f>
        <v>130346</v>
      </c>
      <c r="BR79" s="121">
        <f>SUM(N79,AP79)</f>
        <v>35915</v>
      </c>
      <c r="BS79" s="121">
        <f>SUM(O79,AQ79)</f>
        <v>0</v>
      </c>
      <c r="BT79" s="121">
        <f>SUM(P79,AR79)</f>
        <v>94431</v>
      </c>
      <c r="BU79" s="121">
        <f>SUM(Q79,AS79)</f>
        <v>0</v>
      </c>
      <c r="BV79" s="121">
        <f>SUM(R79,AT79)</f>
        <v>384493</v>
      </c>
      <c r="BW79" s="121">
        <f>SUM(S79,AU79)</f>
        <v>0</v>
      </c>
      <c r="BX79" s="121">
        <f>SUM(T79,AV79)</f>
        <v>384493</v>
      </c>
      <c r="BY79" s="121">
        <f>SUM(U79,AW79)</f>
        <v>0</v>
      </c>
      <c r="BZ79" s="121">
        <f>SUM(V79,AX79)</f>
        <v>0</v>
      </c>
      <c r="CA79" s="121">
        <f>SUM(W79,AY79)</f>
        <v>210041</v>
      </c>
      <c r="CB79" s="121">
        <f>SUM(X79,AZ79)</f>
        <v>166305</v>
      </c>
      <c r="CC79" s="121">
        <f>SUM(Y79,BA79)</f>
        <v>0</v>
      </c>
      <c r="CD79" s="121">
        <f>SUM(Z79,BB79)</f>
        <v>42962</v>
      </c>
      <c r="CE79" s="121">
        <f>SUM(AA79,BC79)</f>
        <v>774</v>
      </c>
      <c r="CF79" s="121">
        <f>SUM(AB79,BD79)</f>
        <v>0</v>
      </c>
      <c r="CG79" s="121">
        <f>SUM(AC79,BE79)</f>
        <v>0</v>
      </c>
      <c r="CH79" s="121">
        <f>SUM(AD79,BF79)</f>
        <v>48020</v>
      </c>
      <c r="CI79" s="121">
        <f>SUM(AE79,BG79)</f>
        <v>772900</v>
      </c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79">
    <sortCondition ref="A8:A79"/>
    <sortCondition ref="B8:B79"/>
    <sortCondition ref="C8:C7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78" man="1"/>
    <brk id="67" min="1" max="7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279</v>
      </c>
      <c r="D7" s="140">
        <f>SUM(L7,T7,AB7,AJ7,AR7,AZ7)</f>
        <v>340967</v>
      </c>
      <c r="E7" s="140">
        <f>SUM(M7,U7,AC7,AK7,AS7,BA7)</f>
        <v>6809254</v>
      </c>
      <c r="F7" s="140">
        <f>SUM(D7:E7)</f>
        <v>7150221</v>
      </c>
      <c r="G7" s="140">
        <f>SUM(O7,W7,AE7,AM7,AU7,BC7)</f>
        <v>4468</v>
      </c>
      <c r="H7" s="140">
        <f>SUM(P7,X7,AF7,AN7,AV7,BD7)</f>
        <v>1843721</v>
      </c>
      <c r="I7" s="140">
        <f>SUM(G7:H7)</f>
        <v>1848189</v>
      </c>
      <c r="J7" s="141">
        <f>COUNTIF(J$8:J$1000,"&lt;&gt;")</f>
        <v>54</v>
      </c>
      <c r="K7" s="141">
        <f>COUNTIF(K$8:K$1000,"&lt;&gt;")</f>
        <v>54</v>
      </c>
      <c r="L7" s="140">
        <f>SUM(L$8:L$1000)</f>
        <v>340967</v>
      </c>
      <c r="M7" s="140">
        <f>SUM(M$8:M$1000)</f>
        <v>6767370</v>
      </c>
      <c r="N7" s="140">
        <f>IF(AND(L7&lt;&gt;"",M7&lt;&gt;""),SUM(L7:M7),"")</f>
        <v>7108337</v>
      </c>
      <c r="O7" s="140">
        <f>SUM(O$8:O$1000)</f>
        <v>4468</v>
      </c>
      <c r="P7" s="140">
        <f>SUM(P$8:P$1000)</f>
        <v>1802927</v>
      </c>
      <c r="Q7" s="140">
        <f>IF(AND(O7&lt;&gt;"",P7&lt;&gt;""),SUM(O7:P7),"")</f>
        <v>1807395</v>
      </c>
      <c r="R7" s="141">
        <f>COUNTIF(R$8:R$1000,"&lt;&gt;")</f>
        <v>2</v>
      </c>
      <c r="S7" s="141">
        <f>COUNTIF(S$8:S$1000,"&lt;&gt;")</f>
        <v>2</v>
      </c>
      <c r="T7" s="140">
        <f>SUM(T$8:T$1000)</f>
        <v>0</v>
      </c>
      <c r="U7" s="140">
        <f>SUM(U$8:U$1000)</f>
        <v>41884</v>
      </c>
      <c r="V7" s="140">
        <f>IF(AND(T7&lt;&gt;"",U7&lt;&gt;""),SUM(T7:U7),"")</f>
        <v>41884</v>
      </c>
      <c r="W7" s="140">
        <f>SUM(W$8:W$1000)</f>
        <v>0</v>
      </c>
      <c r="X7" s="140">
        <f>SUM(X$8:X$1000)</f>
        <v>40794</v>
      </c>
      <c r="Y7" s="140">
        <f>IF(AND(W7&lt;&gt;"",X7&lt;&gt;""),SUM(W7:X7),"")</f>
        <v>40794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0">
        <f>IF(AND(AB7&lt;&gt;"",AC7&lt;&gt;""),SUM(AB7:AC7),"")</f>
        <v>0</v>
      </c>
      <c r="AE7" s="140">
        <f>SUM(AE$8:AE$1000)</f>
        <v>0</v>
      </c>
      <c r="AF7" s="140">
        <f>SUM(AF$8:AF$1000)</f>
        <v>0</v>
      </c>
      <c r="AG7" s="140">
        <f>IF(AND(AE7&lt;&gt;"",AF7&lt;&gt;""),SUM(AE7:AF7),"")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9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109060</v>
      </c>
      <c r="I8" s="121">
        <f>SUM(G8:H8)</f>
        <v>109060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68266</v>
      </c>
      <c r="Q8" s="121">
        <f>IF(AND(O8&lt;&gt;"",P8&lt;&gt;""),SUM(O8:P8),"")</f>
        <v>68266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40794</v>
      </c>
      <c r="Y8" s="121">
        <f>IF(AND(W8&lt;&gt;"",X8&lt;&gt;""),SUM(W8:X8),"")</f>
        <v>40794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9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424670</v>
      </c>
      <c r="F9" s="121">
        <f>SUM(D9:E9)</f>
        <v>424670</v>
      </c>
      <c r="G9" s="121">
        <f>SUM(O9,W9,AE9,AM9,AU9,BC9)</f>
        <v>0</v>
      </c>
      <c r="H9" s="121">
        <f>SUM(P9,X9,AF9,AN9,AV9,BD9)</f>
        <v>97304</v>
      </c>
      <c r="I9" s="121">
        <f>SUM(G9:H9)</f>
        <v>97304</v>
      </c>
      <c r="J9" s="120" t="s">
        <v>334</v>
      </c>
      <c r="K9" s="119" t="s">
        <v>335</v>
      </c>
      <c r="L9" s="121">
        <v>0</v>
      </c>
      <c r="M9" s="121">
        <v>424670</v>
      </c>
      <c r="N9" s="121">
        <f>IF(AND(L9&lt;&gt;"",M9&lt;&gt;""),SUM(L9:M9),"")</f>
        <v>424670</v>
      </c>
      <c r="O9" s="121">
        <v>0</v>
      </c>
      <c r="P9" s="121">
        <v>97304</v>
      </c>
      <c r="Q9" s="121">
        <f>IF(AND(O9&lt;&gt;"",P9&lt;&gt;""),SUM(O9:P9),"")</f>
        <v>97304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9</v>
      </c>
      <c r="B10" s="120" t="s">
        <v>336</v>
      </c>
      <c r="C10" s="119" t="s">
        <v>337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9</v>
      </c>
      <c r="B11" s="120" t="s">
        <v>339</v>
      </c>
      <c r="C11" s="119" t="s">
        <v>340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9</v>
      </c>
      <c r="B12" s="120" t="s">
        <v>342</v>
      </c>
      <c r="C12" s="119" t="s">
        <v>343</v>
      </c>
      <c r="D12" s="121">
        <f>SUM(L12,T12,AB12,AJ12,AR12,AZ12)</f>
        <v>0</v>
      </c>
      <c r="E12" s="121">
        <f>SUM(M12,U12,AC12,AK12,AS12,BA12)</f>
        <v>472984</v>
      </c>
      <c r="F12" s="121">
        <f>SUM(D12:E12)</f>
        <v>472984</v>
      </c>
      <c r="G12" s="121">
        <f>SUM(O12,W12,AE12,AM12,AU12,BC12)</f>
        <v>0</v>
      </c>
      <c r="H12" s="121">
        <f>SUM(P12,X12,AF12,AN12,AV12,BD12)</f>
        <v>93833</v>
      </c>
      <c r="I12" s="121">
        <f>SUM(G12:H12)</f>
        <v>93833</v>
      </c>
      <c r="J12" s="120" t="s">
        <v>345</v>
      </c>
      <c r="K12" s="119" t="s">
        <v>346</v>
      </c>
      <c r="L12" s="121">
        <v>0</v>
      </c>
      <c r="M12" s="121">
        <v>472984</v>
      </c>
      <c r="N12" s="121">
        <f>IF(AND(L12&lt;&gt;"",M12&lt;&gt;""),SUM(L12:M12),"")</f>
        <v>472984</v>
      </c>
      <c r="O12" s="121">
        <v>0</v>
      </c>
      <c r="P12" s="121">
        <v>93833</v>
      </c>
      <c r="Q12" s="121">
        <f>IF(AND(O12&lt;&gt;"",P12&lt;&gt;""),SUM(O12:P12),"")</f>
        <v>93833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9</v>
      </c>
      <c r="B13" s="120" t="s">
        <v>347</v>
      </c>
      <c r="C13" s="119" t="s">
        <v>348</v>
      </c>
      <c r="D13" s="121">
        <f>SUM(L13,T13,AB13,AJ13,AR13,AZ13)</f>
        <v>247621</v>
      </c>
      <c r="E13" s="121">
        <f>SUM(M13,U13,AC13,AK13,AS13,BA13)</f>
        <v>227888</v>
      </c>
      <c r="F13" s="121">
        <f>SUM(D13:E13)</f>
        <v>475509</v>
      </c>
      <c r="G13" s="121">
        <f>SUM(O13,W13,AE13,AM13,AU13,BC13)</f>
        <v>0</v>
      </c>
      <c r="H13" s="121">
        <f>SUM(P13,X13,AF13,AN13,AV13,BD13)</f>
        <v>113954</v>
      </c>
      <c r="I13" s="121">
        <f>SUM(G13:H13)</f>
        <v>113954</v>
      </c>
      <c r="J13" s="120" t="s">
        <v>350</v>
      </c>
      <c r="K13" s="119" t="s">
        <v>351</v>
      </c>
      <c r="L13" s="121">
        <v>247621</v>
      </c>
      <c r="M13" s="121">
        <v>227888</v>
      </c>
      <c r="N13" s="121">
        <f>IF(AND(L13&lt;&gt;"",M13&lt;&gt;""),SUM(L13:M13),"")</f>
        <v>475509</v>
      </c>
      <c r="O13" s="121">
        <v>0</v>
      </c>
      <c r="P13" s="121">
        <v>113954</v>
      </c>
      <c r="Q13" s="121">
        <f>IF(AND(O13&lt;&gt;"",P13&lt;&gt;""),SUM(O13:P13),"")</f>
        <v>113954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9</v>
      </c>
      <c r="B14" s="120" t="s">
        <v>352</v>
      </c>
      <c r="C14" s="119" t="s">
        <v>353</v>
      </c>
      <c r="D14" s="121">
        <f>SUM(L14,T14,AB14,AJ14,AR14,AZ14)</f>
        <v>0</v>
      </c>
      <c r="E14" s="121">
        <f>SUM(M14,U14,AC14,AK14,AS14,BA14)</f>
        <v>317718</v>
      </c>
      <c r="F14" s="121">
        <f>SUM(D14:E14)</f>
        <v>317718</v>
      </c>
      <c r="G14" s="121">
        <f>SUM(O14,W14,AE14,AM14,AU14,BC14)</f>
        <v>0</v>
      </c>
      <c r="H14" s="121">
        <f>SUM(P14,X14,AF14,AN14,AV14,BD14)</f>
        <v>125098</v>
      </c>
      <c r="I14" s="121">
        <f>SUM(G14:H14)</f>
        <v>125098</v>
      </c>
      <c r="J14" s="120" t="s">
        <v>355</v>
      </c>
      <c r="K14" s="119" t="s">
        <v>356</v>
      </c>
      <c r="L14" s="121">
        <v>0</v>
      </c>
      <c r="M14" s="121">
        <v>317718</v>
      </c>
      <c r="N14" s="121">
        <f>IF(AND(L14&lt;&gt;"",M14&lt;&gt;""),SUM(L14:M14),"")</f>
        <v>317718</v>
      </c>
      <c r="O14" s="121">
        <v>0</v>
      </c>
      <c r="P14" s="121">
        <v>125098</v>
      </c>
      <c r="Q14" s="121">
        <f>IF(AND(O14&lt;&gt;"",P14&lt;&gt;""),SUM(O14:P14),"")</f>
        <v>125098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9</v>
      </c>
      <c r="B15" s="120" t="s">
        <v>357</v>
      </c>
      <c r="C15" s="119" t="s">
        <v>358</v>
      </c>
      <c r="D15" s="121">
        <f>SUM(L15,T15,AB15,AJ15,AR15,AZ15)</f>
        <v>0</v>
      </c>
      <c r="E15" s="121">
        <f>SUM(M15,U15,AC15,AK15,AS15,BA15)</f>
        <v>381399</v>
      </c>
      <c r="F15" s="121">
        <f>SUM(D15:E15)</f>
        <v>381399</v>
      </c>
      <c r="G15" s="121">
        <f>SUM(O15,W15,AE15,AM15,AU15,BC15)</f>
        <v>0</v>
      </c>
      <c r="H15" s="121">
        <f>SUM(P15,X15,AF15,AN15,AV15,BD15)</f>
        <v>89308</v>
      </c>
      <c r="I15" s="121">
        <f>SUM(G15:H15)</f>
        <v>89308</v>
      </c>
      <c r="J15" s="120" t="s">
        <v>360</v>
      </c>
      <c r="K15" s="119" t="s">
        <v>361</v>
      </c>
      <c r="L15" s="121">
        <v>0</v>
      </c>
      <c r="M15" s="121">
        <v>381399</v>
      </c>
      <c r="N15" s="121">
        <f>IF(AND(L15&lt;&gt;"",M15&lt;&gt;""),SUM(L15:M15),"")</f>
        <v>381399</v>
      </c>
      <c r="O15" s="121">
        <v>0</v>
      </c>
      <c r="P15" s="121">
        <v>89308</v>
      </c>
      <c r="Q15" s="121">
        <f>IF(AND(O15&lt;&gt;"",P15&lt;&gt;""),SUM(O15:P15),"")</f>
        <v>89308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9</v>
      </c>
      <c r="B16" s="120" t="s">
        <v>362</v>
      </c>
      <c r="C16" s="119" t="s">
        <v>363</v>
      </c>
      <c r="D16" s="121">
        <f>SUM(L16,T16,AB16,AJ16,AR16,AZ16)</f>
        <v>0</v>
      </c>
      <c r="E16" s="121">
        <f>SUM(M16,U16,AC16,AK16,AS16,BA16)</f>
        <v>650189</v>
      </c>
      <c r="F16" s="121">
        <f>SUM(D16:E16)</f>
        <v>650189</v>
      </c>
      <c r="G16" s="121">
        <f>SUM(O16,W16,AE16,AM16,AU16,BC16)</f>
        <v>0</v>
      </c>
      <c r="H16" s="121">
        <f>SUM(P16,X16,AF16,AN16,AV16,BD16)</f>
        <v>134658</v>
      </c>
      <c r="I16" s="121">
        <f>SUM(G16:H16)</f>
        <v>134658</v>
      </c>
      <c r="J16" s="120" t="s">
        <v>365</v>
      </c>
      <c r="K16" s="119" t="s">
        <v>366</v>
      </c>
      <c r="L16" s="121">
        <v>0</v>
      </c>
      <c r="M16" s="121">
        <v>650189</v>
      </c>
      <c r="N16" s="121">
        <f>IF(AND(L16&lt;&gt;"",M16&lt;&gt;""),SUM(L16:M16),"")</f>
        <v>650189</v>
      </c>
      <c r="O16" s="121">
        <v>0</v>
      </c>
      <c r="P16" s="121">
        <v>134658</v>
      </c>
      <c r="Q16" s="121">
        <f>IF(AND(O16&lt;&gt;"",P16&lt;&gt;""),SUM(O16:P16),"")</f>
        <v>134658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9</v>
      </c>
      <c r="B17" s="120" t="s">
        <v>367</v>
      </c>
      <c r="C17" s="119" t="s">
        <v>368</v>
      </c>
      <c r="D17" s="121">
        <f>SUM(L17,T17,AB17,AJ17,AR17,AZ17)</f>
        <v>0</v>
      </c>
      <c r="E17" s="121">
        <f>SUM(M17,U17,AC17,AK17,AS17,BA17)</f>
        <v>295114</v>
      </c>
      <c r="F17" s="121">
        <f>SUM(D17:E17)</f>
        <v>295114</v>
      </c>
      <c r="G17" s="121">
        <f>SUM(O17,W17,AE17,AM17,AU17,BC17)</f>
        <v>0</v>
      </c>
      <c r="H17" s="121">
        <f>SUM(P17,X17,AF17,AN17,AV17,BD17)</f>
        <v>46710</v>
      </c>
      <c r="I17" s="121">
        <f>SUM(G17:H17)</f>
        <v>46710</v>
      </c>
      <c r="J17" s="120" t="s">
        <v>370</v>
      </c>
      <c r="K17" s="119" t="s">
        <v>371</v>
      </c>
      <c r="L17" s="121">
        <v>0</v>
      </c>
      <c r="M17" s="121">
        <v>295114</v>
      </c>
      <c r="N17" s="121">
        <f>IF(AND(L17&lt;&gt;"",M17&lt;&gt;""),SUM(L17:M17),"")</f>
        <v>295114</v>
      </c>
      <c r="O17" s="121">
        <v>0</v>
      </c>
      <c r="P17" s="121">
        <v>46710</v>
      </c>
      <c r="Q17" s="121">
        <f>IF(AND(O17&lt;&gt;"",P17&lt;&gt;""),SUM(O17:P17),"")</f>
        <v>46710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9</v>
      </c>
      <c r="B18" s="120" t="s">
        <v>372</v>
      </c>
      <c r="C18" s="119" t="s">
        <v>373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9</v>
      </c>
      <c r="B19" s="120" t="s">
        <v>375</v>
      </c>
      <c r="C19" s="119" t="s">
        <v>376</v>
      </c>
      <c r="D19" s="121">
        <f>SUM(L19,T19,AB19,AJ19,AR19,AZ19)</f>
        <v>0</v>
      </c>
      <c r="E19" s="121">
        <f>SUM(M19,U19,AC19,AK19,AS19,BA19)</f>
        <v>181591</v>
      </c>
      <c r="F19" s="121">
        <f>SUM(D19:E19)</f>
        <v>181591</v>
      </c>
      <c r="G19" s="121">
        <f>SUM(O19,W19,AE19,AM19,AU19,BC19)</f>
        <v>0</v>
      </c>
      <c r="H19" s="121">
        <f>SUM(P19,X19,AF19,AN19,AV19,BD19)</f>
        <v>108960</v>
      </c>
      <c r="I19" s="121">
        <f>SUM(G19:H19)</f>
        <v>108960</v>
      </c>
      <c r="J19" s="120" t="s">
        <v>329</v>
      </c>
      <c r="K19" s="119" t="s">
        <v>330</v>
      </c>
      <c r="L19" s="121">
        <v>0</v>
      </c>
      <c r="M19" s="121">
        <v>181591</v>
      </c>
      <c r="N19" s="121">
        <f>IF(AND(L19&lt;&gt;"",M19&lt;&gt;""),SUM(L19:M19),"")</f>
        <v>181591</v>
      </c>
      <c r="O19" s="121">
        <v>0</v>
      </c>
      <c r="P19" s="121">
        <v>108960</v>
      </c>
      <c r="Q19" s="121">
        <f>IF(AND(O19&lt;&gt;"",P19&lt;&gt;""),SUM(O19:P19),"")</f>
        <v>108960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9</v>
      </c>
      <c r="B20" s="120" t="s">
        <v>378</v>
      </c>
      <c r="C20" s="119" t="s">
        <v>379</v>
      </c>
      <c r="D20" s="121">
        <f>SUM(L20,T20,AB20,AJ20,AR20,AZ20)</f>
        <v>0</v>
      </c>
      <c r="E20" s="121">
        <f>SUM(M20,U20,AC20,AK20,AS20,BA20)</f>
        <v>350145</v>
      </c>
      <c r="F20" s="121">
        <f>SUM(D20:E20)</f>
        <v>350145</v>
      </c>
      <c r="G20" s="121">
        <f>SUM(O20,W20,AE20,AM20,AU20,BC20)</f>
        <v>0</v>
      </c>
      <c r="H20" s="121">
        <f>SUM(P20,X20,AF20,AN20,AV20,BD20)</f>
        <v>64529</v>
      </c>
      <c r="I20" s="121">
        <f>SUM(G20:H20)</f>
        <v>64529</v>
      </c>
      <c r="J20" s="120" t="s">
        <v>365</v>
      </c>
      <c r="K20" s="119" t="s">
        <v>366</v>
      </c>
      <c r="L20" s="121">
        <v>0</v>
      </c>
      <c r="M20" s="121">
        <v>350145</v>
      </c>
      <c r="N20" s="121">
        <f>IF(AND(L20&lt;&gt;"",M20&lt;&gt;""),SUM(L20:M20),"")</f>
        <v>350145</v>
      </c>
      <c r="O20" s="121">
        <v>0</v>
      </c>
      <c r="P20" s="121">
        <v>64529</v>
      </c>
      <c r="Q20" s="121">
        <f>IF(AND(O20&lt;&gt;"",P20&lt;&gt;""),SUM(O20:P20),"")</f>
        <v>64529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9</v>
      </c>
      <c r="B21" s="120" t="s">
        <v>381</v>
      </c>
      <c r="C21" s="119" t="s">
        <v>382</v>
      </c>
      <c r="D21" s="121">
        <f>SUM(L21,T21,AB21,AJ21,AR21,AZ21)</f>
        <v>0</v>
      </c>
      <c r="E21" s="121">
        <f>SUM(M21,U21,AC21,AK21,AS21,BA21)</f>
        <v>36044</v>
      </c>
      <c r="F21" s="121">
        <f>SUM(D21:E21)</f>
        <v>36044</v>
      </c>
      <c r="G21" s="121">
        <f>SUM(O21,W21,AE21,AM21,AU21,BC21)</f>
        <v>0</v>
      </c>
      <c r="H21" s="121">
        <f>SUM(P21,X21,AF21,AN21,AV21,BD21)</f>
        <v>19536</v>
      </c>
      <c r="I21" s="121">
        <f>SUM(G21:H21)</f>
        <v>19536</v>
      </c>
      <c r="J21" s="120" t="s">
        <v>329</v>
      </c>
      <c r="K21" s="119" t="s">
        <v>330</v>
      </c>
      <c r="L21" s="121">
        <v>0</v>
      </c>
      <c r="M21" s="121">
        <v>36044</v>
      </c>
      <c r="N21" s="121">
        <f>IF(AND(L21&lt;&gt;"",M21&lt;&gt;""),SUM(L21:M21),"")</f>
        <v>36044</v>
      </c>
      <c r="O21" s="121">
        <v>0</v>
      </c>
      <c r="P21" s="121">
        <v>19536</v>
      </c>
      <c r="Q21" s="121">
        <f>IF(AND(O21&lt;&gt;"",P21&lt;&gt;""),SUM(O21:P21),"")</f>
        <v>19536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9</v>
      </c>
      <c r="B22" s="120" t="s">
        <v>384</v>
      </c>
      <c r="C22" s="119" t="s">
        <v>385</v>
      </c>
      <c r="D22" s="121">
        <f>SUM(L22,T22,AB22,AJ22,AR22,AZ22)</f>
        <v>0</v>
      </c>
      <c r="E22" s="121">
        <f>SUM(M22,U22,AC22,AK22,AS22,BA22)</f>
        <v>26646</v>
      </c>
      <c r="F22" s="121">
        <f>SUM(D22:E22)</f>
        <v>26646</v>
      </c>
      <c r="G22" s="121">
        <f>SUM(O22,W22,AE22,AM22,AU22,BC22)</f>
        <v>0</v>
      </c>
      <c r="H22" s="121">
        <f>SUM(P22,X22,AF22,AN22,AV22,BD22)</f>
        <v>15901</v>
      </c>
      <c r="I22" s="121">
        <f>SUM(G22:H22)</f>
        <v>15901</v>
      </c>
      <c r="J22" s="120" t="s">
        <v>329</v>
      </c>
      <c r="K22" s="119" t="s">
        <v>330</v>
      </c>
      <c r="L22" s="121">
        <v>0</v>
      </c>
      <c r="M22" s="121">
        <v>26646</v>
      </c>
      <c r="N22" s="121">
        <f>IF(AND(L22&lt;&gt;"",M22&lt;&gt;""),SUM(L22:M22),"")</f>
        <v>26646</v>
      </c>
      <c r="O22" s="121">
        <v>0</v>
      </c>
      <c r="P22" s="121">
        <v>15901</v>
      </c>
      <c r="Q22" s="121">
        <f>IF(AND(O22&lt;&gt;"",P22&lt;&gt;""),SUM(O22:P22),"")</f>
        <v>15901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9</v>
      </c>
      <c r="B23" s="120" t="s">
        <v>387</v>
      </c>
      <c r="C23" s="119" t="s">
        <v>388</v>
      </c>
      <c r="D23" s="121">
        <f>SUM(L23,T23,AB23,AJ23,AR23,AZ23)</f>
        <v>0</v>
      </c>
      <c r="E23" s="121">
        <f>SUM(M23,U23,AC23,AK23,AS23,BA23)</f>
        <v>41884</v>
      </c>
      <c r="F23" s="121">
        <f>SUM(D23:E23)</f>
        <v>41884</v>
      </c>
      <c r="G23" s="121">
        <f>SUM(O23,W23,AE23,AM23,AU23,BC23)</f>
        <v>0</v>
      </c>
      <c r="H23" s="121">
        <f>SUM(P23,X23,AF23,AN23,AV23,BD23)</f>
        <v>52385</v>
      </c>
      <c r="I23" s="121">
        <f>SUM(G23:H23)</f>
        <v>52385</v>
      </c>
      <c r="J23" s="120" t="s">
        <v>327</v>
      </c>
      <c r="K23" s="119" t="s">
        <v>328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52385</v>
      </c>
      <c r="Q23" s="121">
        <f>IF(AND(O23&lt;&gt;"",P23&lt;&gt;""),SUM(O23:P23),"")</f>
        <v>52385</v>
      </c>
      <c r="R23" s="120" t="s">
        <v>329</v>
      </c>
      <c r="S23" s="119" t="s">
        <v>330</v>
      </c>
      <c r="T23" s="121">
        <v>0</v>
      </c>
      <c r="U23" s="121">
        <v>41884</v>
      </c>
      <c r="V23" s="121">
        <f>IF(AND(T23&lt;&gt;"",U23&lt;&gt;""),SUM(T23:U23),"")</f>
        <v>41884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9</v>
      </c>
      <c r="B24" s="120" t="s">
        <v>390</v>
      </c>
      <c r="C24" s="119" t="s">
        <v>391</v>
      </c>
      <c r="D24" s="121">
        <f>SUM(L24,T24,AB24,AJ24,AR24,AZ24)</f>
        <v>0</v>
      </c>
      <c r="E24" s="121">
        <f>SUM(M24,U24,AC24,AK24,AS24,BA24)</f>
        <v>89694</v>
      </c>
      <c r="F24" s="121">
        <f>SUM(D24:E24)</f>
        <v>89694</v>
      </c>
      <c r="G24" s="121">
        <f>SUM(O24,W24,AE24,AM24,AU24,BC24)</f>
        <v>0</v>
      </c>
      <c r="H24" s="121">
        <f>SUM(P24,X24,AF24,AN24,AV24,BD24)</f>
        <v>18670</v>
      </c>
      <c r="I24" s="121">
        <f>SUM(G24:H24)</f>
        <v>18670</v>
      </c>
      <c r="J24" s="120" t="s">
        <v>365</v>
      </c>
      <c r="K24" s="119" t="s">
        <v>366</v>
      </c>
      <c r="L24" s="121">
        <v>0</v>
      </c>
      <c r="M24" s="121">
        <v>89694</v>
      </c>
      <c r="N24" s="121">
        <f>IF(AND(L24&lt;&gt;"",M24&lt;&gt;""),SUM(L24:M24),"")</f>
        <v>89694</v>
      </c>
      <c r="O24" s="121">
        <v>0</v>
      </c>
      <c r="P24" s="121">
        <v>18670</v>
      </c>
      <c r="Q24" s="121">
        <f>IF(AND(O24&lt;&gt;"",P24&lt;&gt;""),SUM(O24:P24),"")</f>
        <v>18670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9</v>
      </c>
      <c r="B25" s="120" t="s">
        <v>393</v>
      </c>
      <c r="C25" s="119" t="s">
        <v>394</v>
      </c>
      <c r="D25" s="121">
        <f>SUM(L25,T25,AB25,AJ25,AR25,AZ25)</f>
        <v>35422</v>
      </c>
      <c r="E25" s="121">
        <f>SUM(M25,U25,AC25,AK25,AS25,BA25)</f>
        <v>37078</v>
      </c>
      <c r="F25" s="121">
        <f>SUM(D25:E25)</f>
        <v>72500</v>
      </c>
      <c r="G25" s="121">
        <f>SUM(O25,W25,AE25,AM25,AU25,BC25)</f>
        <v>0</v>
      </c>
      <c r="H25" s="121">
        <f>SUM(P25,X25,AF25,AN25,AV25,BD25)</f>
        <v>16144</v>
      </c>
      <c r="I25" s="121">
        <f>SUM(G25:H25)</f>
        <v>16144</v>
      </c>
      <c r="J25" s="120" t="s">
        <v>350</v>
      </c>
      <c r="K25" s="119" t="s">
        <v>396</v>
      </c>
      <c r="L25" s="121">
        <v>35422</v>
      </c>
      <c r="M25" s="121">
        <v>37078</v>
      </c>
      <c r="N25" s="121">
        <f>IF(AND(L25&lt;&gt;"",M25&lt;&gt;""),SUM(L25:M25),"")</f>
        <v>72500</v>
      </c>
      <c r="O25" s="121">
        <v>0</v>
      </c>
      <c r="P25" s="121">
        <v>16144</v>
      </c>
      <c r="Q25" s="121">
        <f>IF(AND(O25&lt;&gt;"",P25&lt;&gt;""),SUM(O25:P25),"")</f>
        <v>16144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9</v>
      </c>
      <c r="B26" s="120" t="s">
        <v>397</v>
      </c>
      <c r="C26" s="119" t="s">
        <v>398</v>
      </c>
      <c r="D26" s="121">
        <f>SUM(L26,T26,AB26,AJ26,AR26,AZ26)</f>
        <v>0</v>
      </c>
      <c r="E26" s="121">
        <f>SUM(M26,U26,AC26,AK26,AS26,BA26)</f>
        <v>33522</v>
      </c>
      <c r="F26" s="121">
        <f>SUM(D26:E26)</f>
        <v>33522</v>
      </c>
      <c r="G26" s="121">
        <f>SUM(O26,W26,AE26,AM26,AU26,BC26)</f>
        <v>0</v>
      </c>
      <c r="H26" s="121">
        <f>SUM(P26,X26,AF26,AN26,AV26,BD26)</f>
        <v>10885</v>
      </c>
      <c r="I26" s="121">
        <f>SUM(G26:H26)</f>
        <v>10885</v>
      </c>
      <c r="J26" s="120" t="s">
        <v>350</v>
      </c>
      <c r="K26" s="119" t="s">
        <v>396</v>
      </c>
      <c r="L26" s="121">
        <v>0</v>
      </c>
      <c r="M26" s="121">
        <v>33522</v>
      </c>
      <c r="N26" s="121">
        <f>IF(AND(L26&lt;&gt;"",M26&lt;&gt;""),SUM(L26:M26),"")</f>
        <v>33522</v>
      </c>
      <c r="O26" s="121">
        <v>0</v>
      </c>
      <c r="P26" s="121">
        <v>10885</v>
      </c>
      <c r="Q26" s="121">
        <f>IF(AND(O26&lt;&gt;"",P26&lt;&gt;""),SUM(O26:P26),"")</f>
        <v>10885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9</v>
      </c>
      <c r="B27" s="120" t="s">
        <v>400</v>
      </c>
      <c r="C27" s="119" t="s">
        <v>401</v>
      </c>
      <c r="D27" s="121">
        <f>SUM(L27,T27,AB27,AJ27,AR27,AZ27)</f>
        <v>0</v>
      </c>
      <c r="E27" s="121">
        <f>SUM(M27,U27,AC27,AK27,AS27,BA27)</f>
        <v>116778</v>
      </c>
      <c r="F27" s="121">
        <f>SUM(D27:E27)</f>
        <v>116778</v>
      </c>
      <c r="G27" s="121">
        <f>SUM(O27,W27,AE27,AM27,AU27,BC27)</f>
        <v>0</v>
      </c>
      <c r="H27" s="121">
        <f>SUM(P27,X27,AF27,AN27,AV27,BD27)</f>
        <v>55649</v>
      </c>
      <c r="I27" s="121">
        <f>SUM(G27:H27)</f>
        <v>55649</v>
      </c>
      <c r="J27" s="120" t="s">
        <v>403</v>
      </c>
      <c r="K27" s="119" t="s">
        <v>404</v>
      </c>
      <c r="L27" s="121">
        <v>0</v>
      </c>
      <c r="M27" s="121">
        <v>116778</v>
      </c>
      <c r="N27" s="121">
        <f>IF(AND(L27&lt;&gt;"",M27&lt;&gt;""),SUM(L27:M27),"")</f>
        <v>116778</v>
      </c>
      <c r="O27" s="121">
        <v>0</v>
      </c>
      <c r="P27" s="121">
        <v>55649</v>
      </c>
      <c r="Q27" s="121">
        <f>IF(AND(O27&lt;&gt;"",P27&lt;&gt;""),SUM(O27:P27),"")</f>
        <v>55649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9</v>
      </c>
      <c r="B28" s="120" t="s">
        <v>405</v>
      </c>
      <c r="C28" s="119" t="s">
        <v>406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9</v>
      </c>
      <c r="B29" s="120" t="s">
        <v>408</v>
      </c>
      <c r="C29" s="119" t="s">
        <v>409</v>
      </c>
      <c r="D29" s="121">
        <f>SUM(L29,T29,AB29,AJ29,AR29,AZ29)</f>
        <v>0</v>
      </c>
      <c r="E29" s="121">
        <f>SUM(M29,U29,AC29,AK29,AS29,BA29)</f>
        <v>85330</v>
      </c>
      <c r="F29" s="121">
        <f>SUM(D29:E29)</f>
        <v>85330</v>
      </c>
      <c r="G29" s="121">
        <f>SUM(O29,W29,AE29,AM29,AU29,BC29)</f>
        <v>0</v>
      </c>
      <c r="H29" s="121">
        <f>SUM(P29,X29,AF29,AN29,AV29,BD29)</f>
        <v>11762</v>
      </c>
      <c r="I29" s="121">
        <f>SUM(G29:H29)</f>
        <v>11762</v>
      </c>
      <c r="J29" s="120" t="s">
        <v>403</v>
      </c>
      <c r="K29" s="119" t="s">
        <v>404</v>
      </c>
      <c r="L29" s="121">
        <v>0</v>
      </c>
      <c r="M29" s="121">
        <v>85330</v>
      </c>
      <c r="N29" s="121">
        <f>IF(AND(L29&lt;&gt;"",M29&lt;&gt;""),SUM(L29:M29),"")</f>
        <v>85330</v>
      </c>
      <c r="O29" s="121">
        <v>0</v>
      </c>
      <c r="P29" s="121">
        <v>11762</v>
      </c>
      <c r="Q29" s="121">
        <f>IF(AND(O29&lt;&gt;"",P29&lt;&gt;""),SUM(O29:P29),"")</f>
        <v>11762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9</v>
      </c>
      <c r="B30" s="120" t="s">
        <v>411</v>
      </c>
      <c r="C30" s="119" t="s">
        <v>412</v>
      </c>
      <c r="D30" s="121">
        <f>SUM(L30,T30,AB30,AJ30,AR30,AZ30)</f>
        <v>0</v>
      </c>
      <c r="E30" s="121">
        <f>SUM(M30,U30,AC30,AK30,AS30,BA30)</f>
        <v>350441</v>
      </c>
      <c r="F30" s="121">
        <f>SUM(D30:E30)</f>
        <v>350441</v>
      </c>
      <c r="G30" s="121">
        <f>SUM(O30,W30,AE30,AM30,AU30,BC30)</f>
        <v>0</v>
      </c>
      <c r="H30" s="121">
        <f>SUM(P30,X30,AF30,AN30,AV30,BD30)</f>
        <v>111148</v>
      </c>
      <c r="I30" s="121">
        <f>SUM(G30:H30)</f>
        <v>111148</v>
      </c>
      <c r="J30" s="120" t="s">
        <v>403</v>
      </c>
      <c r="K30" s="119" t="s">
        <v>404</v>
      </c>
      <c r="L30" s="121">
        <v>0</v>
      </c>
      <c r="M30" s="121">
        <v>350441</v>
      </c>
      <c r="N30" s="121">
        <f>IF(AND(L30&lt;&gt;"",M30&lt;&gt;""),SUM(L30:M30),"")</f>
        <v>350441</v>
      </c>
      <c r="O30" s="121">
        <v>0</v>
      </c>
      <c r="P30" s="121">
        <v>111148</v>
      </c>
      <c r="Q30" s="121">
        <f>IF(AND(O30&lt;&gt;"",P30&lt;&gt;""),SUM(O30:P30),"")</f>
        <v>111148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9</v>
      </c>
      <c r="B31" s="120" t="s">
        <v>414</v>
      </c>
      <c r="C31" s="119" t="s">
        <v>415</v>
      </c>
      <c r="D31" s="121">
        <f>SUM(L31,T31,AB31,AJ31,AR31,AZ31)</f>
        <v>0</v>
      </c>
      <c r="E31" s="121">
        <f>SUM(M31,U31,AC31,AK31,AS31,BA31)</f>
        <v>28049</v>
      </c>
      <c r="F31" s="121">
        <f>SUM(D31:E31)</f>
        <v>28049</v>
      </c>
      <c r="G31" s="121">
        <f>SUM(O31,W31,AE31,AM31,AU31,BC31)</f>
        <v>0</v>
      </c>
      <c r="H31" s="121">
        <f>SUM(P31,X31,AF31,AN31,AV31,BD31)</f>
        <v>6588</v>
      </c>
      <c r="I31" s="121">
        <f>SUM(G31:H31)</f>
        <v>6588</v>
      </c>
      <c r="J31" s="120" t="s">
        <v>355</v>
      </c>
      <c r="K31" s="119" t="s">
        <v>356</v>
      </c>
      <c r="L31" s="121">
        <v>0</v>
      </c>
      <c r="M31" s="121">
        <v>28049</v>
      </c>
      <c r="N31" s="121">
        <f>IF(AND(L31&lt;&gt;"",M31&lt;&gt;""),SUM(L31:M31),"")</f>
        <v>28049</v>
      </c>
      <c r="O31" s="121">
        <v>0</v>
      </c>
      <c r="P31" s="121">
        <v>6588</v>
      </c>
      <c r="Q31" s="121">
        <f>IF(AND(O31&lt;&gt;"",P31&lt;&gt;""),SUM(O31:P31),"")</f>
        <v>6588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9</v>
      </c>
      <c r="B32" s="120" t="s">
        <v>417</v>
      </c>
      <c r="C32" s="119" t="s">
        <v>418</v>
      </c>
      <c r="D32" s="121">
        <f>SUM(L32,T32,AB32,AJ32,AR32,AZ32)</f>
        <v>0</v>
      </c>
      <c r="E32" s="121">
        <f>SUM(M32,U32,AC32,AK32,AS32,BA32)</f>
        <v>42468</v>
      </c>
      <c r="F32" s="121">
        <f>SUM(D32:E32)</f>
        <v>42468</v>
      </c>
      <c r="G32" s="121">
        <f>SUM(O32,W32,AE32,AM32,AU32,BC32)</f>
        <v>0</v>
      </c>
      <c r="H32" s="121">
        <f>SUM(P32,X32,AF32,AN32,AV32,BD32)</f>
        <v>17452</v>
      </c>
      <c r="I32" s="121">
        <f>SUM(G32:H32)</f>
        <v>17452</v>
      </c>
      <c r="J32" s="120" t="s">
        <v>355</v>
      </c>
      <c r="K32" s="119" t="s">
        <v>356</v>
      </c>
      <c r="L32" s="121">
        <v>0</v>
      </c>
      <c r="M32" s="121">
        <v>42468</v>
      </c>
      <c r="N32" s="121">
        <f>IF(AND(L32&lt;&gt;"",M32&lt;&gt;""),SUM(L32:M32),"")</f>
        <v>42468</v>
      </c>
      <c r="O32" s="121">
        <v>0</v>
      </c>
      <c r="P32" s="121">
        <v>17452</v>
      </c>
      <c r="Q32" s="121">
        <f>IF(AND(O32&lt;&gt;"",P32&lt;&gt;""),SUM(O32:P32),"")</f>
        <v>17452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9</v>
      </c>
      <c r="B33" s="120" t="s">
        <v>420</v>
      </c>
      <c r="C33" s="119" t="s">
        <v>421</v>
      </c>
      <c r="D33" s="121">
        <f>SUM(L33,T33,AB33,AJ33,AR33,AZ33)</f>
        <v>0</v>
      </c>
      <c r="E33" s="121">
        <f>SUM(M33,U33,AC33,AK33,AS33,BA33)</f>
        <v>12490</v>
      </c>
      <c r="F33" s="121">
        <f>SUM(D33:E33)</f>
        <v>12490</v>
      </c>
      <c r="G33" s="121">
        <f>SUM(O33,W33,AE33,AM33,AU33,BC33)</f>
        <v>0</v>
      </c>
      <c r="H33" s="121">
        <f>SUM(P33,X33,AF33,AN33,AV33,BD33)</f>
        <v>3380</v>
      </c>
      <c r="I33" s="121">
        <f>SUM(G33:H33)</f>
        <v>3380</v>
      </c>
      <c r="J33" s="120" t="s">
        <v>334</v>
      </c>
      <c r="K33" s="119" t="s">
        <v>335</v>
      </c>
      <c r="L33" s="121">
        <v>0</v>
      </c>
      <c r="M33" s="121">
        <v>12490</v>
      </c>
      <c r="N33" s="121">
        <f>IF(AND(L33&lt;&gt;"",M33&lt;&gt;""),SUM(L33:M33),"")</f>
        <v>12490</v>
      </c>
      <c r="O33" s="121">
        <v>0</v>
      </c>
      <c r="P33" s="121">
        <v>3380</v>
      </c>
      <c r="Q33" s="121">
        <f>IF(AND(O33&lt;&gt;"",P33&lt;&gt;""),SUM(O33:P33),"")</f>
        <v>3380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9</v>
      </c>
      <c r="B34" s="120" t="s">
        <v>423</v>
      </c>
      <c r="C34" s="119" t="s">
        <v>424</v>
      </c>
      <c r="D34" s="121">
        <f>SUM(L34,T34,AB34,AJ34,AR34,AZ34)</f>
        <v>0</v>
      </c>
      <c r="E34" s="121">
        <f>SUM(M34,U34,AC34,AK34,AS34,BA34)</f>
        <v>50758</v>
      </c>
      <c r="F34" s="121">
        <f>SUM(D34:E34)</f>
        <v>50758</v>
      </c>
      <c r="G34" s="121">
        <f>SUM(O34,W34,AE34,AM34,AU34,BC34)</f>
        <v>0</v>
      </c>
      <c r="H34" s="121">
        <f>SUM(P34,X34,AF34,AN34,AV34,BD34)</f>
        <v>10965</v>
      </c>
      <c r="I34" s="121">
        <f>SUM(G34:H34)</f>
        <v>10965</v>
      </c>
      <c r="J34" s="120" t="s">
        <v>334</v>
      </c>
      <c r="K34" s="119" t="s">
        <v>335</v>
      </c>
      <c r="L34" s="121">
        <v>0</v>
      </c>
      <c r="M34" s="121">
        <v>50758</v>
      </c>
      <c r="N34" s="121">
        <f>IF(AND(L34&lt;&gt;"",M34&lt;&gt;""),SUM(L34:M34),"")</f>
        <v>50758</v>
      </c>
      <c r="O34" s="121">
        <v>0</v>
      </c>
      <c r="P34" s="121">
        <v>10965</v>
      </c>
      <c r="Q34" s="121">
        <f>IF(AND(O34&lt;&gt;"",P34&lt;&gt;""),SUM(O34:P34),"")</f>
        <v>10965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9</v>
      </c>
      <c r="B35" s="120" t="s">
        <v>426</v>
      </c>
      <c r="C35" s="119" t="s">
        <v>427</v>
      </c>
      <c r="D35" s="121">
        <f>SUM(L35,T35,AB35,AJ35,AR35,AZ35)</f>
        <v>0</v>
      </c>
      <c r="E35" s="121">
        <f>SUM(M35,U35,AC35,AK35,AS35,BA35)</f>
        <v>45645</v>
      </c>
      <c r="F35" s="121">
        <f>SUM(D35:E35)</f>
        <v>45645</v>
      </c>
      <c r="G35" s="121">
        <f>SUM(O35,W35,AE35,AM35,AU35,BC35)</f>
        <v>0</v>
      </c>
      <c r="H35" s="121">
        <f>SUM(P35,X35,AF35,AN35,AV35,BD35)</f>
        <v>21155</v>
      </c>
      <c r="I35" s="121">
        <f>SUM(G35:H35)</f>
        <v>21155</v>
      </c>
      <c r="J35" s="120" t="s">
        <v>334</v>
      </c>
      <c r="K35" s="119" t="s">
        <v>429</v>
      </c>
      <c r="L35" s="121">
        <v>0</v>
      </c>
      <c r="M35" s="121">
        <v>45645</v>
      </c>
      <c r="N35" s="121">
        <f>IF(AND(L35&lt;&gt;"",M35&lt;&gt;""),SUM(L35:M35),"")</f>
        <v>45645</v>
      </c>
      <c r="O35" s="121">
        <v>0</v>
      </c>
      <c r="P35" s="121">
        <v>21155</v>
      </c>
      <c r="Q35" s="121">
        <f>IF(AND(O35&lt;&gt;"",P35&lt;&gt;""),SUM(O35:P35),"")</f>
        <v>21155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9</v>
      </c>
      <c r="B36" s="120" t="s">
        <v>430</v>
      </c>
      <c r="C36" s="119" t="s">
        <v>431</v>
      </c>
      <c r="D36" s="121">
        <f>SUM(L36,T36,AB36,AJ36,AR36,AZ36)</f>
        <v>0</v>
      </c>
      <c r="E36" s="121">
        <f>SUM(M36,U36,AC36,AK36,AS36,BA36)</f>
        <v>9857</v>
      </c>
      <c r="F36" s="121">
        <f>SUM(D36:E36)</f>
        <v>9857</v>
      </c>
      <c r="G36" s="121">
        <f>SUM(O36,W36,AE36,AM36,AU36,BC36)</f>
        <v>0</v>
      </c>
      <c r="H36" s="121">
        <f>SUM(P36,X36,AF36,AN36,AV36,BD36)</f>
        <v>3137</v>
      </c>
      <c r="I36" s="121">
        <f>SUM(G36:H36)</f>
        <v>3137</v>
      </c>
      <c r="J36" s="120" t="s">
        <v>334</v>
      </c>
      <c r="K36" s="119" t="s">
        <v>335</v>
      </c>
      <c r="L36" s="121">
        <v>0</v>
      </c>
      <c r="M36" s="121">
        <v>9857</v>
      </c>
      <c r="N36" s="121">
        <f>IF(AND(L36&lt;&gt;"",M36&lt;&gt;""),SUM(L36:M36),"")</f>
        <v>9857</v>
      </c>
      <c r="O36" s="121">
        <v>0</v>
      </c>
      <c r="P36" s="121">
        <v>3137</v>
      </c>
      <c r="Q36" s="121">
        <f>IF(AND(O36&lt;&gt;"",P36&lt;&gt;""),SUM(O36:P36),"")</f>
        <v>3137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9</v>
      </c>
      <c r="B37" s="120" t="s">
        <v>433</v>
      </c>
      <c r="C37" s="119" t="s">
        <v>434</v>
      </c>
      <c r="D37" s="121">
        <f>SUM(L37,T37,AB37,AJ37,AR37,AZ37)</f>
        <v>0</v>
      </c>
      <c r="E37" s="121">
        <f>SUM(M37,U37,AC37,AK37,AS37,BA37)</f>
        <v>10698</v>
      </c>
      <c r="F37" s="121">
        <f>SUM(D37:E37)</f>
        <v>10698</v>
      </c>
      <c r="G37" s="121">
        <f>SUM(O37,W37,AE37,AM37,AU37,BC37)</f>
        <v>0</v>
      </c>
      <c r="H37" s="121">
        <f>SUM(P37,X37,AF37,AN37,AV37,BD37)</f>
        <v>3357</v>
      </c>
      <c r="I37" s="121">
        <f>SUM(G37:H37)</f>
        <v>3357</v>
      </c>
      <c r="J37" s="120" t="s">
        <v>334</v>
      </c>
      <c r="K37" s="119" t="s">
        <v>335</v>
      </c>
      <c r="L37" s="121">
        <v>0</v>
      </c>
      <c r="M37" s="121">
        <v>10698</v>
      </c>
      <c r="N37" s="121">
        <f>IF(AND(L37&lt;&gt;"",M37&lt;&gt;""),SUM(L37:M37),"")</f>
        <v>10698</v>
      </c>
      <c r="O37" s="121">
        <v>0</v>
      </c>
      <c r="P37" s="121">
        <v>3357</v>
      </c>
      <c r="Q37" s="121">
        <f>IF(AND(O37&lt;&gt;"",P37&lt;&gt;""),SUM(O37:P37),"")</f>
        <v>3357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9</v>
      </c>
      <c r="B38" s="120" t="s">
        <v>436</v>
      </c>
      <c r="C38" s="119" t="s">
        <v>437</v>
      </c>
      <c r="D38" s="121">
        <f>SUM(L38,T38,AB38,AJ38,AR38,AZ38)</f>
        <v>0</v>
      </c>
      <c r="E38" s="121">
        <f>SUM(M38,U38,AC38,AK38,AS38,BA38)</f>
        <v>6071</v>
      </c>
      <c r="F38" s="121">
        <f>SUM(D38:E38)</f>
        <v>6071</v>
      </c>
      <c r="G38" s="121">
        <f>SUM(O38,W38,AE38,AM38,AU38,BC38)</f>
        <v>0</v>
      </c>
      <c r="H38" s="121">
        <f>SUM(P38,X38,AF38,AN38,AV38,BD38)</f>
        <v>2837</v>
      </c>
      <c r="I38" s="121">
        <f>SUM(G38:H38)</f>
        <v>2837</v>
      </c>
      <c r="J38" s="120" t="s">
        <v>334</v>
      </c>
      <c r="K38" s="119" t="s">
        <v>335</v>
      </c>
      <c r="L38" s="121">
        <v>0</v>
      </c>
      <c r="M38" s="121">
        <v>6071</v>
      </c>
      <c r="N38" s="121">
        <f>IF(AND(L38&lt;&gt;"",M38&lt;&gt;""),SUM(L38:M38),"")</f>
        <v>6071</v>
      </c>
      <c r="O38" s="121">
        <v>0</v>
      </c>
      <c r="P38" s="121">
        <v>2837</v>
      </c>
      <c r="Q38" s="121">
        <f>IF(AND(O38&lt;&gt;"",P38&lt;&gt;""),SUM(O38:P38),"")</f>
        <v>2837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9</v>
      </c>
      <c r="B39" s="120" t="s">
        <v>439</v>
      </c>
      <c r="C39" s="119" t="s">
        <v>440</v>
      </c>
      <c r="D39" s="121">
        <f>SUM(L39,T39,AB39,AJ39,AR39,AZ39)</f>
        <v>0</v>
      </c>
      <c r="E39" s="121">
        <f>SUM(M39,U39,AC39,AK39,AS39,BA39)</f>
        <v>6772</v>
      </c>
      <c r="F39" s="121">
        <f>SUM(D39:E39)</f>
        <v>6772</v>
      </c>
      <c r="G39" s="121">
        <f>SUM(O39,W39,AE39,AM39,AU39,BC39)</f>
        <v>4468</v>
      </c>
      <c r="H39" s="121">
        <f>SUM(P39,X39,AF39,AN39,AV39,BD39)</f>
        <v>0</v>
      </c>
      <c r="I39" s="121">
        <f>SUM(G39:H39)</f>
        <v>4468</v>
      </c>
      <c r="J39" s="120" t="s">
        <v>334</v>
      </c>
      <c r="K39" s="119" t="s">
        <v>335</v>
      </c>
      <c r="L39" s="121">
        <v>0</v>
      </c>
      <c r="M39" s="121">
        <v>6772</v>
      </c>
      <c r="N39" s="121">
        <f>IF(AND(L39&lt;&gt;"",M39&lt;&gt;""),SUM(L39:M39),"")</f>
        <v>6772</v>
      </c>
      <c r="O39" s="121">
        <v>4468</v>
      </c>
      <c r="P39" s="121">
        <v>0</v>
      </c>
      <c r="Q39" s="121">
        <f>IF(AND(O39&lt;&gt;"",P39&lt;&gt;""),SUM(O39:P39),"")</f>
        <v>4468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9</v>
      </c>
      <c r="B40" s="120" t="s">
        <v>442</v>
      </c>
      <c r="C40" s="119" t="s">
        <v>443</v>
      </c>
      <c r="D40" s="121">
        <f>SUM(L40,T40,AB40,AJ40,AR40,AZ40)</f>
        <v>0</v>
      </c>
      <c r="E40" s="121">
        <f>SUM(M40,U40,AC40,AK40,AS40,BA40)</f>
        <v>5062</v>
      </c>
      <c r="F40" s="121">
        <f>SUM(D40:E40)</f>
        <v>5062</v>
      </c>
      <c r="G40" s="121">
        <f>SUM(O40,W40,AE40,AM40,AU40,BC40)</f>
        <v>0</v>
      </c>
      <c r="H40" s="121">
        <f>SUM(P40,X40,AF40,AN40,AV40,BD40)</f>
        <v>772</v>
      </c>
      <c r="I40" s="121">
        <f>SUM(G40:H40)</f>
        <v>772</v>
      </c>
      <c r="J40" s="120" t="s">
        <v>334</v>
      </c>
      <c r="K40" s="119" t="s">
        <v>335</v>
      </c>
      <c r="L40" s="121">
        <v>0</v>
      </c>
      <c r="M40" s="121">
        <v>5062</v>
      </c>
      <c r="N40" s="121">
        <f>IF(AND(L40&lt;&gt;"",M40&lt;&gt;""),SUM(L40:M40),"")</f>
        <v>5062</v>
      </c>
      <c r="O40" s="121">
        <v>0</v>
      </c>
      <c r="P40" s="121">
        <v>772</v>
      </c>
      <c r="Q40" s="121">
        <f>IF(AND(O40&lt;&gt;"",P40&lt;&gt;""),SUM(O40:P40),"")</f>
        <v>772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9</v>
      </c>
      <c r="B41" s="120" t="s">
        <v>445</v>
      </c>
      <c r="C41" s="119" t="s">
        <v>446</v>
      </c>
      <c r="D41" s="121">
        <f>SUM(L41,T41,AB41,AJ41,AR41,AZ41)</f>
        <v>0</v>
      </c>
      <c r="E41" s="121">
        <f>SUM(M41,U41,AC41,AK41,AS41,BA41)</f>
        <v>85629</v>
      </c>
      <c r="F41" s="121">
        <f>SUM(D41:E41)</f>
        <v>85629</v>
      </c>
      <c r="G41" s="121">
        <f>SUM(O41,W41,AE41,AM41,AU41,BC41)</f>
        <v>0</v>
      </c>
      <c r="H41" s="121">
        <f>SUM(P41,X41,AF41,AN41,AV41,BD41)</f>
        <v>25519</v>
      </c>
      <c r="I41" s="121">
        <f>SUM(G41:H41)</f>
        <v>25519</v>
      </c>
      <c r="J41" s="120" t="s">
        <v>334</v>
      </c>
      <c r="K41" s="119" t="s">
        <v>335</v>
      </c>
      <c r="L41" s="121">
        <v>0</v>
      </c>
      <c r="M41" s="121">
        <v>85629</v>
      </c>
      <c r="N41" s="121">
        <f>IF(AND(L41&lt;&gt;"",M41&lt;&gt;""),SUM(L41:M41),"")</f>
        <v>85629</v>
      </c>
      <c r="O41" s="121">
        <v>0</v>
      </c>
      <c r="P41" s="121">
        <v>25519</v>
      </c>
      <c r="Q41" s="121">
        <f>IF(AND(O41&lt;&gt;"",P41&lt;&gt;""),SUM(O41:P41),"")</f>
        <v>25519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9</v>
      </c>
      <c r="B42" s="120" t="s">
        <v>448</v>
      </c>
      <c r="C42" s="119" t="s">
        <v>449</v>
      </c>
      <c r="D42" s="121">
        <f>SUM(L42,T42,AB42,AJ42,AR42,AZ42)</f>
        <v>0</v>
      </c>
      <c r="E42" s="121">
        <f>SUM(M42,U42,AC42,AK42,AS42,BA42)</f>
        <v>137130</v>
      </c>
      <c r="F42" s="121">
        <f>SUM(D42:E42)</f>
        <v>137130</v>
      </c>
      <c r="G42" s="121">
        <f>SUM(O42,W42,AE42,AM42,AU42,BC42)</f>
        <v>0</v>
      </c>
      <c r="H42" s="121">
        <f>SUM(P42,X42,AF42,AN42,AV42,BD42)</f>
        <v>22704</v>
      </c>
      <c r="I42" s="121">
        <f>SUM(G42:H42)</f>
        <v>22704</v>
      </c>
      <c r="J42" s="120" t="s">
        <v>345</v>
      </c>
      <c r="K42" s="119" t="s">
        <v>346</v>
      </c>
      <c r="L42" s="121">
        <v>0</v>
      </c>
      <c r="M42" s="121">
        <v>137130</v>
      </c>
      <c r="N42" s="121">
        <f>IF(AND(L42&lt;&gt;"",M42&lt;&gt;""),SUM(L42:M42),"")</f>
        <v>137130</v>
      </c>
      <c r="O42" s="121">
        <v>0</v>
      </c>
      <c r="P42" s="121">
        <v>22704</v>
      </c>
      <c r="Q42" s="121">
        <f>IF(AND(O42&lt;&gt;"",P42&lt;&gt;""),SUM(O42:P42),"")</f>
        <v>22704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9</v>
      </c>
      <c r="B43" s="120" t="s">
        <v>451</v>
      </c>
      <c r="C43" s="119" t="s">
        <v>452</v>
      </c>
      <c r="D43" s="121">
        <f>SUM(L43,T43,AB43,AJ43,AR43,AZ43)</f>
        <v>0</v>
      </c>
      <c r="E43" s="121">
        <f>SUM(M43,U43,AC43,AK43,AS43,BA43)</f>
        <v>43360</v>
      </c>
      <c r="F43" s="121">
        <f>SUM(D43:E43)</f>
        <v>43360</v>
      </c>
      <c r="G43" s="121">
        <f>SUM(O43,W43,AE43,AM43,AU43,BC43)</f>
        <v>0</v>
      </c>
      <c r="H43" s="121">
        <f>SUM(P43,X43,AF43,AN43,AV43,BD43)</f>
        <v>8395</v>
      </c>
      <c r="I43" s="121">
        <f>SUM(G43:H43)</f>
        <v>8395</v>
      </c>
      <c r="J43" s="120" t="s">
        <v>345</v>
      </c>
      <c r="K43" s="119" t="s">
        <v>346</v>
      </c>
      <c r="L43" s="121">
        <v>0</v>
      </c>
      <c r="M43" s="121">
        <v>43360</v>
      </c>
      <c r="N43" s="121">
        <f>IF(AND(L43&lt;&gt;"",M43&lt;&gt;""),SUM(L43:M43),"")</f>
        <v>43360</v>
      </c>
      <c r="O43" s="121">
        <v>0</v>
      </c>
      <c r="P43" s="121">
        <v>8395</v>
      </c>
      <c r="Q43" s="121">
        <f>IF(AND(O43&lt;&gt;"",P43&lt;&gt;""),SUM(O43:P43),"")</f>
        <v>8395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9</v>
      </c>
      <c r="B44" s="120" t="s">
        <v>454</v>
      </c>
      <c r="C44" s="119" t="s">
        <v>455</v>
      </c>
      <c r="D44" s="121">
        <f>SUM(L44,T44,AB44,AJ44,AR44,AZ44)</f>
        <v>0</v>
      </c>
      <c r="E44" s="121">
        <f>SUM(M44,U44,AC44,AK44,AS44,BA44)</f>
        <v>35413</v>
      </c>
      <c r="F44" s="121">
        <f>SUM(D44:E44)</f>
        <v>35413</v>
      </c>
      <c r="G44" s="121">
        <f>SUM(O44,W44,AE44,AM44,AU44,BC44)</f>
        <v>0</v>
      </c>
      <c r="H44" s="121">
        <f>SUM(P44,X44,AF44,AN44,AV44,BD44)</f>
        <v>10179</v>
      </c>
      <c r="I44" s="121">
        <f>SUM(G44:H44)</f>
        <v>10179</v>
      </c>
      <c r="J44" s="120" t="s">
        <v>345</v>
      </c>
      <c r="K44" s="119" t="s">
        <v>346</v>
      </c>
      <c r="L44" s="121">
        <v>0</v>
      </c>
      <c r="M44" s="121">
        <v>35413</v>
      </c>
      <c r="N44" s="121">
        <f>IF(AND(L44&lt;&gt;"",M44&lt;&gt;""),SUM(L44:M44),"")</f>
        <v>35413</v>
      </c>
      <c r="O44" s="121">
        <v>0</v>
      </c>
      <c r="P44" s="121">
        <v>10179</v>
      </c>
      <c r="Q44" s="121">
        <f>IF(AND(O44&lt;&gt;"",P44&lt;&gt;""),SUM(O44:P44),"")</f>
        <v>10179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9</v>
      </c>
      <c r="B45" s="120" t="s">
        <v>457</v>
      </c>
      <c r="C45" s="119" t="s">
        <v>458</v>
      </c>
      <c r="D45" s="121">
        <f>SUM(L45,T45,AB45,AJ45,AR45,AZ45)</f>
        <v>0</v>
      </c>
      <c r="E45" s="121">
        <f>SUM(M45,U45,AC45,AK45,AS45,BA45)</f>
        <v>125864</v>
      </c>
      <c r="F45" s="121">
        <f>SUM(D45:E45)</f>
        <v>125864</v>
      </c>
      <c r="G45" s="121">
        <f>SUM(O45,W45,AE45,AM45,AU45,BC45)</f>
        <v>0</v>
      </c>
      <c r="H45" s="121">
        <f>SUM(P45,X45,AF45,AN45,AV45,BD45)</f>
        <v>26222</v>
      </c>
      <c r="I45" s="121">
        <f>SUM(G45:H45)</f>
        <v>26222</v>
      </c>
      <c r="J45" s="120" t="s">
        <v>345</v>
      </c>
      <c r="K45" s="119" t="s">
        <v>346</v>
      </c>
      <c r="L45" s="121">
        <v>0</v>
      </c>
      <c r="M45" s="121">
        <v>125864</v>
      </c>
      <c r="N45" s="121">
        <f>IF(AND(L45&lt;&gt;"",M45&lt;&gt;""),SUM(L45:M45),"")</f>
        <v>125864</v>
      </c>
      <c r="O45" s="121">
        <v>0</v>
      </c>
      <c r="P45" s="121">
        <v>26222</v>
      </c>
      <c r="Q45" s="121">
        <f>IF(AND(O45&lt;&gt;"",P45&lt;&gt;""),SUM(O45:P45),"")</f>
        <v>26222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9</v>
      </c>
      <c r="B46" s="120" t="s">
        <v>460</v>
      </c>
      <c r="C46" s="119" t="s">
        <v>461</v>
      </c>
      <c r="D46" s="121">
        <f>SUM(L46,T46,AB46,AJ46,AR46,AZ46)</f>
        <v>23358</v>
      </c>
      <c r="E46" s="121">
        <f>SUM(M46,U46,AC46,AK46,AS46,BA46)</f>
        <v>391047</v>
      </c>
      <c r="F46" s="121">
        <f>SUM(D46:E46)</f>
        <v>414405</v>
      </c>
      <c r="G46" s="121">
        <f>SUM(O46,W46,AE46,AM46,AU46,BC46)</f>
        <v>0</v>
      </c>
      <c r="H46" s="121">
        <f>SUM(P46,X46,AF46,AN46,AV46,BD46)</f>
        <v>42200</v>
      </c>
      <c r="I46" s="121">
        <f>SUM(G46:H46)</f>
        <v>42200</v>
      </c>
      <c r="J46" s="120" t="s">
        <v>463</v>
      </c>
      <c r="K46" s="119" t="s">
        <v>464</v>
      </c>
      <c r="L46" s="121">
        <v>23358</v>
      </c>
      <c r="M46" s="121">
        <v>391047</v>
      </c>
      <c r="N46" s="121">
        <f>IF(AND(L46&lt;&gt;"",M46&lt;&gt;""),SUM(L46:M46),"")</f>
        <v>414405</v>
      </c>
      <c r="O46" s="121">
        <v>0</v>
      </c>
      <c r="P46" s="121">
        <v>42200</v>
      </c>
      <c r="Q46" s="121">
        <f>IF(AND(O46&lt;&gt;"",P46&lt;&gt;""),SUM(O46:P46),"")</f>
        <v>42200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9</v>
      </c>
      <c r="B47" s="120" t="s">
        <v>465</v>
      </c>
      <c r="C47" s="119" t="s">
        <v>466</v>
      </c>
      <c r="D47" s="121">
        <f>SUM(L47,T47,AB47,AJ47,AR47,AZ47)</f>
        <v>11054</v>
      </c>
      <c r="E47" s="121">
        <f>SUM(M47,U47,AC47,AK47,AS47,BA47)</f>
        <v>185065</v>
      </c>
      <c r="F47" s="121">
        <f>SUM(D47:E47)</f>
        <v>196119</v>
      </c>
      <c r="G47" s="121">
        <f>SUM(O47,W47,AE47,AM47,AU47,BC47)</f>
        <v>0</v>
      </c>
      <c r="H47" s="121">
        <f>SUM(P47,X47,AF47,AN47,AV47,BD47)</f>
        <v>19971</v>
      </c>
      <c r="I47" s="121">
        <f>SUM(G47:H47)</f>
        <v>19971</v>
      </c>
      <c r="J47" s="120" t="s">
        <v>463</v>
      </c>
      <c r="K47" s="119" t="s">
        <v>464</v>
      </c>
      <c r="L47" s="121">
        <v>11054</v>
      </c>
      <c r="M47" s="121">
        <v>185065</v>
      </c>
      <c r="N47" s="121">
        <f>IF(AND(L47&lt;&gt;"",M47&lt;&gt;""),SUM(L47:M47),"")</f>
        <v>196119</v>
      </c>
      <c r="O47" s="121">
        <v>0</v>
      </c>
      <c r="P47" s="121">
        <v>19971</v>
      </c>
      <c r="Q47" s="121">
        <f>IF(AND(O47&lt;&gt;"",P47&lt;&gt;""),SUM(O47:P47),"")</f>
        <v>19971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9</v>
      </c>
      <c r="B48" s="120" t="s">
        <v>468</v>
      </c>
      <c r="C48" s="119" t="s">
        <v>469</v>
      </c>
      <c r="D48" s="121">
        <f>SUM(L48,T48,AB48,AJ48,AR48,AZ48)</f>
        <v>15712</v>
      </c>
      <c r="E48" s="121">
        <f>SUM(M48,U48,AC48,AK48,AS48,BA48)</f>
        <v>263039</v>
      </c>
      <c r="F48" s="121">
        <f>SUM(D48:E48)</f>
        <v>278751</v>
      </c>
      <c r="G48" s="121">
        <f>SUM(O48,W48,AE48,AM48,AU48,BC48)</f>
        <v>0</v>
      </c>
      <c r="H48" s="121">
        <f>SUM(P48,X48,AF48,AN48,AV48,BD48)</f>
        <v>28386</v>
      </c>
      <c r="I48" s="121">
        <f>SUM(G48:H48)</f>
        <v>28386</v>
      </c>
      <c r="J48" s="120" t="s">
        <v>463</v>
      </c>
      <c r="K48" s="119" t="s">
        <v>464</v>
      </c>
      <c r="L48" s="121">
        <v>15712</v>
      </c>
      <c r="M48" s="121">
        <v>263039</v>
      </c>
      <c r="N48" s="121">
        <f>IF(AND(L48&lt;&gt;"",M48&lt;&gt;""),SUM(L48:M48),"")</f>
        <v>278751</v>
      </c>
      <c r="O48" s="121">
        <v>0</v>
      </c>
      <c r="P48" s="121">
        <v>28386</v>
      </c>
      <c r="Q48" s="121">
        <f>IF(AND(O48&lt;&gt;"",P48&lt;&gt;""),SUM(O48:P48),"")</f>
        <v>28386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9</v>
      </c>
      <c r="B49" s="120" t="s">
        <v>471</v>
      </c>
      <c r="C49" s="119" t="s">
        <v>472</v>
      </c>
      <c r="D49" s="121">
        <f>SUM(L49,T49,AB49,AJ49,AR49,AZ49)</f>
        <v>7800</v>
      </c>
      <c r="E49" s="121">
        <f>SUM(M49,U49,AC49,AK49,AS49,BA49)</f>
        <v>130579</v>
      </c>
      <c r="F49" s="121">
        <f>SUM(D49:E49)</f>
        <v>138379</v>
      </c>
      <c r="G49" s="121">
        <f>SUM(O49,W49,AE49,AM49,AU49,BC49)</f>
        <v>0</v>
      </c>
      <c r="H49" s="121">
        <f>SUM(P49,X49,AF49,AN49,AV49,BD49)</f>
        <v>14091</v>
      </c>
      <c r="I49" s="121">
        <f>SUM(G49:H49)</f>
        <v>14091</v>
      </c>
      <c r="J49" s="120" t="s">
        <v>463</v>
      </c>
      <c r="K49" s="119" t="s">
        <v>464</v>
      </c>
      <c r="L49" s="121">
        <v>7800</v>
      </c>
      <c r="M49" s="121">
        <v>130579</v>
      </c>
      <c r="N49" s="121">
        <f>IF(AND(L49&lt;&gt;"",M49&lt;&gt;""),SUM(L49:M49),"")</f>
        <v>138379</v>
      </c>
      <c r="O49" s="121">
        <v>0</v>
      </c>
      <c r="P49" s="121">
        <v>14091</v>
      </c>
      <c r="Q49" s="121">
        <f>IF(AND(O49&lt;&gt;"",P49&lt;&gt;""),SUM(O49:P49),"")</f>
        <v>14091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9</v>
      </c>
      <c r="B50" s="120" t="s">
        <v>474</v>
      </c>
      <c r="C50" s="119" t="s">
        <v>475</v>
      </c>
      <c r="D50" s="121">
        <f>SUM(L50,T50,AB50,AJ50,AR50,AZ50)</f>
        <v>0</v>
      </c>
      <c r="E50" s="121">
        <f>SUM(M50,U50,AC50,AK50,AS50,BA50)</f>
        <v>168933</v>
      </c>
      <c r="F50" s="121">
        <f>SUM(D50:E50)</f>
        <v>168933</v>
      </c>
      <c r="G50" s="121">
        <f>SUM(O50,W50,AE50,AM50,AU50,BC50)</f>
        <v>0</v>
      </c>
      <c r="H50" s="121">
        <f>SUM(P50,X50,AF50,AN50,AV50,BD50)</f>
        <v>60739</v>
      </c>
      <c r="I50" s="121">
        <f>SUM(G50:H50)</f>
        <v>60739</v>
      </c>
      <c r="J50" s="120" t="s">
        <v>477</v>
      </c>
      <c r="K50" s="119" t="s">
        <v>478</v>
      </c>
      <c r="L50" s="121">
        <v>0</v>
      </c>
      <c r="M50" s="121">
        <v>168933</v>
      </c>
      <c r="N50" s="121">
        <f>IF(AND(L50&lt;&gt;"",M50&lt;&gt;""),SUM(L50:M50),"")</f>
        <v>168933</v>
      </c>
      <c r="O50" s="121">
        <v>0</v>
      </c>
      <c r="P50" s="121">
        <v>60739</v>
      </c>
      <c r="Q50" s="121">
        <f>IF(AND(O50&lt;&gt;"",P50&lt;&gt;""),SUM(O50:P50),"")</f>
        <v>60739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9</v>
      </c>
      <c r="B51" s="120" t="s">
        <v>479</v>
      </c>
      <c r="C51" s="119" t="s">
        <v>480</v>
      </c>
      <c r="D51" s="121">
        <f>SUM(L51,T51,AB51,AJ51,AR51,AZ51)</f>
        <v>0</v>
      </c>
      <c r="E51" s="121">
        <f>SUM(M51,U51,AC51,AK51,AS51,BA51)</f>
        <v>62992</v>
      </c>
      <c r="F51" s="121">
        <f>SUM(D51:E51)</f>
        <v>62992</v>
      </c>
      <c r="G51" s="121">
        <f>SUM(O51,W51,AE51,AM51,AU51,BC51)</f>
        <v>0</v>
      </c>
      <c r="H51" s="121">
        <f>SUM(P51,X51,AF51,AN51,AV51,BD51)</f>
        <v>22649</v>
      </c>
      <c r="I51" s="121">
        <f>SUM(G51:H51)</f>
        <v>22649</v>
      </c>
      <c r="J51" s="120" t="s">
        <v>477</v>
      </c>
      <c r="K51" s="119" t="s">
        <v>478</v>
      </c>
      <c r="L51" s="121">
        <v>0</v>
      </c>
      <c r="M51" s="121">
        <v>62992</v>
      </c>
      <c r="N51" s="121">
        <f>IF(AND(L51&lt;&gt;"",M51&lt;&gt;""),SUM(L51:M51),"")</f>
        <v>62992</v>
      </c>
      <c r="O51" s="121">
        <v>0</v>
      </c>
      <c r="P51" s="121">
        <v>22649</v>
      </c>
      <c r="Q51" s="121">
        <f>IF(AND(O51&lt;&gt;"",P51&lt;&gt;""),SUM(O51:P51),"")</f>
        <v>22649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9</v>
      </c>
      <c r="B52" s="120" t="s">
        <v>482</v>
      </c>
      <c r="C52" s="119" t="s">
        <v>483</v>
      </c>
      <c r="D52" s="121">
        <f>SUM(L52,T52,AB52,AJ52,AR52,AZ52)</f>
        <v>0</v>
      </c>
      <c r="E52" s="121">
        <f>SUM(M52,U52,AC52,AK52,AS52,BA52)</f>
        <v>58084</v>
      </c>
      <c r="F52" s="121">
        <f>SUM(D52:E52)</f>
        <v>58084</v>
      </c>
      <c r="G52" s="121">
        <f>SUM(O52,W52,AE52,AM52,AU52,BC52)</f>
        <v>0</v>
      </c>
      <c r="H52" s="121">
        <f>SUM(P52,X52,AF52,AN52,AV52,BD52)</f>
        <v>20884</v>
      </c>
      <c r="I52" s="121">
        <f>SUM(G52:H52)</f>
        <v>20884</v>
      </c>
      <c r="J52" s="120" t="s">
        <v>477</v>
      </c>
      <c r="K52" s="119" t="s">
        <v>478</v>
      </c>
      <c r="L52" s="121">
        <v>0</v>
      </c>
      <c r="M52" s="121">
        <v>58084</v>
      </c>
      <c r="N52" s="121">
        <f>IF(AND(L52&lt;&gt;"",M52&lt;&gt;""),SUM(L52:M52),"")</f>
        <v>58084</v>
      </c>
      <c r="O52" s="121">
        <v>0</v>
      </c>
      <c r="P52" s="121">
        <v>20884</v>
      </c>
      <c r="Q52" s="121">
        <f>IF(AND(O52&lt;&gt;"",P52&lt;&gt;""),SUM(O52:P52),"")</f>
        <v>20884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9</v>
      </c>
      <c r="B53" s="120" t="s">
        <v>485</v>
      </c>
      <c r="C53" s="119" t="s">
        <v>486</v>
      </c>
      <c r="D53" s="121">
        <f>SUM(L53,T53,AB53,AJ53,AR53,AZ53)</f>
        <v>0</v>
      </c>
      <c r="E53" s="121">
        <f>SUM(M53,U53,AC53,AK53,AS53,BA53)</f>
        <v>64628</v>
      </c>
      <c r="F53" s="121">
        <f>SUM(D53:E53)</f>
        <v>64628</v>
      </c>
      <c r="G53" s="121">
        <f>SUM(O53,W53,AE53,AM53,AU53,BC53)</f>
        <v>0</v>
      </c>
      <c r="H53" s="121">
        <f>SUM(P53,X53,AF53,AN53,AV53,BD53)</f>
        <v>23237</v>
      </c>
      <c r="I53" s="121">
        <f>SUM(G53:H53)</f>
        <v>23237</v>
      </c>
      <c r="J53" s="120" t="s">
        <v>477</v>
      </c>
      <c r="K53" s="119" t="s">
        <v>478</v>
      </c>
      <c r="L53" s="121">
        <v>0</v>
      </c>
      <c r="M53" s="121">
        <v>64628</v>
      </c>
      <c r="N53" s="121">
        <f>IF(AND(L53&lt;&gt;"",M53&lt;&gt;""),SUM(L53:M53),"")</f>
        <v>64628</v>
      </c>
      <c r="O53" s="121">
        <v>0</v>
      </c>
      <c r="P53" s="121">
        <v>23237</v>
      </c>
      <c r="Q53" s="121">
        <f>IF(AND(O53&lt;&gt;"",P53&lt;&gt;""),SUM(O53:P53),"")</f>
        <v>23237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9</v>
      </c>
      <c r="B54" s="120" t="s">
        <v>488</v>
      </c>
      <c r="C54" s="119" t="s">
        <v>489</v>
      </c>
      <c r="D54" s="121">
        <f>SUM(L54,T54,AB54,AJ54,AR54,AZ54)</f>
        <v>0</v>
      </c>
      <c r="E54" s="121">
        <f>SUM(M54,U54,AC54,AK54,AS54,BA54)</f>
        <v>54402</v>
      </c>
      <c r="F54" s="121">
        <f>SUM(D54:E54)</f>
        <v>54402</v>
      </c>
      <c r="G54" s="121">
        <f>SUM(O54,W54,AE54,AM54,AU54,BC54)</f>
        <v>0</v>
      </c>
      <c r="H54" s="121">
        <f>SUM(P54,X54,AF54,AN54,AV54,BD54)</f>
        <v>19560</v>
      </c>
      <c r="I54" s="121">
        <f>SUM(G54:H54)</f>
        <v>19560</v>
      </c>
      <c r="J54" s="120" t="s">
        <v>477</v>
      </c>
      <c r="K54" s="119" t="s">
        <v>478</v>
      </c>
      <c r="L54" s="121">
        <v>0</v>
      </c>
      <c r="M54" s="121">
        <v>54402</v>
      </c>
      <c r="N54" s="121">
        <f>IF(AND(L54&lt;&gt;"",M54&lt;&gt;""),SUM(L54:M54),"")</f>
        <v>54402</v>
      </c>
      <c r="O54" s="121">
        <v>0</v>
      </c>
      <c r="P54" s="121">
        <v>19560</v>
      </c>
      <c r="Q54" s="121">
        <f>IF(AND(O54&lt;&gt;"",P54&lt;&gt;""),SUM(O54:P54),"")</f>
        <v>19560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9</v>
      </c>
      <c r="B55" s="120" t="s">
        <v>491</v>
      </c>
      <c r="C55" s="119" t="s">
        <v>492</v>
      </c>
      <c r="D55" s="121">
        <f>SUM(L55,T55,AB55,AJ55,AR55,AZ55)</f>
        <v>0</v>
      </c>
      <c r="E55" s="121">
        <f>SUM(M55,U55,AC55,AK55,AS55,BA55)</f>
        <v>101110</v>
      </c>
      <c r="F55" s="121">
        <f>SUM(D55:E55)</f>
        <v>101110</v>
      </c>
      <c r="G55" s="121">
        <f>SUM(O55,W55,AE55,AM55,AU55,BC55)</f>
        <v>0</v>
      </c>
      <c r="H55" s="121">
        <f>SUM(P55,X55,AF55,AN55,AV55,BD55)</f>
        <v>19767</v>
      </c>
      <c r="I55" s="121">
        <f>SUM(G55:H55)</f>
        <v>19767</v>
      </c>
      <c r="J55" s="120" t="s">
        <v>370</v>
      </c>
      <c r="K55" s="119" t="s">
        <v>371</v>
      </c>
      <c r="L55" s="121">
        <v>0</v>
      </c>
      <c r="M55" s="121">
        <v>101110</v>
      </c>
      <c r="N55" s="121">
        <f>IF(AND(L55&lt;&gt;"",M55&lt;&gt;""),SUM(L55:M55),"")</f>
        <v>101110</v>
      </c>
      <c r="O55" s="121">
        <v>0</v>
      </c>
      <c r="P55" s="121">
        <v>19767</v>
      </c>
      <c r="Q55" s="121">
        <f>IF(AND(O55&lt;&gt;"",P55&lt;&gt;""),SUM(O55:P55),"")</f>
        <v>19767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9</v>
      </c>
      <c r="B56" s="120" t="s">
        <v>494</v>
      </c>
      <c r="C56" s="119" t="s">
        <v>495</v>
      </c>
      <c r="D56" s="121">
        <f>SUM(L56,T56,AB56,AJ56,AR56,AZ56)</f>
        <v>0</v>
      </c>
      <c r="E56" s="121">
        <f>SUM(M56,U56,AC56,AK56,AS56,BA56)</f>
        <v>127039</v>
      </c>
      <c r="F56" s="121">
        <f>SUM(D56:E56)</f>
        <v>127039</v>
      </c>
      <c r="G56" s="121">
        <f>SUM(O56,W56,AE56,AM56,AU56,BC56)</f>
        <v>0</v>
      </c>
      <c r="H56" s="121">
        <f>SUM(P56,X56,AF56,AN56,AV56,BD56)</f>
        <v>15722</v>
      </c>
      <c r="I56" s="121">
        <f>SUM(G56:H56)</f>
        <v>15722</v>
      </c>
      <c r="J56" s="120" t="s">
        <v>370</v>
      </c>
      <c r="K56" s="119" t="s">
        <v>371</v>
      </c>
      <c r="L56" s="121">
        <v>0</v>
      </c>
      <c r="M56" s="121">
        <v>127039</v>
      </c>
      <c r="N56" s="121">
        <f>IF(AND(L56&lt;&gt;"",M56&lt;&gt;""),SUM(L56:M56),"")</f>
        <v>127039</v>
      </c>
      <c r="O56" s="121">
        <v>0</v>
      </c>
      <c r="P56" s="121">
        <v>15722</v>
      </c>
      <c r="Q56" s="121">
        <f>IF(AND(O56&lt;&gt;"",P56&lt;&gt;""),SUM(O56:P56),"")</f>
        <v>15722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9</v>
      </c>
      <c r="B57" s="120" t="s">
        <v>497</v>
      </c>
      <c r="C57" s="119" t="s">
        <v>498</v>
      </c>
      <c r="D57" s="121">
        <f>SUM(L57,T57,AB57,AJ57,AR57,AZ57)</f>
        <v>0</v>
      </c>
      <c r="E57" s="121">
        <f>SUM(M57,U57,AC57,AK57,AS57,BA57)</f>
        <v>39922</v>
      </c>
      <c r="F57" s="121">
        <f>SUM(D57:E57)</f>
        <v>39922</v>
      </c>
      <c r="G57" s="121">
        <f>SUM(O57,W57,AE57,AM57,AU57,BC57)</f>
        <v>0</v>
      </c>
      <c r="H57" s="121">
        <f>SUM(P57,X57,AF57,AN57,AV57,BD57)</f>
        <v>6292</v>
      </c>
      <c r="I57" s="121">
        <f>SUM(G57:H57)</f>
        <v>6292</v>
      </c>
      <c r="J57" s="120" t="s">
        <v>500</v>
      </c>
      <c r="K57" s="205" t="s">
        <v>501</v>
      </c>
      <c r="L57" s="121">
        <v>0</v>
      </c>
      <c r="M57" s="121">
        <v>39922</v>
      </c>
      <c r="N57" s="121">
        <f>IF(AND(L57&lt;&gt;"",M57&lt;&gt;""),SUM(L57:M57),"")</f>
        <v>39922</v>
      </c>
      <c r="O57" s="121">
        <v>0</v>
      </c>
      <c r="P57" s="121">
        <v>6292</v>
      </c>
      <c r="Q57" s="121">
        <f>IF(AND(O57&lt;&gt;"",P57&lt;&gt;""),SUM(O57:P57),"")</f>
        <v>6292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9</v>
      </c>
      <c r="B58" s="120" t="s">
        <v>502</v>
      </c>
      <c r="C58" s="119" t="s">
        <v>503</v>
      </c>
      <c r="D58" s="121">
        <f>SUM(L58,T58,AB58,AJ58,AR58,AZ58)</f>
        <v>0</v>
      </c>
      <c r="E58" s="121">
        <f>SUM(M58,U58,AC58,AK58,AS58,BA58)</f>
        <v>48100</v>
      </c>
      <c r="F58" s="121">
        <f>SUM(D58:E58)</f>
        <v>48100</v>
      </c>
      <c r="G58" s="121">
        <f>SUM(O58,W58,AE58,AM58,AU58,BC58)</f>
        <v>0</v>
      </c>
      <c r="H58" s="121">
        <f>SUM(P58,X58,AF58,AN58,AV58,BD58)</f>
        <v>8622</v>
      </c>
      <c r="I58" s="121">
        <f>SUM(G58:H58)</f>
        <v>8622</v>
      </c>
      <c r="J58" s="120" t="s">
        <v>500</v>
      </c>
      <c r="K58" s="119" t="s">
        <v>505</v>
      </c>
      <c r="L58" s="121">
        <v>0</v>
      </c>
      <c r="M58" s="121">
        <v>48100</v>
      </c>
      <c r="N58" s="121">
        <f>IF(AND(L58&lt;&gt;"",M58&lt;&gt;""),SUM(L58:M58),"")</f>
        <v>48100</v>
      </c>
      <c r="O58" s="121">
        <v>0</v>
      </c>
      <c r="P58" s="121">
        <v>8622</v>
      </c>
      <c r="Q58" s="121">
        <f>IF(AND(O58&lt;&gt;"",P58&lt;&gt;""),SUM(O58:P58),"")</f>
        <v>8622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9</v>
      </c>
      <c r="B59" s="120" t="s">
        <v>506</v>
      </c>
      <c r="C59" s="119" t="s">
        <v>507</v>
      </c>
      <c r="D59" s="121">
        <f>SUM(L59,T59,AB59,AJ59,AR59,AZ59)</f>
        <v>0</v>
      </c>
      <c r="E59" s="121">
        <f>SUM(M59,U59,AC59,AK59,AS59,BA59)</f>
        <v>78737</v>
      </c>
      <c r="F59" s="121">
        <f>SUM(D59:E59)</f>
        <v>78737</v>
      </c>
      <c r="G59" s="121">
        <f>SUM(O59,W59,AE59,AM59,AU59,BC59)</f>
        <v>0</v>
      </c>
      <c r="H59" s="121">
        <f>SUM(P59,X59,AF59,AN59,AV59,BD59)</f>
        <v>11762</v>
      </c>
      <c r="I59" s="121">
        <f>SUM(G59:H59)</f>
        <v>11762</v>
      </c>
      <c r="J59" s="120" t="s">
        <v>500</v>
      </c>
      <c r="K59" s="119" t="s">
        <v>509</v>
      </c>
      <c r="L59" s="121">
        <v>0</v>
      </c>
      <c r="M59" s="121">
        <v>78737</v>
      </c>
      <c r="N59" s="121">
        <f>IF(AND(L59&lt;&gt;"",M59&lt;&gt;""),SUM(L59:M59),"")</f>
        <v>78737</v>
      </c>
      <c r="O59" s="121">
        <v>0</v>
      </c>
      <c r="P59" s="121">
        <v>11762</v>
      </c>
      <c r="Q59" s="121">
        <f>IF(AND(O59&lt;&gt;"",P59&lt;&gt;""),SUM(O59:P59),"")</f>
        <v>11762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9</v>
      </c>
      <c r="B60" s="120" t="s">
        <v>510</v>
      </c>
      <c r="C60" s="119" t="s">
        <v>511</v>
      </c>
      <c r="D60" s="121">
        <f>SUM(L60,T60,AB60,AJ60,AR60,AZ60)</f>
        <v>0</v>
      </c>
      <c r="E60" s="121">
        <f>SUM(M60,U60,AC60,AK60,AS60,BA60)</f>
        <v>12933</v>
      </c>
      <c r="F60" s="121">
        <f>SUM(D60:E60)</f>
        <v>12933</v>
      </c>
      <c r="G60" s="121">
        <f>SUM(O60,W60,AE60,AM60,AU60,BC60)</f>
        <v>0</v>
      </c>
      <c r="H60" s="121">
        <f>SUM(P60,X60,AF60,AN60,AV60,BD60)</f>
        <v>4210</v>
      </c>
      <c r="I60" s="121">
        <f>SUM(G60:H60)</f>
        <v>4210</v>
      </c>
      <c r="J60" s="120" t="s">
        <v>500</v>
      </c>
      <c r="K60" s="119" t="s">
        <v>505</v>
      </c>
      <c r="L60" s="121">
        <v>0</v>
      </c>
      <c r="M60" s="121">
        <v>12933</v>
      </c>
      <c r="N60" s="121">
        <f>IF(AND(L60&lt;&gt;"",M60&lt;&gt;""),SUM(L60:M60),"")</f>
        <v>12933</v>
      </c>
      <c r="O60" s="121">
        <v>0</v>
      </c>
      <c r="P60" s="121">
        <v>4210</v>
      </c>
      <c r="Q60" s="121">
        <f>IF(AND(O60&lt;&gt;"",P60&lt;&gt;""),SUM(O60:P60),"")</f>
        <v>4210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9</v>
      </c>
      <c r="B61" s="120" t="s">
        <v>513</v>
      </c>
      <c r="C61" s="119" t="s">
        <v>514</v>
      </c>
      <c r="D61" s="121">
        <f>SUM(L61,T61,AB61,AJ61,AR61,AZ61)</f>
        <v>0</v>
      </c>
      <c r="E61" s="121">
        <f>SUM(M61,U61,AC61,AK61,AS61,BA61)</f>
        <v>59730</v>
      </c>
      <c r="F61" s="121">
        <f>SUM(D61:E61)</f>
        <v>59730</v>
      </c>
      <c r="G61" s="121">
        <f>SUM(O61,W61,AE61,AM61,AU61,BC61)</f>
        <v>0</v>
      </c>
      <c r="H61" s="121">
        <f>SUM(P61,X61,AF61,AN61,AV61,BD61)</f>
        <v>7766</v>
      </c>
      <c r="I61" s="121">
        <f>SUM(G61:H61)</f>
        <v>7766</v>
      </c>
      <c r="J61" s="120" t="s">
        <v>500</v>
      </c>
      <c r="K61" s="119" t="s">
        <v>516</v>
      </c>
      <c r="L61" s="121">
        <v>0</v>
      </c>
      <c r="M61" s="121">
        <v>59730</v>
      </c>
      <c r="N61" s="121">
        <f>IF(AND(L61&lt;&gt;"",M61&lt;&gt;""),SUM(L61:M61),"")</f>
        <v>59730</v>
      </c>
      <c r="O61" s="121">
        <v>0</v>
      </c>
      <c r="P61" s="121">
        <v>7766</v>
      </c>
      <c r="Q61" s="121">
        <f>IF(AND(O61&lt;&gt;"",P61&lt;&gt;""),SUM(O61:P61),"")</f>
        <v>7766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9</v>
      </c>
      <c r="B62" s="120" t="s">
        <v>517</v>
      </c>
      <c r="C62" s="119" t="s">
        <v>518</v>
      </c>
      <c r="D62" s="121">
        <f>SUM(L62,T62,AB62,AJ62,AR62,AZ62)</f>
        <v>0</v>
      </c>
      <c r="E62" s="121">
        <f>SUM(M62,U62,AC62,AK62,AS62,BA62)</f>
        <v>32943</v>
      </c>
      <c r="F62" s="121">
        <f>SUM(D62:E62)</f>
        <v>32943</v>
      </c>
      <c r="G62" s="121">
        <f>SUM(O62,W62,AE62,AM62,AU62,BC62)</f>
        <v>0</v>
      </c>
      <c r="H62" s="121">
        <f>SUM(P62,X62,AF62,AN62,AV62,BD62)</f>
        <v>5997</v>
      </c>
      <c r="I62" s="121">
        <f>SUM(G62:H62)</f>
        <v>5997</v>
      </c>
      <c r="J62" s="120" t="s">
        <v>500</v>
      </c>
      <c r="K62" s="119" t="s">
        <v>505</v>
      </c>
      <c r="L62" s="121">
        <v>0</v>
      </c>
      <c r="M62" s="121">
        <v>32943</v>
      </c>
      <c r="N62" s="121">
        <f>IF(AND(L62&lt;&gt;"",M62&lt;&gt;""),SUM(L62:M62),"")</f>
        <v>32943</v>
      </c>
      <c r="O62" s="121">
        <v>0</v>
      </c>
      <c r="P62" s="121">
        <v>5997</v>
      </c>
      <c r="Q62" s="121">
        <f>IF(AND(O62&lt;&gt;"",P62&lt;&gt;""),SUM(O62:P62),"")</f>
        <v>5997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9</v>
      </c>
      <c r="B63" s="120" t="s">
        <v>520</v>
      </c>
      <c r="C63" s="119" t="s">
        <v>521</v>
      </c>
      <c r="D63" s="121">
        <f>SUM(L63,T63,AB63,AJ63,AR63,AZ63)</f>
        <v>0</v>
      </c>
      <c r="E63" s="121">
        <f>SUM(M63,U63,AC63,AK63,AS63,BA63)</f>
        <v>95727</v>
      </c>
      <c r="F63" s="121">
        <f>SUM(D63:E63)</f>
        <v>95727</v>
      </c>
      <c r="G63" s="121">
        <f>SUM(O63,W63,AE63,AM63,AU63,BC63)</f>
        <v>0</v>
      </c>
      <c r="H63" s="121">
        <f>SUM(P63,X63,AF63,AN63,AV63,BD63)</f>
        <v>32027</v>
      </c>
      <c r="I63" s="121">
        <f>SUM(G63:H63)</f>
        <v>32027</v>
      </c>
      <c r="J63" s="120" t="s">
        <v>500</v>
      </c>
      <c r="K63" s="119" t="s">
        <v>505</v>
      </c>
      <c r="L63" s="121">
        <v>0</v>
      </c>
      <c r="M63" s="121">
        <v>95727</v>
      </c>
      <c r="N63" s="121">
        <f>IF(AND(L63&lt;&gt;"",M63&lt;&gt;""),SUM(L63:M63),"")</f>
        <v>95727</v>
      </c>
      <c r="O63" s="121">
        <v>0</v>
      </c>
      <c r="P63" s="121">
        <v>32027</v>
      </c>
      <c r="Q63" s="121">
        <f>IF(AND(O63&lt;&gt;"",P63&lt;&gt;""),SUM(O63:P63),"")</f>
        <v>32027</v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9</v>
      </c>
      <c r="B64" s="120" t="s">
        <v>523</v>
      </c>
      <c r="C64" s="119" t="s">
        <v>524</v>
      </c>
      <c r="D64" s="121">
        <f>SUM(L64,T64,AB64,AJ64,AR64,AZ64)</f>
        <v>0</v>
      </c>
      <c r="E64" s="121">
        <f>SUM(M64,U64,AC64,AK64,AS64,BA64)</f>
        <v>7775</v>
      </c>
      <c r="F64" s="121">
        <f>SUM(D64:E64)</f>
        <v>7775</v>
      </c>
      <c r="G64" s="121">
        <f>SUM(O64,W64,AE64,AM64,AU64,BC64)</f>
        <v>0</v>
      </c>
      <c r="H64" s="121">
        <f>SUM(P64,X64,AF64,AN64,AV64,BD64)</f>
        <v>3778</v>
      </c>
      <c r="I64" s="121">
        <f>SUM(G64:H64)</f>
        <v>3778</v>
      </c>
      <c r="J64" s="120" t="s">
        <v>500</v>
      </c>
      <c r="K64" s="119" t="s">
        <v>505</v>
      </c>
      <c r="L64" s="121">
        <v>0</v>
      </c>
      <c r="M64" s="121">
        <v>7775</v>
      </c>
      <c r="N64" s="121">
        <f>IF(AND(L64&lt;&gt;"",M64&lt;&gt;""),SUM(L64:M64),"")</f>
        <v>7775</v>
      </c>
      <c r="O64" s="121">
        <v>0</v>
      </c>
      <c r="P64" s="121">
        <v>3778</v>
      </c>
      <c r="Q64" s="121">
        <f>IF(AND(O64&lt;&gt;"",P64&lt;&gt;""),SUM(O64:P64),"")</f>
        <v>3778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9</v>
      </c>
      <c r="B65" s="120" t="s">
        <v>526</v>
      </c>
      <c r="C65" s="119" t="s">
        <v>527</v>
      </c>
      <c r="D65" s="121">
        <f>SUM(L65,T65,AB65,AJ65,AR65,AZ65)</f>
        <v>0</v>
      </c>
      <c r="E65" s="121">
        <f>SUM(M65,U65,AC65,AK65,AS65,BA65)</f>
        <v>62088</v>
      </c>
      <c r="F65" s="121">
        <f>SUM(D65:E65)</f>
        <v>62088</v>
      </c>
      <c r="G65" s="121">
        <f>SUM(O65,W65,AE65,AM65,AU65,BC65)</f>
        <v>0</v>
      </c>
      <c r="H65" s="121">
        <f>SUM(P65,X65,AF65,AN65,AV65,BD65)</f>
        <v>17905</v>
      </c>
      <c r="I65" s="121">
        <f>SUM(G65:H65)</f>
        <v>17905</v>
      </c>
      <c r="J65" s="120" t="s">
        <v>360</v>
      </c>
      <c r="K65" s="119" t="s">
        <v>361</v>
      </c>
      <c r="L65" s="121">
        <v>0</v>
      </c>
      <c r="M65" s="121">
        <v>62088</v>
      </c>
      <c r="N65" s="121">
        <f>IF(AND(L65&lt;&gt;"",M65&lt;&gt;""),SUM(L65:M65),"")</f>
        <v>62088</v>
      </c>
      <c r="O65" s="121">
        <v>0</v>
      </c>
      <c r="P65" s="121">
        <v>17905</v>
      </c>
      <c r="Q65" s="121">
        <f>IF(AND(O65&lt;&gt;"",P65&lt;&gt;""),SUM(O65:P65),"")</f>
        <v>17905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9</v>
      </c>
      <c r="B66" s="120" t="s">
        <v>529</v>
      </c>
      <c r="C66" s="119" t="s">
        <v>530</v>
      </c>
      <c r="D66" s="121">
        <f>SUM(L66,T66,AB66,AJ66,AR66,AZ66)</f>
        <v>0</v>
      </c>
      <c r="E66" s="121">
        <f>SUM(M66,U66,AC66,AK66,AS66,BA66)</f>
        <v>0</v>
      </c>
      <c r="F66" s="121">
        <f>SUM(D66:E66)</f>
        <v>0</v>
      </c>
      <c r="G66" s="121">
        <f>SUM(O66,W66,AE66,AM66,AU66,BC66)</f>
        <v>0</v>
      </c>
      <c r="H66" s="121">
        <f>SUM(P66,X66,AF66,AN66,AV66,BD66)</f>
        <v>0</v>
      </c>
      <c r="I66" s="121">
        <f>SUM(G66:H66)</f>
        <v>0</v>
      </c>
      <c r="J66" s="120"/>
      <c r="K66" s="119"/>
      <c r="L66" s="121"/>
      <c r="M66" s="121"/>
      <c r="N66" s="121" t="str">
        <f>IF(AND(L66&lt;&gt;"",M66&lt;&gt;""),SUM(L66:M66),"")</f>
        <v/>
      </c>
      <c r="O66" s="121"/>
      <c r="P66" s="121"/>
      <c r="Q66" s="121" t="str">
        <f>IF(AND(O66&lt;&gt;"",P66&lt;&gt;""),SUM(O66:P66),"")</f>
        <v/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66">
    <sortCondition ref="A8:A66"/>
    <sortCondition ref="B8:B66"/>
    <sortCondition ref="C8:C6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65" man="1"/>
    <brk id="17" min="1" max="65" man="1"/>
    <brk id="25" min="1" max="65" man="1"/>
    <brk id="33" min="1" max="65" man="1"/>
    <brk id="41" min="1" max="65" man="1"/>
    <brk id="49" min="1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福島県</v>
      </c>
      <c r="B7" s="139" t="str">
        <f>'廃棄物事業経費（市町村）'!B7</f>
        <v>07000</v>
      </c>
      <c r="C7" s="138" t="s">
        <v>33</v>
      </c>
      <c r="D7" s="140">
        <f>SUM(H7,L7,P7,T7,X7,AB7,AF7,AJ7,AN7,AR7,AV7,AZ7,BD7,BH7,BL7,BP7,BT7,BX7,CB7,CF7,CJ7,CN7,CR7,CV7,CZ7,DD7,DH7,DL7,DP7,DT7)</f>
        <v>7150221</v>
      </c>
      <c r="E7" s="140">
        <f>SUM(I7,M7,Q7,U7,Y7,AC7,AG7,AK7,AO7,AS7,AW7,BA7,BE7,BI7,BM7,BQ7,BU7,BY7,CC7,CG7,CK7,CO7,CS7,CW7,DA7,DE7,DI7,DM7,DQ7,DU7)</f>
        <v>1848189</v>
      </c>
      <c r="F7" s="141">
        <f>COUNTIF(F$8:F$1000,"&lt;&gt;")</f>
        <v>13</v>
      </c>
      <c r="G7" s="141">
        <f>COUNTIF(G$8:G$1000,"&lt;&gt;")</f>
        <v>13</v>
      </c>
      <c r="H7" s="140">
        <f>SUM(H$8:H$1000)</f>
        <v>4172875</v>
      </c>
      <c r="I7" s="140">
        <f>SUM(I$8:I$1000)</f>
        <v>1098470</v>
      </c>
      <c r="J7" s="141">
        <f>COUNTIF(J$8:J$1000,"&lt;&gt;")</f>
        <v>13</v>
      </c>
      <c r="K7" s="141">
        <f>COUNTIF(K$8:K$1000,"&lt;&gt;")</f>
        <v>13</v>
      </c>
      <c r="L7" s="140">
        <f>SUM(L$8:L$1000)</f>
        <v>1213915</v>
      </c>
      <c r="M7" s="140">
        <f>SUM(M$8:M$1000)</f>
        <v>333935</v>
      </c>
      <c r="N7" s="141">
        <f>COUNTIF(N$8:N$1000,"&lt;&gt;")</f>
        <v>11</v>
      </c>
      <c r="O7" s="141">
        <f>COUNTIF(O$8:O$1000,"&lt;&gt;")</f>
        <v>11</v>
      </c>
      <c r="P7" s="140">
        <f>SUM(P$8:P$1000)</f>
        <v>1004477</v>
      </c>
      <c r="Q7" s="140">
        <f>SUM(Q$8:Q$1000)</f>
        <v>183769</v>
      </c>
      <c r="R7" s="141">
        <f>COUNTIF(R$8:R$1000,"&lt;&gt;")</f>
        <v>6</v>
      </c>
      <c r="S7" s="141">
        <f>COUNTIF(S$8:S$1000,"&lt;&gt;")</f>
        <v>6</v>
      </c>
      <c r="T7" s="140">
        <f>SUM(T$8:T$1000)</f>
        <v>298401</v>
      </c>
      <c r="U7" s="140">
        <f>SUM(U$8:U$1000)</f>
        <v>109529</v>
      </c>
      <c r="V7" s="141">
        <f>COUNTIF(V$8:V$1000,"&lt;&gt;")</f>
        <v>5</v>
      </c>
      <c r="W7" s="141">
        <f>COUNTIF(W$8:W$1000,"&lt;&gt;")</f>
        <v>5</v>
      </c>
      <c r="X7" s="140">
        <f>SUM(X$8:X$1000)</f>
        <v>209876</v>
      </c>
      <c r="Y7" s="140">
        <f>SUM(Y$8:Y$1000)</f>
        <v>43731</v>
      </c>
      <c r="Z7" s="141">
        <f>COUNTIF(Z$8:Z$1000,"&lt;&gt;")</f>
        <v>2</v>
      </c>
      <c r="AA7" s="141">
        <f>COUNTIF(AA$8:AA$1000,"&lt;&gt;")</f>
        <v>2</v>
      </c>
      <c r="AB7" s="140">
        <f>SUM(AB$8:AB$1000)</f>
        <v>43641</v>
      </c>
      <c r="AC7" s="140">
        <f>SUM(AC$8:AC$1000)</f>
        <v>9354</v>
      </c>
      <c r="AD7" s="141">
        <f>COUNTIF(AD$8:AD$1000,"&lt;&gt;")</f>
        <v>2</v>
      </c>
      <c r="AE7" s="141">
        <f>COUNTIF(AE$8:AE$1000,"&lt;&gt;")</f>
        <v>2</v>
      </c>
      <c r="AF7" s="140">
        <f>SUM(AF$8:AF$1000)</f>
        <v>101798</v>
      </c>
      <c r="AG7" s="140">
        <f>SUM(AG$8:AG$1000)</f>
        <v>34864</v>
      </c>
      <c r="AH7" s="141">
        <f>COUNTIF(AH$8:AH$1000,"&lt;&gt;")</f>
        <v>2</v>
      </c>
      <c r="AI7" s="141">
        <f>COUNTIF(AI$8:AI$1000,"&lt;&gt;")</f>
        <v>2</v>
      </c>
      <c r="AJ7" s="140">
        <f>SUM(AJ$8:AJ$1000)</f>
        <v>14547</v>
      </c>
      <c r="AK7" s="140">
        <f>SUM(AK$8:AK$1000)</f>
        <v>8246</v>
      </c>
      <c r="AL7" s="141">
        <f>COUNTIF(AL$8:AL$1000,"&lt;&gt;")</f>
        <v>1</v>
      </c>
      <c r="AM7" s="141">
        <f>COUNTIF(AM$8:AM$1000,"&lt;&gt;")</f>
        <v>1</v>
      </c>
      <c r="AN7" s="140">
        <f>SUM(AN$8:AN$1000)</f>
        <v>5062</v>
      </c>
      <c r="AO7" s="140">
        <f>SUM(AO$8:AO$1000)</f>
        <v>772</v>
      </c>
      <c r="AP7" s="141">
        <f>COUNTIF(AP$8:AP$1000,"&lt;&gt;")</f>
        <v>1</v>
      </c>
      <c r="AQ7" s="141">
        <f>COUNTIF(AQ$8:AQ$1000,"&lt;&gt;")</f>
        <v>1</v>
      </c>
      <c r="AR7" s="140">
        <f>SUM(AR$8:AR$1000)</f>
        <v>85629</v>
      </c>
      <c r="AS7" s="140">
        <f>SUM(AS$8:AS$1000)</f>
        <v>25519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9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120651</v>
      </c>
      <c r="F8" s="120" t="s">
        <v>324</v>
      </c>
      <c r="G8" s="119" t="s">
        <v>325</v>
      </c>
      <c r="H8" s="121">
        <v>0</v>
      </c>
      <c r="I8" s="121">
        <v>68266</v>
      </c>
      <c r="J8" s="120" t="s">
        <v>387</v>
      </c>
      <c r="K8" s="119" t="s">
        <v>388</v>
      </c>
      <c r="L8" s="121">
        <v>0</v>
      </c>
      <c r="M8" s="121">
        <v>52385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9</v>
      </c>
      <c r="B9" s="120" t="s">
        <v>329</v>
      </c>
      <c r="C9" s="119" t="s">
        <v>330</v>
      </c>
      <c r="D9" s="121">
        <f>SUM(H9,L9,P9,T9,X9,AB9,AF9,AJ9,AN9,AR9,AV9,AZ9,BD9,BH9,BL9,BP9,BT9,BX9,CB9,CF9,CJ9,CN9,CR9,CV9,CZ9,DD9,DH9,DL9,DP9,DT9)</f>
        <v>286165</v>
      </c>
      <c r="E9" s="121">
        <f>SUM(I9,M9,Q9,U9,Y9,AC9,AG9,AK9,AO9,AS9,AW9,BA9,BE9,BI9,BM9,BQ9,BU9,BY9,CC9,CG9,CK9,CO9,CS9,CW9,DA9,DE9,DI9,DM9,DQ9,DU9)</f>
        <v>185191</v>
      </c>
      <c r="F9" s="120" t="s">
        <v>375</v>
      </c>
      <c r="G9" s="119" t="s">
        <v>376</v>
      </c>
      <c r="H9" s="121">
        <v>181591</v>
      </c>
      <c r="I9" s="121">
        <v>108960</v>
      </c>
      <c r="J9" s="120" t="s">
        <v>381</v>
      </c>
      <c r="K9" s="119" t="s">
        <v>382</v>
      </c>
      <c r="L9" s="121">
        <v>36044</v>
      </c>
      <c r="M9" s="121">
        <v>19536</v>
      </c>
      <c r="N9" s="120" t="s">
        <v>384</v>
      </c>
      <c r="O9" s="119" t="s">
        <v>385</v>
      </c>
      <c r="P9" s="121">
        <v>26646</v>
      </c>
      <c r="Q9" s="121">
        <v>15901</v>
      </c>
      <c r="R9" s="120" t="s">
        <v>324</v>
      </c>
      <c r="S9" s="119" t="s">
        <v>325</v>
      </c>
      <c r="T9" s="121">
        <v>0</v>
      </c>
      <c r="U9" s="121">
        <v>40794</v>
      </c>
      <c r="V9" s="120" t="s">
        <v>387</v>
      </c>
      <c r="W9" s="119" t="s">
        <v>388</v>
      </c>
      <c r="X9" s="121">
        <v>41884</v>
      </c>
      <c r="Y9" s="121">
        <v>0</v>
      </c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9</v>
      </c>
      <c r="B10" s="120" t="s">
        <v>350</v>
      </c>
      <c r="C10" s="119" t="s">
        <v>396</v>
      </c>
      <c r="D10" s="121">
        <f>SUM(H10,L10,P10,T10,X10,AB10,AF10,AJ10,AN10,AR10,AV10,AZ10,BD10,BH10,BL10,BP10,BT10,BX10,CB10,CF10,CJ10,CN10,CR10,CV10,CZ10,DD10,DH10,DL10,DP10,DT10)</f>
        <v>581531</v>
      </c>
      <c r="E10" s="121">
        <f>SUM(I10,M10,Q10,U10,Y10,AC10,AG10,AK10,AO10,AS10,AW10,BA10,BE10,BI10,BM10,BQ10,BU10,BY10,CC10,CG10,CK10,CO10,CS10,CW10,DA10,DE10,DI10,DM10,DQ10,DU10)</f>
        <v>140983</v>
      </c>
      <c r="F10" s="120" t="s">
        <v>347</v>
      </c>
      <c r="G10" s="119" t="s">
        <v>348</v>
      </c>
      <c r="H10" s="121">
        <v>475509</v>
      </c>
      <c r="I10" s="121">
        <v>113954</v>
      </c>
      <c r="J10" s="120" t="s">
        <v>393</v>
      </c>
      <c r="K10" s="119" t="s">
        <v>394</v>
      </c>
      <c r="L10" s="121">
        <v>72500</v>
      </c>
      <c r="M10" s="121">
        <v>16144</v>
      </c>
      <c r="N10" s="120" t="s">
        <v>397</v>
      </c>
      <c r="O10" s="119" t="s">
        <v>398</v>
      </c>
      <c r="P10" s="121">
        <v>33522</v>
      </c>
      <c r="Q10" s="121">
        <v>10885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9</v>
      </c>
      <c r="B11" s="120" t="s">
        <v>334</v>
      </c>
      <c r="C11" s="119" t="s">
        <v>335</v>
      </c>
      <c r="D11" s="121">
        <f>SUM(H11,L11,P11,T11,X11,AB11,AF11,AJ11,AN11,AR11,AV11,AZ11,BD11,BH11,BL11,BP11,BT11,BX11,CB11,CF11,CJ11,CN11,CR11,CV11,CZ11,DD11,DH11,DL11,DP11,DT11)</f>
        <v>657652</v>
      </c>
      <c r="E11" s="121">
        <f>SUM(I11,M11,Q11,U11,Y11,AC11,AG11,AK11,AO11,AS11,AW11,BA11,BE11,BI11,BM11,BQ11,BU11,BY11,CC11,CG11,CK11,CO11,CS11,CW11,DA11,DE11,DI11,DM11,DQ11,DU11)</f>
        <v>172894</v>
      </c>
      <c r="F11" s="120" t="s">
        <v>331</v>
      </c>
      <c r="G11" s="119" t="s">
        <v>332</v>
      </c>
      <c r="H11" s="121">
        <v>424670</v>
      </c>
      <c r="I11" s="121">
        <v>97304</v>
      </c>
      <c r="J11" s="120" t="s">
        <v>420</v>
      </c>
      <c r="K11" s="119" t="s">
        <v>421</v>
      </c>
      <c r="L11" s="121">
        <v>12490</v>
      </c>
      <c r="M11" s="121">
        <v>3380</v>
      </c>
      <c r="N11" s="120" t="s">
        <v>423</v>
      </c>
      <c r="O11" s="119" t="s">
        <v>424</v>
      </c>
      <c r="P11" s="121">
        <v>50758</v>
      </c>
      <c r="Q11" s="121">
        <v>10965</v>
      </c>
      <c r="R11" s="120" t="s">
        <v>426</v>
      </c>
      <c r="S11" s="119" t="s">
        <v>427</v>
      </c>
      <c r="T11" s="121">
        <v>45645</v>
      </c>
      <c r="U11" s="121">
        <v>21155</v>
      </c>
      <c r="V11" s="120" t="s">
        <v>430</v>
      </c>
      <c r="W11" s="119" t="s">
        <v>431</v>
      </c>
      <c r="X11" s="121">
        <v>9857</v>
      </c>
      <c r="Y11" s="121">
        <v>3137</v>
      </c>
      <c r="Z11" s="120" t="s">
        <v>433</v>
      </c>
      <c r="AA11" s="119" t="s">
        <v>434</v>
      </c>
      <c r="AB11" s="121">
        <v>10698</v>
      </c>
      <c r="AC11" s="121">
        <v>3357</v>
      </c>
      <c r="AD11" s="120" t="s">
        <v>436</v>
      </c>
      <c r="AE11" s="119" t="s">
        <v>437</v>
      </c>
      <c r="AF11" s="121">
        <v>6071</v>
      </c>
      <c r="AG11" s="121">
        <v>2837</v>
      </c>
      <c r="AH11" s="120" t="s">
        <v>439</v>
      </c>
      <c r="AI11" s="119" t="s">
        <v>440</v>
      </c>
      <c r="AJ11" s="121">
        <v>6772</v>
      </c>
      <c r="AK11" s="121">
        <v>4468</v>
      </c>
      <c r="AL11" s="120" t="s">
        <v>442</v>
      </c>
      <c r="AM11" s="119" t="s">
        <v>443</v>
      </c>
      <c r="AN11" s="121">
        <v>5062</v>
      </c>
      <c r="AO11" s="121">
        <v>772</v>
      </c>
      <c r="AP11" s="120" t="s">
        <v>445</v>
      </c>
      <c r="AQ11" s="119" t="s">
        <v>446</v>
      </c>
      <c r="AR11" s="121">
        <v>85629</v>
      </c>
      <c r="AS11" s="121">
        <v>25519</v>
      </c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9</v>
      </c>
      <c r="B12" s="120" t="s">
        <v>463</v>
      </c>
      <c r="C12" s="119" t="s">
        <v>464</v>
      </c>
      <c r="D12" s="121">
        <f>SUM(H12,L12,P12,T12,X12,AB12,AF12,AJ12,AN12,AR12,AV12,AZ12,BD12,BH12,BL12,BP12,BT12,BX12,CB12,CF12,CJ12,CN12,CR12,CV12,CZ12,DD12,DH12,DL12,DP12,DT12)</f>
        <v>1027654</v>
      </c>
      <c r="E12" s="121">
        <f>SUM(I12,M12,Q12,U12,Y12,AC12,AG12,AK12,AO12,AS12,AW12,BA12,BE12,BI12,BM12,BQ12,BU12,BY12,CC12,CG12,CK12,CO12,CS12,CW12,DA12,DE12,DI12,DM12,DQ12,DU12)</f>
        <v>104648</v>
      </c>
      <c r="F12" s="120" t="s">
        <v>460</v>
      </c>
      <c r="G12" s="119" t="s">
        <v>461</v>
      </c>
      <c r="H12" s="121">
        <v>414405</v>
      </c>
      <c r="I12" s="121">
        <v>42200</v>
      </c>
      <c r="J12" s="120" t="s">
        <v>465</v>
      </c>
      <c r="K12" s="119" t="s">
        <v>466</v>
      </c>
      <c r="L12" s="121">
        <v>196119</v>
      </c>
      <c r="M12" s="121">
        <v>19971</v>
      </c>
      <c r="N12" s="120" t="s">
        <v>468</v>
      </c>
      <c r="O12" s="119" t="s">
        <v>469</v>
      </c>
      <c r="P12" s="121">
        <v>278751</v>
      </c>
      <c r="Q12" s="121">
        <v>28386</v>
      </c>
      <c r="R12" s="120" t="s">
        <v>471</v>
      </c>
      <c r="S12" s="119" t="s">
        <v>472</v>
      </c>
      <c r="T12" s="121">
        <v>138379</v>
      </c>
      <c r="U12" s="121">
        <v>14091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9</v>
      </c>
      <c r="B13" s="120" t="s">
        <v>477</v>
      </c>
      <c r="C13" s="119" t="s">
        <v>478</v>
      </c>
      <c r="D13" s="121">
        <f>SUM(H13,L13,P13,T13,X13,AB13,AF13,AJ13,AN13,AR13,AV13,AZ13,BD13,BH13,BL13,BP13,BT13,BX13,CB13,CF13,CJ13,CN13,CR13,CV13,CZ13,DD13,DH13,DL13,DP13,DT13)</f>
        <v>409039</v>
      </c>
      <c r="E13" s="121">
        <f>SUM(I13,M13,Q13,U13,Y13,AC13,AG13,AK13,AO13,AS13,AW13,BA13,BE13,BI13,BM13,BQ13,BU13,BY13,CC13,CG13,CK13,CO13,CS13,CW13,DA13,DE13,DI13,DM13,DQ13,DU13)</f>
        <v>147069</v>
      </c>
      <c r="F13" s="120" t="s">
        <v>474</v>
      </c>
      <c r="G13" s="119" t="s">
        <v>475</v>
      </c>
      <c r="H13" s="121">
        <v>168933</v>
      </c>
      <c r="I13" s="121">
        <v>60739</v>
      </c>
      <c r="J13" s="120" t="s">
        <v>485</v>
      </c>
      <c r="K13" s="119" t="s">
        <v>486</v>
      </c>
      <c r="L13" s="121">
        <v>64628</v>
      </c>
      <c r="M13" s="121">
        <v>23237</v>
      </c>
      <c r="N13" s="120" t="s">
        <v>488</v>
      </c>
      <c r="O13" s="119" t="s">
        <v>489</v>
      </c>
      <c r="P13" s="121">
        <v>54402</v>
      </c>
      <c r="Q13" s="121">
        <v>19560</v>
      </c>
      <c r="R13" s="120" t="s">
        <v>482</v>
      </c>
      <c r="S13" s="119" t="s">
        <v>483</v>
      </c>
      <c r="T13" s="121">
        <v>58084</v>
      </c>
      <c r="U13" s="121">
        <v>20884</v>
      </c>
      <c r="V13" s="120" t="s">
        <v>479</v>
      </c>
      <c r="W13" s="119" t="s">
        <v>480</v>
      </c>
      <c r="X13" s="121">
        <v>62992</v>
      </c>
      <c r="Y13" s="121">
        <v>22649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9</v>
      </c>
      <c r="B14" s="120" t="s">
        <v>370</v>
      </c>
      <c r="C14" s="119" t="s">
        <v>371</v>
      </c>
      <c r="D14" s="121">
        <f>SUM(H14,L14,P14,T14,X14,AB14,AF14,AJ14,AN14,AR14,AV14,AZ14,BD14,BH14,BL14,BP14,BT14,BX14,CB14,CF14,CJ14,CN14,CR14,CV14,CZ14,DD14,DH14,DL14,DP14,DT14)</f>
        <v>523263</v>
      </c>
      <c r="E14" s="121">
        <f>SUM(I14,M14,Q14,U14,Y14,AC14,AG14,AK14,AO14,AS14,AW14,BA14,BE14,BI14,BM14,BQ14,BU14,BY14,CC14,CG14,CK14,CO14,CS14,CW14,DA14,DE14,DI14,DM14,DQ14,DU14)</f>
        <v>82199</v>
      </c>
      <c r="F14" s="120" t="s">
        <v>367</v>
      </c>
      <c r="G14" s="119" t="s">
        <v>368</v>
      </c>
      <c r="H14" s="121">
        <v>295114</v>
      </c>
      <c r="I14" s="121">
        <v>46710</v>
      </c>
      <c r="J14" s="120" t="s">
        <v>491</v>
      </c>
      <c r="K14" s="119" t="s">
        <v>492</v>
      </c>
      <c r="L14" s="121">
        <v>101110</v>
      </c>
      <c r="M14" s="121">
        <v>19767</v>
      </c>
      <c r="N14" s="120" t="s">
        <v>494</v>
      </c>
      <c r="O14" s="119" t="s">
        <v>495</v>
      </c>
      <c r="P14" s="121">
        <v>127039</v>
      </c>
      <c r="Q14" s="121">
        <v>15722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9</v>
      </c>
      <c r="B15" s="120" t="s">
        <v>360</v>
      </c>
      <c r="C15" s="119" t="s">
        <v>361</v>
      </c>
      <c r="D15" s="121">
        <f>SUM(H15,L15,P15,T15,X15,AB15,AF15,AJ15,AN15,AR15,AV15,AZ15,BD15,BH15,BL15,BP15,BT15,BX15,CB15,CF15,CJ15,CN15,CR15,CV15,CZ15,DD15,DH15,DL15,DP15,DT15)</f>
        <v>443487</v>
      </c>
      <c r="E15" s="121">
        <f>SUM(I15,M15,Q15,U15,Y15,AC15,AG15,AK15,AO15,AS15,AW15,BA15,BE15,BI15,BM15,BQ15,BU15,BY15,CC15,CG15,CK15,CO15,CS15,CW15,DA15,DE15,DI15,DM15,DQ15,DU15)</f>
        <v>107213</v>
      </c>
      <c r="F15" s="120" t="s">
        <v>357</v>
      </c>
      <c r="G15" s="119" t="s">
        <v>358</v>
      </c>
      <c r="H15" s="121">
        <v>381399</v>
      </c>
      <c r="I15" s="121">
        <v>89308</v>
      </c>
      <c r="J15" s="120" t="s">
        <v>526</v>
      </c>
      <c r="K15" s="119" t="s">
        <v>527</v>
      </c>
      <c r="L15" s="121">
        <v>62088</v>
      </c>
      <c r="M15" s="121">
        <v>17905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9</v>
      </c>
      <c r="B16" s="120" t="s">
        <v>345</v>
      </c>
      <c r="C16" s="119" t="s">
        <v>346</v>
      </c>
      <c r="D16" s="121">
        <f>SUM(H16,L16,P16,T16,X16,AB16,AF16,AJ16,AN16,AR16,AV16,AZ16,BD16,BH16,BL16,BP16,BT16,BX16,CB16,CF16,CJ16,CN16,CR16,CV16,CZ16,DD16,DH16,DL16,DP16,DT16)</f>
        <v>814751</v>
      </c>
      <c r="E16" s="121">
        <f>SUM(I16,M16,Q16,U16,Y16,AC16,AG16,AK16,AO16,AS16,AW16,BA16,BE16,BI16,BM16,BQ16,BU16,BY16,CC16,CG16,CK16,CO16,CS16,CW16,DA16,DE16,DI16,DM16,DQ16,DU16)</f>
        <v>161333</v>
      </c>
      <c r="F16" s="120" t="s">
        <v>342</v>
      </c>
      <c r="G16" s="119" t="s">
        <v>343</v>
      </c>
      <c r="H16" s="121">
        <v>472984</v>
      </c>
      <c r="I16" s="121">
        <v>93833</v>
      </c>
      <c r="J16" s="120" t="s">
        <v>457</v>
      </c>
      <c r="K16" s="119" t="s">
        <v>458</v>
      </c>
      <c r="L16" s="121">
        <v>125864</v>
      </c>
      <c r="M16" s="121">
        <v>26222</v>
      </c>
      <c r="N16" s="120" t="s">
        <v>448</v>
      </c>
      <c r="O16" s="119" t="s">
        <v>449</v>
      </c>
      <c r="P16" s="121">
        <v>137130</v>
      </c>
      <c r="Q16" s="121">
        <v>22704</v>
      </c>
      <c r="R16" s="120" t="s">
        <v>451</v>
      </c>
      <c r="S16" s="119" t="s">
        <v>452</v>
      </c>
      <c r="T16" s="121">
        <v>43360</v>
      </c>
      <c r="U16" s="121">
        <v>8395</v>
      </c>
      <c r="V16" s="120" t="s">
        <v>454</v>
      </c>
      <c r="W16" s="119" t="s">
        <v>455</v>
      </c>
      <c r="X16" s="121">
        <v>35413</v>
      </c>
      <c r="Y16" s="121">
        <v>10179</v>
      </c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9</v>
      </c>
      <c r="B17" s="120" t="s">
        <v>355</v>
      </c>
      <c r="C17" s="119" t="s">
        <v>356</v>
      </c>
      <c r="D17" s="121">
        <f>SUM(H17,L17,P17,T17,X17,AB17,AF17,AJ17,AN17,AR17,AV17,AZ17,BD17,BH17,BL17,BP17,BT17,BX17,CB17,CF17,CJ17,CN17,CR17,CV17,CZ17,DD17,DH17,DL17,DP17,DT17)</f>
        <v>388235</v>
      </c>
      <c r="E17" s="121">
        <f>SUM(I17,M17,Q17,U17,Y17,AC17,AG17,AK17,AO17,AS17,AW17,BA17,BE17,BI17,BM17,BQ17,BU17,BY17,CC17,CG17,CK17,CO17,CS17,CW17,DA17,DE17,DI17,DM17,DQ17,DU17)</f>
        <v>149138</v>
      </c>
      <c r="F17" s="120" t="s">
        <v>352</v>
      </c>
      <c r="G17" s="119" t="s">
        <v>353</v>
      </c>
      <c r="H17" s="121">
        <v>317718</v>
      </c>
      <c r="I17" s="121">
        <v>125098</v>
      </c>
      <c r="J17" s="120" t="s">
        <v>414</v>
      </c>
      <c r="K17" s="119" t="s">
        <v>415</v>
      </c>
      <c r="L17" s="121">
        <v>28049</v>
      </c>
      <c r="M17" s="121">
        <v>6588</v>
      </c>
      <c r="N17" s="120" t="s">
        <v>417</v>
      </c>
      <c r="O17" s="119" t="s">
        <v>418</v>
      </c>
      <c r="P17" s="121">
        <v>42468</v>
      </c>
      <c r="Q17" s="121">
        <v>17452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9</v>
      </c>
      <c r="B18" s="120" t="s">
        <v>365</v>
      </c>
      <c r="C18" s="119" t="s">
        <v>366</v>
      </c>
      <c r="D18" s="121">
        <f>SUM(H18,L18,P18,T18,X18,AB18,AF18,AJ18,AN18,AR18,AV18,AZ18,BD18,BH18,BL18,BP18,BT18,BX18,CB18,CF18,CJ18,CN18,CR18,CV18,CZ18,DD18,DH18,DL18,DP18,DT18)</f>
        <v>1090028</v>
      </c>
      <c r="E18" s="121">
        <f>SUM(I18,M18,Q18,U18,Y18,AC18,AG18,AK18,AO18,AS18,AW18,BA18,BE18,BI18,BM18,BQ18,BU18,BY18,CC18,CG18,CK18,CO18,CS18,CW18,DA18,DE18,DI18,DM18,DQ18,DU18)</f>
        <v>217857</v>
      </c>
      <c r="F18" s="120" t="s">
        <v>362</v>
      </c>
      <c r="G18" s="119" t="s">
        <v>363</v>
      </c>
      <c r="H18" s="121">
        <v>650189</v>
      </c>
      <c r="I18" s="121">
        <v>134658</v>
      </c>
      <c r="J18" s="120" t="s">
        <v>378</v>
      </c>
      <c r="K18" s="119" t="s">
        <v>379</v>
      </c>
      <c r="L18" s="121">
        <v>350145</v>
      </c>
      <c r="M18" s="121">
        <v>64529</v>
      </c>
      <c r="N18" s="120" t="s">
        <v>390</v>
      </c>
      <c r="O18" s="119" t="s">
        <v>391</v>
      </c>
      <c r="P18" s="121">
        <v>89694</v>
      </c>
      <c r="Q18" s="121">
        <v>18670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9</v>
      </c>
      <c r="B19" s="120" t="s">
        <v>500</v>
      </c>
      <c r="C19" s="119" t="s">
        <v>505</v>
      </c>
      <c r="D19" s="121">
        <f>SUM(H19,L19,P19,T19,X19,AB19,AF19,AJ19,AN19,AR19,AV19,AZ19,BD19,BH19,BL19,BP19,BT19,BX19,CB19,CF19,CJ19,CN19,CR19,CV19,CZ19,DD19,DH19,DL19,DP19,DT19)</f>
        <v>375867</v>
      </c>
      <c r="E19" s="121">
        <f>SUM(I19,M19,Q19,U19,Y19,AC19,AG19,AK19,AO19,AS19,AW19,BA19,BE19,BI19,BM19,BQ19,BU19,BY19,CC19,CG19,CK19,CO19,CS19,CW19,DA19,DE19,DI19,DM19,DQ19,DU19)</f>
        <v>80454</v>
      </c>
      <c r="F19" s="120" t="s">
        <v>497</v>
      </c>
      <c r="G19" s="119" t="s">
        <v>498</v>
      </c>
      <c r="H19" s="121">
        <v>39922</v>
      </c>
      <c r="I19" s="121">
        <v>6292</v>
      </c>
      <c r="J19" s="120" t="s">
        <v>502</v>
      </c>
      <c r="K19" s="119" t="s">
        <v>503</v>
      </c>
      <c r="L19" s="121">
        <v>48100</v>
      </c>
      <c r="M19" s="121">
        <v>8622</v>
      </c>
      <c r="N19" s="120" t="s">
        <v>506</v>
      </c>
      <c r="O19" s="119" t="s">
        <v>507</v>
      </c>
      <c r="P19" s="121">
        <v>78737</v>
      </c>
      <c r="Q19" s="121">
        <v>11762</v>
      </c>
      <c r="R19" s="120" t="s">
        <v>510</v>
      </c>
      <c r="S19" s="119" t="s">
        <v>511</v>
      </c>
      <c r="T19" s="121">
        <v>12933</v>
      </c>
      <c r="U19" s="121">
        <v>4210</v>
      </c>
      <c r="V19" s="120" t="s">
        <v>513</v>
      </c>
      <c r="W19" s="119" t="s">
        <v>514</v>
      </c>
      <c r="X19" s="121">
        <v>59730</v>
      </c>
      <c r="Y19" s="121">
        <v>7766</v>
      </c>
      <c r="Z19" s="120" t="s">
        <v>517</v>
      </c>
      <c r="AA19" s="119" t="s">
        <v>518</v>
      </c>
      <c r="AB19" s="121">
        <v>32943</v>
      </c>
      <c r="AC19" s="121">
        <v>5997</v>
      </c>
      <c r="AD19" s="120" t="s">
        <v>520</v>
      </c>
      <c r="AE19" s="119" t="s">
        <v>521</v>
      </c>
      <c r="AF19" s="121">
        <v>95727</v>
      </c>
      <c r="AG19" s="121">
        <v>32027</v>
      </c>
      <c r="AH19" s="120" t="s">
        <v>523</v>
      </c>
      <c r="AI19" s="119" t="s">
        <v>524</v>
      </c>
      <c r="AJ19" s="121">
        <v>7775</v>
      </c>
      <c r="AK19" s="121">
        <v>3778</v>
      </c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9</v>
      </c>
      <c r="B20" s="120" t="s">
        <v>403</v>
      </c>
      <c r="C20" s="119" t="s">
        <v>404</v>
      </c>
      <c r="D20" s="121">
        <f>SUM(H20,L20,P20,T20,X20,AB20,AF20,AJ20,AN20,AR20,AV20,AZ20,BD20,BH20,BL20,BP20,BT20,BX20,CB20,CF20,CJ20,CN20,CR20,CV20,CZ20,DD20,DH20,DL20,DP20,DT20)</f>
        <v>552549</v>
      </c>
      <c r="E20" s="121">
        <f>SUM(I20,M20,Q20,U20,Y20,AC20,AG20,AK20,AO20,AS20,AW20,BA20,BE20,BI20,BM20,BQ20,BU20,BY20,CC20,CG20,CK20,CO20,CS20,CW20,DA20,DE20,DI20,DM20,DQ20,DU20)</f>
        <v>178559</v>
      </c>
      <c r="F20" s="120" t="s">
        <v>411</v>
      </c>
      <c r="G20" s="119" t="s">
        <v>412</v>
      </c>
      <c r="H20" s="121">
        <v>350441</v>
      </c>
      <c r="I20" s="121">
        <v>111148</v>
      </c>
      <c r="J20" s="120" t="s">
        <v>400</v>
      </c>
      <c r="K20" s="119" t="s">
        <v>401</v>
      </c>
      <c r="L20" s="121">
        <v>116778</v>
      </c>
      <c r="M20" s="121">
        <v>55649</v>
      </c>
      <c r="N20" s="120" t="s">
        <v>408</v>
      </c>
      <c r="O20" s="119" t="s">
        <v>409</v>
      </c>
      <c r="P20" s="121">
        <v>85330</v>
      </c>
      <c r="Q20" s="121">
        <v>11762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20">
    <sortCondition ref="A8:A20"/>
    <sortCondition ref="B8:B20"/>
    <sortCondition ref="C8:C20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07207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07208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07209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07210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07211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07212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07213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07214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07301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07303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07308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07322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07342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07344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07362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07364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07367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07368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07402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07405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07407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07408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07421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07422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07423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07444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07445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07446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07447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07461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07464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07465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07466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07481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07482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07483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07484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07501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07502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07503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07504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07505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07521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07522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07541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07542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07543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07544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07545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07546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07547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07548</v>
      </c>
      <c r="AI64" s="2">
        <v>64</v>
      </c>
    </row>
    <row r="65" spans="34:35" x14ac:dyDescent="0.15">
      <c r="AH65" s="48" t="str">
        <f>+'廃棄物事業経費（歳入）'!B65</f>
        <v>07561</v>
      </c>
      <c r="AI65" s="2">
        <v>65</v>
      </c>
    </row>
    <row r="66" spans="34:35" x14ac:dyDescent="0.15">
      <c r="AH66" s="48" t="str">
        <f>+'廃棄物事業経費（歳入）'!B66</f>
        <v>07564</v>
      </c>
      <c r="AI66" s="2">
        <v>66</v>
      </c>
    </row>
    <row r="67" spans="34:35" x14ac:dyDescent="0.15">
      <c r="AH67" s="48" t="str">
        <f>+'廃棄物事業経費（歳入）'!B67</f>
        <v>07806</v>
      </c>
      <c r="AI67" s="2">
        <v>67</v>
      </c>
    </row>
    <row r="68" spans="34:35" x14ac:dyDescent="0.15">
      <c r="AH68" s="48" t="str">
        <f>+'廃棄物事業経費（歳入）'!B68</f>
        <v>07811</v>
      </c>
      <c r="AI68" s="2">
        <v>68</v>
      </c>
    </row>
    <row r="69" spans="34:35" x14ac:dyDescent="0.15">
      <c r="AH69" s="48" t="str">
        <f>+'廃棄物事業経費（歳入）'!B69</f>
        <v>07820</v>
      </c>
      <c r="AI69" s="2">
        <v>69</v>
      </c>
    </row>
    <row r="70" spans="34:35" x14ac:dyDescent="0.15">
      <c r="AH70" s="48" t="str">
        <f>+'廃棄物事業経費（歳入）'!B70</f>
        <v>07827</v>
      </c>
      <c r="AI70" s="2">
        <v>70</v>
      </c>
    </row>
    <row r="71" spans="34:35" x14ac:dyDescent="0.15">
      <c r="AH71" s="48" t="str">
        <f>+'廃棄物事業経費（歳入）'!B71</f>
        <v>07844</v>
      </c>
      <c r="AI71" s="2">
        <v>71</v>
      </c>
    </row>
    <row r="72" spans="34:35" x14ac:dyDescent="0.15">
      <c r="AH72" s="48" t="str">
        <f>+'廃棄物事業経費（歳入）'!B72</f>
        <v>07846</v>
      </c>
      <c r="AI72" s="2">
        <v>72</v>
      </c>
    </row>
    <row r="73" spans="34:35" x14ac:dyDescent="0.15">
      <c r="AH73" s="48" t="str">
        <f>+'廃棄物事業経費（歳入）'!B73</f>
        <v>07853</v>
      </c>
      <c r="AI73" s="2">
        <v>73</v>
      </c>
    </row>
    <row r="74" spans="34:35" x14ac:dyDescent="0.15">
      <c r="AH74" s="48" t="str">
        <f>+'廃棄物事業経費（歳入）'!B74</f>
        <v>07862</v>
      </c>
      <c r="AI74" s="2">
        <v>74</v>
      </c>
    </row>
    <row r="75" spans="34:35" x14ac:dyDescent="0.15">
      <c r="AH75" s="48" t="str">
        <f>+'廃棄物事業経費（歳入）'!B75</f>
        <v>07867</v>
      </c>
      <c r="AI75" s="2">
        <v>75</v>
      </c>
    </row>
    <row r="76" spans="34:35" x14ac:dyDescent="0.15">
      <c r="AH76" s="48" t="str">
        <f>+'廃棄物事業経費（歳入）'!B76</f>
        <v>07868</v>
      </c>
      <c r="AI76" s="2">
        <v>76</v>
      </c>
    </row>
    <row r="77" spans="34:35" x14ac:dyDescent="0.15">
      <c r="AH77" s="48" t="str">
        <f>+'廃棄物事業経費（歳入）'!B77</f>
        <v>07871</v>
      </c>
      <c r="AI77" s="2">
        <v>77</v>
      </c>
    </row>
    <row r="78" spans="34:35" x14ac:dyDescent="0.15">
      <c r="AH78" s="48" t="str">
        <f>+'廃棄物事業経費（歳入）'!B78</f>
        <v>07873</v>
      </c>
      <c r="AI78" s="2">
        <v>78</v>
      </c>
    </row>
    <row r="79" spans="34:35" x14ac:dyDescent="0.15">
      <c r="AH79" s="48" t="str">
        <f>+'廃棄物事業経費（歳入）'!B79</f>
        <v>07877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2018-02-21T06:26:01Z</dcterms:modified>
</cp:coreProperties>
</file>