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6山形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N9" i="2"/>
  <c r="N11" i="2"/>
  <c r="N13" i="2"/>
  <c r="N15" i="2"/>
  <c r="N17" i="2"/>
  <c r="N19" i="2"/>
  <c r="N21" i="2"/>
  <c r="N23" i="2"/>
  <c r="N25" i="2"/>
  <c r="N27" i="2"/>
  <c r="N29" i="2"/>
  <c r="N31" i="2"/>
  <c r="N33" i="2"/>
  <c r="N35" i="2"/>
  <c r="N37" i="2"/>
  <c r="N39" i="2"/>
  <c r="N4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D21" i="2" s="1"/>
  <c r="H22" i="2"/>
  <c r="H23" i="2"/>
  <c r="H24" i="2"/>
  <c r="H25" i="2"/>
  <c r="D25" i="2" s="1"/>
  <c r="H26" i="2"/>
  <c r="H27" i="2"/>
  <c r="H28" i="2"/>
  <c r="H29" i="2"/>
  <c r="D29" i="2" s="1"/>
  <c r="H30" i="2"/>
  <c r="H31" i="2"/>
  <c r="H32" i="2"/>
  <c r="H33" i="2"/>
  <c r="D33" i="2" s="1"/>
  <c r="H34" i="2"/>
  <c r="H35" i="2"/>
  <c r="H36" i="2"/>
  <c r="H37" i="2"/>
  <c r="D37" i="2" s="1"/>
  <c r="H38" i="2"/>
  <c r="H39" i="2"/>
  <c r="H40" i="2"/>
  <c r="H41" i="2"/>
  <c r="D41" i="2" s="1"/>
  <c r="H4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D9" i="2"/>
  <c r="D11" i="2"/>
  <c r="D13" i="2"/>
  <c r="D15" i="2"/>
  <c r="D17" i="2"/>
  <c r="D19" i="2"/>
  <c r="D23" i="2"/>
  <c r="D27" i="2"/>
  <c r="D31" i="2"/>
  <c r="D35" i="2"/>
  <c r="D39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2" i="2" l="1"/>
  <c r="D40" i="2"/>
  <c r="N42" i="2"/>
  <c r="N40" i="2"/>
  <c r="N38" i="2"/>
  <c r="N36" i="2"/>
  <c r="N34" i="2"/>
  <c r="N32" i="2"/>
  <c r="N30" i="2"/>
  <c r="N28" i="2"/>
  <c r="N26" i="2"/>
  <c r="N24" i="2"/>
  <c r="N22" i="2"/>
  <c r="N20" i="2"/>
  <c r="N18" i="2"/>
  <c r="N16" i="2"/>
  <c r="N14" i="2"/>
  <c r="N12" i="2"/>
  <c r="N10" i="2"/>
  <c r="N8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D12" i="2"/>
  <c r="D10" i="2"/>
  <c r="D8" i="2"/>
  <c r="J42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  <c r="J8" i="1"/>
  <c r="L41" i="1"/>
  <c r="L39" i="1"/>
  <c r="L37" i="1"/>
  <c r="L35" i="1"/>
  <c r="L33" i="1"/>
  <c r="L31" i="1"/>
  <c r="L29" i="1"/>
  <c r="L27" i="1"/>
  <c r="L25" i="1"/>
  <c r="L23" i="1"/>
  <c r="L21" i="1"/>
  <c r="L19" i="1"/>
  <c r="L17" i="1"/>
  <c r="L15" i="1"/>
  <c r="L13" i="1"/>
  <c r="L11" i="1"/>
  <c r="L9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Q41" i="1"/>
  <c r="Q39" i="1"/>
  <c r="Q37" i="1"/>
  <c r="Q35" i="1"/>
  <c r="Q33" i="1"/>
  <c r="Q31" i="1"/>
  <c r="Q29" i="1"/>
  <c r="Q27" i="1"/>
  <c r="Q25" i="1"/>
  <c r="Q23" i="1"/>
  <c r="Q21" i="1"/>
  <c r="Q19" i="1"/>
  <c r="Q17" i="1"/>
  <c r="Q15" i="1"/>
  <c r="Q13" i="1"/>
  <c r="Q11" i="1"/>
  <c r="Q9" i="1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J15" i="1"/>
  <c r="J13" i="1"/>
  <c r="J11" i="1"/>
  <c r="J9" i="1"/>
  <c r="L42" i="1"/>
  <c r="L40" i="1"/>
  <c r="L38" i="1"/>
  <c r="L36" i="1"/>
  <c r="L34" i="1"/>
  <c r="L32" i="1"/>
  <c r="L30" i="1"/>
  <c r="L28" i="1"/>
  <c r="L26" i="1"/>
  <c r="L24" i="1"/>
  <c r="L22" i="1"/>
  <c r="L20" i="1"/>
  <c r="L18" i="1"/>
  <c r="L16" i="1"/>
  <c r="L14" i="1"/>
  <c r="L12" i="1"/>
  <c r="L10" i="1"/>
  <c r="L8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Q42" i="1"/>
  <c r="Q40" i="1"/>
  <c r="Q3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F7" i="2"/>
  <c r="AC7" i="2"/>
  <c r="E7" i="2"/>
  <c r="E7" i="1"/>
  <c r="I7" i="1"/>
  <c r="H7" i="2"/>
  <c r="O7" i="2"/>
  <c r="AD2" i="4"/>
  <c r="AD15" i="4" s="1"/>
  <c r="H8" i="4" s="1"/>
  <c r="AG2" i="4"/>
  <c r="K7" i="2"/>
  <c r="V7" i="2"/>
  <c r="AJ7" i="2"/>
  <c r="N7" i="2" l="1"/>
  <c r="D7" i="1"/>
  <c r="Q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L7" i="1"/>
  <c r="F7" i="1"/>
  <c r="M15" i="4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<sst xmlns="http://schemas.openxmlformats.org/spreadsheetml/2006/main" count="799" uniqueCount="360">
  <si>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</si>
  <si>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</si>
  <si>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</si>
  <si>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</si>
  <si>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</si>
  <si>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</si>
  <si>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</si>
  <si>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</si>
  <si>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</si>
  <si>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</si>
  <si>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</si>
  <si>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</si>
  <si>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</si>
  <si>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</si>
  <si>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</si>
  <si>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</si>
  <si>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</si>
  <si>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</si>
  <si>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</si>
  <si>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</si>
  <si>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</si>
  <si>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</si>
  <si>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</si>
  <si>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</si>
  <si>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</si>
  <si>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</si>
  <si>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</si>
  <si>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</si>
  <si>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</si>
  <si>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</si>
  <si>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</si>
  <si>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</si>
  <si>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</si>
  <si>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</si>
  <si>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</si>
  <si>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</si>
  <si>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</si>
  <si>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</si>
  <si>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</si>
  <si>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</si>
  <si>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</si>
  <si>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</si>
  <si>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</si>
  <si>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</si>
  <si>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</si>
  <si>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</si>
  <si>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</si>
  <si>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</si>
  <si>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</si>
  <si>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</si>
  <si>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</si>
  <si>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</si>
  <si>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</si>
  <si>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</si>
  <si>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</si>
  <si>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</si>
  <si>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</si>
  <si>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</si>
  <si>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</si>
  <si>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</si>
  <si>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</si>
  <si>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</si>
  <si>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</si>
  <si>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</si>
  <si>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</si>
  <si>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</si>
  <si>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</si>
  <si>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</si>
  <si>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</si>
  <si>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</si>
  <si>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</si>
  <si>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</si>
  <si>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</si>
  <si>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</si>
  <si>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</si>
  <si>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</si>
  <si>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</si>
  <si>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</si>
  <si>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</si>
  <si>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</si>
  <si>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</si>
  <si>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</si>
  <si>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</si>
  <si>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</si>
  <si>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</si>
  <si>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</si>
  <si>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</si>
  <si>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</si>
  <si>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</si>
  <si>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</si>
  <si>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</si>
  <si>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</si>
  <si>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</si>
  <si>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</si>
  <si>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</si>
  <si>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</si>
  <si>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</si>
  <si>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</si>
  <si>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</si>
  <si>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</si>
  <si>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</si>
  <si>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</si>
  <si>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</si>
  <si>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</si>
  <si>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</si>
  <si>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</si>
  <si>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</si>
  <si>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</si>
  <si>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</si>
  <si>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</si>
  <si>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</si>
  <si>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</si>
  <si>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</si>
  <si>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</si>
  <si>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</si>
  <si>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</si>
  <si>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</si>
  <si>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</si>
  <si>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</si>
  <si>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</si>
  <si>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</si>
  <si>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</si>
  <si>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</si>
  <si>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</si>
  <si>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</si>
  <si>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</si>
  <si>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</si>
  <si>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</si>
  <si>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</si>
  <si>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</si>
  <si>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</si>
  <si>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</si>
  <si>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</si>
  <si>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</si>
  <si>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</si>
  <si>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</si>
  <si>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</si>
  <si>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</si>
  <si>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</si>
  <si>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</si>
  <si>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</si>
  <si>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</si>
  <si>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</si>
  <si>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</si>
  <si>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</si>
  <si>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</si>
  <si>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</si>
  <si>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</si>
  <si>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</si>
  <si>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</si>
  <si>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</si>
  <si>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</si>
  <si>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</si>
  <si>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</si>
  <si>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</si>
  <si>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</si>
  <si>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</si>
  <si>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</si>
  <si>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</si>
  <si>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</si>
  <si>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</si>
  <si>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</si>
  <si>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</si>
  <si>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</si>
  <si>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</si>
  <si>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</si>
  <si>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</si>
  <si>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</si>
  <si>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</si>
  <si>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</si>
  <si>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</si>
  <si>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</si>
  <si>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</si>
  <si>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</si>
  <si>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</si>
  <si>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</si>
  <si>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</si>
  <si>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</si>
  <si>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</si>
  <si>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</si>
  <si>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</si>
  <si>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</si>
  <si>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</si>
  <si>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</si>
  <si>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</si>
  <si>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</si>
  <si>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</si>
  <si>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</si>
  <si>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</si>
  <si>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</si>
  <si>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</si>
  <si>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</si>
  <si>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</si>
  <si>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</si>
  <si>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</si>
  <si>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</si>
  <si>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</si>
  <si>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</si>
  <si>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</si>
  <si>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</si>
  <si>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</si>
  <si>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</si>
  <si>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</si>
  <si>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</si>
  <si>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</si>
  <si>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</si>
  <si>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</si>
  <si>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</si>
  <si>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</si>
  <si>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</si>
  <si>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</si>
  <si>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</si>
  <si>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</si>
  <si>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</si>
  <si>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</si>
  <si>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</si>
  <si>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</si>
  <si>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</si>
  <si>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</si>
  <si>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</si>
  <si>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</si>
  <si>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</si>
  <si>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</si>
  <si>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</si>
  <si>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</si>
  <si>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</si>
  <si>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</si>
  <si>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</si>
  <si>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</si>
  <si>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</si>
  <si>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</si>
  <si>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</si>
  <si>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</si>
  <si>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</si>
  <si>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</si>
  <si>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</si>
  <si>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</si>
  <si>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</si>
  <si>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</si>
  <si>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</si>
  <si>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</si>
  <si>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</si>
  <si>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</si>
  <si>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</si>
  <si>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</si>
  <si>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</si>
  <si>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</si>
  <si>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</si>
  <si>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</si>
  <si>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</si>
  <si>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</si>
  <si>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06000</t>
  </si>
  <si>
    <t>水洗化人口等（平成28年度実績）</t>
    <phoneticPr fontId="3"/>
  </si>
  <si>
    <t>し尿処理の状況（平成28年度実績）</t>
    <phoneticPr fontId="3"/>
  </si>
  <si>
    <t>06201</t>
  </si>
  <si>
    <t>山形市</t>
  </si>
  <si>
    <t>○</t>
  </si>
  <si>
    <t>061201</t>
    <phoneticPr fontId="3"/>
  </si>
  <si>
    <t>06202</t>
  </si>
  <si>
    <t>米沢市</t>
  </si>
  <si>
    <t>061202</t>
    <phoneticPr fontId="3"/>
  </si>
  <si>
    <t>06203</t>
  </si>
  <si>
    <t>鶴岡市</t>
  </si>
  <si>
    <t>061203</t>
    <phoneticPr fontId="3"/>
  </si>
  <si>
    <t>06204</t>
  </si>
  <si>
    <t>酒田市</t>
  </si>
  <si>
    <t>061204</t>
    <phoneticPr fontId="3"/>
  </si>
  <si>
    <t>06205</t>
  </si>
  <si>
    <t>新庄市</t>
  </si>
  <si>
    <t>061205</t>
    <phoneticPr fontId="3"/>
  </si>
  <si>
    <t>06206</t>
  </si>
  <si>
    <t>寒河江市</t>
  </si>
  <si>
    <t>061206</t>
    <phoneticPr fontId="3"/>
  </si>
  <si>
    <t>06207</t>
  </si>
  <si>
    <t>上山市</t>
  </si>
  <si>
    <t>061207</t>
    <phoneticPr fontId="3"/>
  </si>
  <si>
    <t>06208</t>
  </si>
  <si>
    <t>村山市</t>
  </si>
  <si>
    <t>061208</t>
    <phoneticPr fontId="3"/>
  </si>
  <si>
    <t>06209</t>
  </si>
  <si>
    <t>長井市</t>
  </si>
  <si>
    <t>061209</t>
    <phoneticPr fontId="3"/>
  </si>
  <si>
    <t>06210</t>
  </si>
  <si>
    <t>天童市</t>
  </si>
  <si>
    <t>061210</t>
    <phoneticPr fontId="3"/>
  </si>
  <si>
    <t>06211</t>
  </si>
  <si>
    <t>東根市</t>
  </si>
  <si>
    <t>061211</t>
    <phoneticPr fontId="3"/>
  </si>
  <si>
    <t>06212</t>
  </si>
  <si>
    <t>尾花沢市</t>
  </si>
  <si>
    <t>061212</t>
    <phoneticPr fontId="3"/>
  </si>
  <si>
    <t>06213</t>
  </si>
  <si>
    <t>南陽市</t>
  </si>
  <si>
    <t>061213</t>
    <phoneticPr fontId="3"/>
  </si>
  <si>
    <t>06301</t>
  </si>
  <si>
    <t>山辺町</t>
  </si>
  <si>
    <t>061301</t>
    <phoneticPr fontId="3"/>
  </si>
  <si>
    <t>06302</t>
  </si>
  <si>
    <t>中山町</t>
  </si>
  <si>
    <t>061302</t>
    <phoneticPr fontId="3"/>
  </si>
  <si>
    <t>06321</t>
  </si>
  <si>
    <t>河北町</t>
  </si>
  <si>
    <t>061321</t>
    <phoneticPr fontId="3"/>
  </si>
  <si>
    <t>06322</t>
  </si>
  <si>
    <t>西川町</t>
  </si>
  <si>
    <t>061322</t>
    <phoneticPr fontId="3"/>
  </si>
  <si>
    <t>06323</t>
  </si>
  <si>
    <t>朝日町</t>
  </si>
  <si>
    <t>061323</t>
    <phoneticPr fontId="3"/>
  </si>
  <si>
    <t>06324</t>
  </si>
  <si>
    <t>大江町</t>
  </si>
  <si>
    <t>061324</t>
    <phoneticPr fontId="3"/>
  </si>
  <si>
    <t>06341</t>
  </si>
  <si>
    <t>大石田町</t>
  </si>
  <si>
    <t>061341</t>
    <phoneticPr fontId="3"/>
  </si>
  <si>
    <t>06361</t>
  </si>
  <si>
    <t>金山町</t>
  </si>
  <si>
    <t>061361</t>
    <phoneticPr fontId="3"/>
  </si>
  <si>
    <t>06362</t>
  </si>
  <si>
    <t>最上町</t>
  </si>
  <si>
    <t>061362</t>
    <phoneticPr fontId="3"/>
  </si>
  <si>
    <t>06363</t>
  </si>
  <si>
    <t>舟形町</t>
  </si>
  <si>
    <t>061363</t>
    <phoneticPr fontId="3"/>
  </si>
  <si>
    <t>06364</t>
  </si>
  <si>
    <t>真室川町</t>
  </si>
  <si>
    <t>061364</t>
    <phoneticPr fontId="3"/>
  </si>
  <si>
    <t>06365</t>
  </si>
  <si>
    <t>大蔵村</t>
  </si>
  <si>
    <t>061365</t>
    <phoneticPr fontId="3"/>
  </si>
  <si>
    <t>06366</t>
  </si>
  <si>
    <t>鮭川村</t>
  </si>
  <si>
    <t>061366</t>
    <phoneticPr fontId="3"/>
  </si>
  <si>
    <t>06367</t>
  </si>
  <si>
    <t>戸沢村</t>
  </si>
  <si>
    <t>061367</t>
    <phoneticPr fontId="3"/>
  </si>
  <si>
    <t>06381</t>
  </si>
  <si>
    <t>高畠町</t>
  </si>
  <si>
    <t>061381</t>
    <phoneticPr fontId="3"/>
  </si>
  <si>
    <t>06382</t>
  </si>
  <si>
    <t>川西町</t>
  </si>
  <si>
    <t>061382</t>
    <phoneticPr fontId="3"/>
  </si>
  <si>
    <t>06401</t>
  </si>
  <si>
    <t>小国町</t>
  </si>
  <si>
    <t>061401</t>
    <phoneticPr fontId="3"/>
  </si>
  <si>
    <t>06402</t>
  </si>
  <si>
    <t>白鷹町</t>
  </si>
  <si>
    <t>061402</t>
    <phoneticPr fontId="3"/>
  </si>
  <si>
    <t>06403</t>
  </si>
  <si>
    <t>飯豊町</t>
  </si>
  <si>
    <t>061403</t>
    <phoneticPr fontId="3"/>
  </si>
  <si>
    <t>06426</t>
  </si>
  <si>
    <t>三川町</t>
  </si>
  <si>
    <t>061426</t>
    <phoneticPr fontId="3"/>
  </si>
  <si>
    <t>06428</t>
  </si>
  <si>
    <t>庄内町</t>
  </si>
  <si>
    <t>061428</t>
    <phoneticPr fontId="3"/>
  </si>
  <si>
    <t>06461</t>
  </si>
  <si>
    <t>遊佐町</t>
  </si>
  <si>
    <t>061461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</si>
</sst>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48</v>
      </c>
      <c r="B7" s="116" t="s">
        <v>251</v>
      </c>
      <c r="C7" s="109" t="s">
        <v>200</v>
      </c>
      <c r="D7" s="110">
        <f>+SUM(E7,+I7)</f>
        <v>1117041</v>
      </c>
      <c r="E7" s="110">
        <f>+SUM(G7,+H7)</f>
        <v>92272</v>
      </c>
      <c r="F7" s="111">
        <f>IF(D7&gt;0,E7/D7*100,"-")</f>
        <v>8.2603950974046612</v>
      </c>
      <c r="G7" s="108">
        <f>SUM(G$8:G$1000)</f>
        <v>92272</v>
      </c>
      <c r="H7" s="108">
        <f>SUM(H$8:H$1000)</f>
        <v>0</v>
      </c>
      <c r="I7" s="110">
        <f>+SUM(K7,+M7,+O7)</f>
        <v>1024769</v>
      </c>
      <c r="J7" s="111">
        <f>IF(D7&gt;0,I7/D7*100,"-")</f>
        <v>91.739604902595346</v>
      </c>
      <c r="K7" s="108">
        <f>SUM(K$8:K$1000)</f>
        <v>760623</v>
      </c>
      <c r="L7" s="111">
        <f>IF(D7&gt;0,K7/D7*100,"-")</f>
        <v>68.092666249493078</v>
      </c>
      <c r="M7" s="108">
        <f>SUM(M$8:M$1000)</f>
        <v>0</v>
      </c>
      <c r="N7" s="111">
        <f>IF(D7&gt;0,M7/D7*100,"-")</f>
        <v>0</v>
      </c>
      <c r="O7" s="108">
        <f>SUM(O$8:O$1000)</f>
        <v>264146</v>
      </c>
      <c r="P7" s="108">
        <f>SUM(P$8:P$1000)</f>
        <v>133986</v>
      </c>
      <c r="Q7" s="111">
        <f>IF(D7&gt;0,O7/D7*100,"-")</f>
        <v>23.646938653102261</v>
      </c>
      <c r="R7" s="108">
        <f>SUM(R$8:R$1000)</f>
        <v>6296</v>
      </c>
      <c r="S7" s="112">
        <f t="shared" ref="S7:Z7" si="0">COUNTIF(S$8:S$1000,"○")</f>
        <v>27</v>
      </c>
      <c r="T7" s="112">
        <f t="shared" si="0"/>
        <v>0</v>
      </c>
      <c r="U7" s="112">
        <f t="shared" si="0"/>
        <v>0</v>
      </c>
      <c r="V7" s="112">
        <f t="shared" si="0"/>
        <v>8</v>
      </c>
      <c r="W7" s="112">
        <f t="shared" si="0"/>
        <v>25</v>
      </c>
      <c r="X7" s="112">
        <f t="shared" si="0"/>
        <v>2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48</v>
      </c>
      <c r="B8" s="102" t="s">
        <v>254</v>
      </c>
      <c r="C8" s="101" t="s">
        <v>255</v>
      </c>
      <c r="D8" s="103">
        <f>+SUM(E8,+I8)</f>
        <v>248047</v>
      </c>
      <c r="E8" s="103">
        <f>+SUM(G8,+H8)</f>
        <v>8654</v>
      </c>
      <c r="F8" s="104">
        <f>IF(D8&gt;0,E8/D8*100,"-")</f>
        <v>3.4888549347502691</v>
      </c>
      <c r="G8" s="103">
        <v>8654</v>
      </c>
      <c r="H8" s="103">
        <v>0</v>
      </c>
      <c r="I8" s="103">
        <f>+SUM(K8,+M8,+O8)</f>
        <v>239393</v>
      </c>
      <c r="J8" s="104">
        <f>IF(D8&gt;0,I8/D8*100,"-")</f>
        <v>96.511145065249721</v>
      </c>
      <c r="K8" s="103">
        <v>222673</v>
      </c>
      <c r="L8" s="104">
        <f>IF(D8&gt;0,K8/D8*100,"-")</f>
        <v>89.770487044793938</v>
      </c>
      <c r="M8" s="103">
        <v>0</v>
      </c>
      <c r="N8" s="104">
        <f>IF(D8&gt;0,M8/D8*100,"-")</f>
        <v>0</v>
      </c>
      <c r="O8" s="103">
        <v>16720</v>
      </c>
      <c r="P8" s="103">
        <v>6509</v>
      </c>
      <c r="Q8" s="104">
        <f>IF(D8&gt;0,O8/D8*100,"-")</f>
        <v>6.7406580204558004</v>
      </c>
      <c r="R8" s="103">
        <v>1208</v>
      </c>
      <c r="S8" s="101" t="s">
        <v>256</v>
      </c>
      <c r="T8" s="101"/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>
      <c r="A9" s="101" t="s">
        <v>48</v>
      </c>
      <c r="B9" s="102" t="s">
        <v>258</v>
      </c>
      <c r="C9" s="101" t="s">
        <v>259</v>
      </c>
      <c r="D9" s="103">
        <f>+SUM(E9,+I9)</f>
        <v>82164</v>
      </c>
      <c r="E9" s="103">
        <f>+SUM(G9,+H9)</f>
        <v>16119</v>
      </c>
      <c r="F9" s="104">
        <f>IF(D9&gt;0,E9/D9*100,"-")</f>
        <v>19.618080911348034</v>
      </c>
      <c r="G9" s="103">
        <v>16119</v>
      </c>
      <c r="H9" s="103">
        <v>0</v>
      </c>
      <c r="I9" s="103">
        <f>+SUM(K9,+M9,+O9)</f>
        <v>66045</v>
      </c>
      <c r="J9" s="104">
        <f>IF(D9&gt;0,I9/D9*100,"-")</f>
        <v>80.381919088651969</v>
      </c>
      <c r="K9" s="103">
        <v>45342</v>
      </c>
      <c r="L9" s="104">
        <f>IF(D9&gt;0,K9/D9*100,"-")</f>
        <v>55.184752446326854</v>
      </c>
      <c r="M9" s="103">
        <v>0</v>
      </c>
      <c r="N9" s="104">
        <f>IF(D9&gt;0,M9/D9*100,"-")</f>
        <v>0</v>
      </c>
      <c r="O9" s="103">
        <v>20703</v>
      </c>
      <c r="P9" s="103">
        <v>14223</v>
      </c>
      <c r="Q9" s="104">
        <f>IF(D9&gt;0,O9/D9*100,"-")</f>
        <v>25.197166642325108</v>
      </c>
      <c r="R9" s="103">
        <v>581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48</v>
      </c>
      <c r="B10" s="102" t="s">
        <v>261</v>
      </c>
      <c r="C10" s="101" t="s">
        <v>262</v>
      </c>
      <c r="D10" s="103">
        <f>+SUM(E10,+I10)</f>
        <v>130468</v>
      </c>
      <c r="E10" s="103">
        <f>+SUM(G10,+H10)</f>
        <v>6716</v>
      </c>
      <c r="F10" s="104">
        <f>IF(D10&gt;0,E10/D10*100,"-")</f>
        <v>5.1476224054940678</v>
      </c>
      <c r="G10" s="103">
        <v>6716</v>
      </c>
      <c r="H10" s="103">
        <v>0</v>
      </c>
      <c r="I10" s="103">
        <f>+SUM(K10,+M10,+O10)</f>
        <v>123752</v>
      </c>
      <c r="J10" s="104">
        <f>IF(D10&gt;0,I10/D10*100,"-")</f>
        <v>94.852377594505938</v>
      </c>
      <c r="K10" s="103">
        <v>97706</v>
      </c>
      <c r="L10" s="104">
        <f>IF(D10&gt;0,K10/D10*100,"-")</f>
        <v>74.888861636569885</v>
      </c>
      <c r="M10" s="103">
        <v>0</v>
      </c>
      <c r="N10" s="104">
        <f>IF(D10&gt;0,M10/D10*100,"-")</f>
        <v>0</v>
      </c>
      <c r="O10" s="103">
        <v>26046</v>
      </c>
      <c r="P10" s="103">
        <v>4119</v>
      </c>
      <c r="Q10" s="104">
        <f>IF(D10&gt;0,O10/D10*100,"-")</f>
        <v>19.963515957936046</v>
      </c>
      <c r="R10" s="103">
        <v>644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48</v>
      </c>
      <c r="B11" s="102" t="s">
        <v>264</v>
      </c>
      <c r="C11" s="101" t="s">
        <v>265</v>
      </c>
      <c r="D11" s="103">
        <f>+SUM(E11,+I11)</f>
        <v>105708</v>
      </c>
      <c r="E11" s="103">
        <f>+SUM(G11,+H11)</f>
        <v>860</v>
      </c>
      <c r="F11" s="104">
        <f>IF(D11&gt;0,E11/D11*100,"-")</f>
        <v>0.81356188746357894</v>
      </c>
      <c r="G11" s="103">
        <v>860</v>
      </c>
      <c r="H11" s="103">
        <v>0</v>
      </c>
      <c r="I11" s="103">
        <f>+SUM(K11,+M11,+O11)</f>
        <v>104848</v>
      </c>
      <c r="J11" s="104">
        <f>IF(D11&gt;0,I11/D11*100,"-")</f>
        <v>99.186438112536422</v>
      </c>
      <c r="K11" s="103">
        <v>71144</v>
      </c>
      <c r="L11" s="104">
        <f>IF(D11&gt;0,K11/D11*100,"-")</f>
        <v>67.302380141521937</v>
      </c>
      <c r="M11" s="103">
        <v>0</v>
      </c>
      <c r="N11" s="104">
        <f>IF(D11&gt;0,M11/D11*100,"-")</f>
        <v>0</v>
      </c>
      <c r="O11" s="103">
        <v>33704</v>
      </c>
      <c r="P11" s="103">
        <v>5944</v>
      </c>
      <c r="Q11" s="104">
        <f>IF(D11&gt;0,O11/D11*100,"-")</f>
        <v>31.884057971014489</v>
      </c>
      <c r="R11" s="103">
        <v>438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48</v>
      </c>
      <c r="B12" s="102" t="s">
        <v>267</v>
      </c>
      <c r="C12" s="101" t="s">
        <v>268</v>
      </c>
      <c r="D12" s="103">
        <f>+SUM(E12,+I12)</f>
        <v>36463</v>
      </c>
      <c r="E12" s="103">
        <f>+SUM(G12,+H12)</f>
        <v>4718</v>
      </c>
      <c r="F12" s="104">
        <f>IF(D12&gt;0,E12/D12*100,"-")</f>
        <v>12.939143789594931</v>
      </c>
      <c r="G12" s="103">
        <v>4718</v>
      </c>
      <c r="H12" s="103">
        <v>0</v>
      </c>
      <c r="I12" s="103">
        <f>+SUM(K12,+M12,+O12)</f>
        <v>31745</v>
      </c>
      <c r="J12" s="104">
        <f>IF(D12&gt;0,I12/D12*100,"-")</f>
        <v>87.060856210405063</v>
      </c>
      <c r="K12" s="103">
        <v>19157</v>
      </c>
      <c r="L12" s="104">
        <f>IF(D12&gt;0,K12/D12*100,"-")</f>
        <v>52.538189397471413</v>
      </c>
      <c r="M12" s="103">
        <v>0</v>
      </c>
      <c r="N12" s="104">
        <f>IF(D12&gt;0,M12/D12*100,"-")</f>
        <v>0</v>
      </c>
      <c r="O12" s="103">
        <v>12588</v>
      </c>
      <c r="P12" s="103">
        <v>7004</v>
      </c>
      <c r="Q12" s="104">
        <f>IF(D12&gt;0,O12/D12*100,"-")</f>
        <v>34.522666812933664</v>
      </c>
      <c r="R12" s="103">
        <v>311</v>
      </c>
      <c r="S12" s="101" t="s">
        <v>256</v>
      </c>
      <c r="T12" s="101"/>
      <c r="U12" s="101"/>
      <c r="V12" s="101"/>
      <c r="W12" s="101"/>
      <c r="X12" s="101" t="s">
        <v>256</v>
      </c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48</v>
      </c>
      <c r="B13" s="102" t="s">
        <v>270</v>
      </c>
      <c r="C13" s="101" t="s">
        <v>271</v>
      </c>
      <c r="D13" s="103">
        <f>+SUM(E13,+I13)</f>
        <v>41541</v>
      </c>
      <c r="E13" s="103">
        <f>+SUM(G13,+H13)</f>
        <v>3587</v>
      </c>
      <c r="F13" s="104">
        <f>IF(D13&gt;0,E13/D13*100,"-")</f>
        <v>8.6348426855395868</v>
      </c>
      <c r="G13" s="103">
        <v>3587</v>
      </c>
      <c r="H13" s="103">
        <v>0</v>
      </c>
      <c r="I13" s="103">
        <f>+SUM(K13,+M13,+O13)</f>
        <v>37954</v>
      </c>
      <c r="J13" s="104">
        <f>IF(D13&gt;0,I13/D13*100,"-")</f>
        <v>91.365157314460404</v>
      </c>
      <c r="K13" s="103">
        <v>27701</v>
      </c>
      <c r="L13" s="104">
        <f>IF(D13&gt;0,K13/D13*100,"-")</f>
        <v>66.683517488746062</v>
      </c>
      <c r="M13" s="103">
        <v>0</v>
      </c>
      <c r="N13" s="104">
        <f>IF(D13&gt;0,M13/D13*100,"-")</f>
        <v>0</v>
      </c>
      <c r="O13" s="103">
        <v>10253</v>
      </c>
      <c r="P13" s="103">
        <v>5228</v>
      </c>
      <c r="Q13" s="104">
        <f>IF(D13&gt;0,O13/D13*100,"-")</f>
        <v>24.681639825714356</v>
      </c>
      <c r="R13" s="103">
        <v>323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48</v>
      </c>
      <c r="B14" s="102" t="s">
        <v>273</v>
      </c>
      <c r="C14" s="101" t="s">
        <v>274</v>
      </c>
      <c r="D14" s="103">
        <f>+SUM(E14,+I14)</f>
        <v>31478</v>
      </c>
      <c r="E14" s="103">
        <f>+SUM(G14,+H14)</f>
        <v>2262</v>
      </c>
      <c r="F14" s="104">
        <f>IF(D14&gt;0,E14/D14*100,"-")</f>
        <v>7.1859711544570812</v>
      </c>
      <c r="G14" s="103">
        <v>2262</v>
      </c>
      <c r="H14" s="103">
        <v>0</v>
      </c>
      <c r="I14" s="103">
        <f>+SUM(K14,+M14,+O14)</f>
        <v>29216</v>
      </c>
      <c r="J14" s="104">
        <f>IF(D14&gt;0,I14/D14*100,"-")</f>
        <v>92.814028845542921</v>
      </c>
      <c r="K14" s="103">
        <v>20734</v>
      </c>
      <c r="L14" s="104">
        <f>IF(D14&gt;0,K14/D14*100,"-")</f>
        <v>65.868225427282539</v>
      </c>
      <c r="M14" s="103">
        <v>0</v>
      </c>
      <c r="N14" s="104">
        <f>IF(D14&gt;0,M14/D14*100,"-")</f>
        <v>0</v>
      </c>
      <c r="O14" s="103">
        <v>8482</v>
      </c>
      <c r="P14" s="103">
        <v>6702</v>
      </c>
      <c r="Q14" s="104">
        <f>IF(D14&gt;0,O14/D14*100,"-")</f>
        <v>26.945803418260372</v>
      </c>
      <c r="R14" s="103">
        <v>132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48</v>
      </c>
      <c r="B15" s="102" t="s">
        <v>276</v>
      </c>
      <c r="C15" s="101" t="s">
        <v>277</v>
      </c>
      <c r="D15" s="103">
        <f>+SUM(E15,+I15)</f>
        <v>25225</v>
      </c>
      <c r="E15" s="103">
        <f>+SUM(G15,+H15)</f>
        <v>3746</v>
      </c>
      <c r="F15" s="104">
        <f>IF(D15&gt;0,E15/D15*100,"-")</f>
        <v>14.850346878097126</v>
      </c>
      <c r="G15" s="103">
        <v>3746</v>
      </c>
      <c r="H15" s="103">
        <v>0</v>
      </c>
      <c r="I15" s="103">
        <f>+SUM(K15,+M15,+O15)</f>
        <v>21479</v>
      </c>
      <c r="J15" s="104">
        <f>IF(D15&gt;0,I15/D15*100,"-")</f>
        <v>85.149653121902872</v>
      </c>
      <c r="K15" s="103">
        <v>17117</v>
      </c>
      <c r="L15" s="104">
        <f>IF(D15&gt;0,K15/D15*100,"-")</f>
        <v>67.857284440039649</v>
      </c>
      <c r="M15" s="103">
        <v>0</v>
      </c>
      <c r="N15" s="104">
        <f>IF(D15&gt;0,M15/D15*100,"-")</f>
        <v>0</v>
      </c>
      <c r="O15" s="103">
        <v>4362</v>
      </c>
      <c r="P15" s="103">
        <v>1240</v>
      </c>
      <c r="Q15" s="104">
        <f>IF(D15&gt;0,O15/D15*100,"-")</f>
        <v>17.292368681863231</v>
      </c>
      <c r="R15" s="103">
        <v>179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48</v>
      </c>
      <c r="B16" s="102" t="s">
        <v>279</v>
      </c>
      <c r="C16" s="101" t="s">
        <v>280</v>
      </c>
      <c r="D16" s="103">
        <f>+SUM(E16,+I16)</f>
        <v>27628</v>
      </c>
      <c r="E16" s="103">
        <f>+SUM(G16,+H16)</f>
        <v>3300</v>
      </c>
      <c r="F16" s="104">
        <f>IF(D16&gt;0,E16/D16*100,"-")</f>
        <v>11.944404227595193</v>
      </c>
      <c r="G16" s="103">
        <v>3300</v>
      </c>
      <c r="H16" s="103">
        <v>0</v>
      </c>
      <c r="I16" s="103">
        <f>+SUM(K16,+M16,+O16)</f>
        <v>24328</v>
      </c>
      <c r="J16" s="104">
        <f>IF(D16&gt;0,I16/D16*100,"-")</f>
        <v>88.0555957724048</v>
      </c>
      <c r="K16" s="103">
        <v>13867</v>
      </c>
      <c r="L16" s="104">
        <f>IF(D16&gt;0,K16/D16*100,"-")</f>
        <v>50.191834370928049</v>
      </c>
      <c r="M16" s="103">
        <v>0</v>
      </c>
      <c r="N16" s="104">
        <f>IF(D16&gt;0,M16/D16*100,"-")</f>
        <v>0</v>
      </c>
      <c r="O16" s="103">
        <v>10461</v>
      </c>
      <c r="P16" s="103">
        <v>6943</v>
      </c>
      <c r="Q16" s="104">
        <f>IF(D16&gt;0,O16/D16*100,"-")</f>
        <v>37.863761401476765</v>
      </c>
      <c r="R16" s="103">
        <v>234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48</v>
      </c>
      <c r="B17" s="102" t="s">
        <v>282</v>
      </c>
      <c r="C17" s="101" t="s">
        <v>283</v>
      </c>
      <c r="D17" s="103">
        <f>+SUM(E17,+I17)</f>
        <v>62034</v>
      </c>
      <c r="E17" s="103">
        <f>+SUM(G17,+H17)</f>
        <v>2143</v>
      </c>
      <c r="F17" s="104">
        <f>IF(D17&gt;0,E17/D17*100,"-")</f>
        <v>3.4545571783215658</v>
      </c>
      <c r="G17" s="103">
        <v>2143</v>
      </c>
      <c r="H17" s="103">
        <v>0</v>
      </c>
      <c r="I17" s="103">
        <f>+SUM(K17,+M17,+O17)</f>
        <v>59891</v>
      </c>
      <c r="J17" s="104">
        <f>IF(D17&gt;0,I17/D17*100,"-")</f>
        <v>96.545442821678435</v>
      </c>
      <c r="K17" s="103">
        <v>55538</v>
      </c>
      <c r="L17" s="104">
        <f>IF(D17&gt;0,K17/D17*100,"-")</f>
        <v>89.528323177612279</v>
      </c>
      <c r="M17" s="103">
        <v>0</v>
      </c>
      <c r="N17" s="104">
        <f>IF(D17&gt;0,M17/D17*100,"-")</f>
        <v>0</v>
      </c>
      <c r="O17" s="103">
        <v>4353</v>
      </c>
      <c r="P17" s="103">
        <v>621</v>
      </c>
      <c r="Q17" s="104">
        <f>IF(D17&gt;0,O17/D17*100,"-")</f>
        <v>7.017119644066157</v>
      </c>
      <c r="R17" s="103">
        <v>401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48</v>
      </c>
      <c r="B18" s="102" t="s">
        <v>285</v>
      </c>
      <c r="C18" s="101" t="s">
        <v>286</v>
      </c>
      <c r="D18" s="103">
        <f>+SUM(E18,+I18)</f>
        <v>47707</v>
      </c>
      <c r="E18" s="103">
        <f>+SUM(G18,+H18)</f>
        <v>4886</v>
      </c>
      <c r="F18" s="104">
        <f>IF(D18&gt;0,E18/D18*100,"-")</f>
        <v>10.241683610371643</v>
      </c>
      <c r="G18" s="103">
        <v>4886</v>
      </c>
      <c r="H18" s="103">
        <v>0</v>
      </c>
      <c r="I18" s="103">
        <f>+SUM(K18,+M18,+O18)</f>
        <v>42821</v>
      </c>
      <c r="J18" s="104">
        <f>IF(D18&gt;0,I18/D18*100,"-")</f>
        <v>89.758316389628362</v>
      </c>
      <c r="K18" s="103">
        <v>35043</v>
      </c>
      <c r="L18" s="104">
        <f>IF(D18&gt;0,K18/D18*100,"-")</f>
        <v>73.454629299683489</v>
      </c>
      <c r="M18" s="103">
        <v>0</v>
      </c>
      <c r="N18" s="104">
        <f>IF(D18&gt;0,M18/D18*100,"-")</f>
        <v>0</v>
      </c>
      <c r="O18" s="103">
        <v>7778</v>
      </c>
      <c r="P18" s="103">
        <v>2633</v>
      </c>
      <c r="Q18" s="104">
        <f>IF(D18&gt;0,O18/D18*100,"-")</f>
        <v>16.303687089944869</v>
      </c>
      <c r="R18" s="103">
        <v>250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48</v>
      </c>
      <c r="B19" s="102" t="s">
        <v>288</v>
      </c>
      <c r="C19" s="101" t="s">
        <v>289</v>
      </c>
      <c r="D19" s="103">
        <f>+SUM(E19,+I19)</f>
        <v>17094</v>
      </c>
      <c r="E19" s="103">
        <f>+SUM(G19,+H19)</f>
        <v>2685</v>
      </c>
      <c r="F19" s="104">
        <f>IF(D19&gt;0,E19/D19*100,"-")</f>
        <v>15.707265707265709</v>
      </c>
      <c r="G19" s="103">
        <v>2685</v>
      </c>
      <c r="H19" s="103">
        <v>0</v>
      </c>
      <c r="I19" s="103">
        <f>+SUM(K19,+M19,+O19)</f>
        <v>14409</v>
      </c>
      <c r="J19" s="104">
        <f>IF(D19&gt;0,I19/D19*100,"-")</f>
        <v>84.292734292734295</v>
      </c>
      <c r="K19" s="103">
        <v>4455</v>
      </c>
      <c r="L19" s="104">
        <f>IF(D19&gt;0,K19/D19*100,"-")</f>
        <v>26.061776061776058</v>
      </c>
      <c r="M19" s="103">
        <v>0</v>
      </c>
      <c r="N19" s="104">
        <f>IF(D19&gt;0,M19/D19*100,"-")</f>
        <v>0</v>
      </c>
      <c r="O19" s="103">
        <v>9954</v>
      </c>
      <c r="P19" s="103">
        <v>7597</v>
      </c>
      <c r="Q19" s="104">
        <f>IF(D19&gt;0,O19/D19*100,"-")</f>
        <v>58.23095823095823</v>
      </c>
      <c r="R19" s="103">
        <v>101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48</v>
      </c>
      <c r="B20" s="102" t="s">
        <v>291</v>
      </c>
      <c r="C20" s="101" t="s">
        <v>292</v>
      </c>
      <c r="D20" s="103">
        <f>+SUM(E20,+I20)</f>
        <v>32274</v>
      </c>
      <c r="E20" s="103">
        <f>+SUM(G20,+H20)</f>
        <v>4837</v>
      </c>
      <c r="F20" s="104">
        <f>IF(D20&gt;0,E20/D20*100,"-")</f>
        <v>14.987296275639833</v>
      </c>
      <c r="G20" s="103">
        <v>4837</v>
      </c>
      <c r="H20" s="103">
        <v>0</v>
      </c>
      <c r="I20" s="103">
        <f>+SUM(K20,+M20,+O20)</f>
        <v>27437</v>
      </c>
      <c r="J20" s="104">
        <f>IF(D20&gt;0,I20/D20*100,"-")</f>
        <v>85.012703724360165</v>
      </c>
      <c r="K20" s="103">
        <v>17067</v>
      </c>
      <c r="L20" s="104">
        <f>IF(D20&gt;0,K20/D20*100,"-")</f>
        <v>52.881576501208407</v>
      </c>
      <c r="M20" s="103">
        <v>0</v>
      </c>
      <c r="N20" s="104">
        <f>IF(D20&gt;0,M20/D20*100,"-")</f>
        <v>0</v>
      </c>
      <c r="O20" s="103">
        <v>10370</v>
      </c>
      <c r="P20" s="103">
        <v>6414</v>
      </c>
      <c r="Q20" s="104">
        <f>IF(D20&gt;0,O20/D20*100,"-")</f>
        <v>32.131127223151765</v>
      </c>
      <c r="R20" s="103">
        <v>184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48</v>
      </c>
      <c r="B21" s="102" t="s">
        <v>294</v>
      </c>
      <c r="C21" s="101" t="s">
        <v>295</v>
      </c>
      <c r="D21" s="103">
        <f>+SUM(E21,+I21)</f>
        <v>14243</v>
      </c>
      <c r="E21" s="103">
        <f>+SUM(G21,+H21)</f>
        <v>648</v>
      </c>
      <c r="F21" s="104">
        <f>IF(D21&gt;0,E21/D21*100,"-")</f>
        <v>4.5496033139085865</v>
      </c>
      <c r="G21" s="103">
        <v>648</v>
      </c>
      <c r="H21" s="103">
        <v>0</v>
      </c>
      <c r="I21" s="103">
        <f>+SUM(K21,+M21,+O21)</f>
        <v>13595</v>
      </c>
      <c r="J21" s="104">
        <f>IF(D21&gt;0,I21/D21*100,"-")</f>
        <v>95.450396686091409</v>
      </c>
      <c r="K21" s="103">
        <v>11800</v>
      </c>
      <c r="L21" s="104">
        <f>IF(D21&gt;0,K21/D21*100,"-")</f>
        <v>82.847714666853889</v>
      </c>
      <c r="M21" s="103">
        <v>0</v>
      </c>
      <c r="N21" s="104">
        <f>IF(D21&gt;0,M21/D21*100,"-")</f>
        <v>0</v>
      </c>
      <c r="O21" s="103">
        <v>1795</v>
      </c>
      <c r="P21" s="103">
        <v>423</v>
      </c>
      <c r="Q21" s="104">
        <f>IF(D21&gt;0,O21/D21*100,"-")</f>
        <v>12.602682019237522</v>
      </c>
      <c r="R21" s="103">
        <v>37</v>
      </c>
      <c r="S21" s="101"/>
      <c r="T21" s="101"/>
      <c r="U21" s="101"/>
      <c r="V21" s="101" t="s">
        <v>256</v>
      </c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48</v>
      </c>
      <c r="B22" s="102" t="s">
        <v>297</v>
      </c>
      <c r="C22" s="101" t="s">
        <v>298</v>
      </c>
      <c r="D22" s="103">
        <f>+SUM(E22,+I22)</f>
        <v>11660</v>
      </c>
      <c r="E22" s="103">
        <f>+SUM(G22,+H22)</f>
        <v>549</v>
      </c>
      <c r="F22" s="104">
        <f>IF(D22&gt;0,E22/D22*100,"-")</f>
        <v>4.7084048027444254</v>
      </c>
      <c r="G22" s="103">
        <v>549</v>
      </c>
      <c r="H22" s="103">
        <v>0</v>
      </c>
      <c r="I22" s="103">
        <f>+SUM(K22,+M22,+O22)</f>
        <v>11111</v>
      </c>
      <c r="J22" s="104">
        <f>IF(D22&gt;0,I22/D22*100,"-")</f>
        <v>95.291595197255575</v>
      </c>
      <c r="K22" s="103">
        <v>7561</v>
      </c>
      <c r="L22" s="104">
        <f>IF(D22&gt;0,K22/D22*100,"-")</f>
        <v>64.845626072041156</v>
      </c>
      <c r="M22" s="103">
        <v>0</v>
      </c>
      <c r="N22" s="104">
        <f>IF(D22&gt;0,M22/D22*100,"-")</f>
        <v>0</v>
      </c>
      <c r="O22" s="103">
        <v>3550</v>
      </c>
      <c r="P22" s="103">
        <v>2551</v>
      </c>
      <c r="Q22" s="104">
        <f>IF(D22&gt;0,O22/D22*100,"-")</f>
        <v>30.445969125214408</v>
      </c>
      <c r="R22" s="103">
        <v>44</v>
      </c>
      <c r="S22" s="101"/>
      <c r="T22" s="101"/>
      <c r="U22" s="101"/>
      <c r="V22" s="101" t="s">
        <v>256</v>
      </c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48</v>
      </c>
      <c r="B23" s="102" t="s">
        <v>300</v>
      </c>
      <c r="C23" s="101" t="s">
        <v>301</v>
      </c>
      <c r="D23" s="103">
        <f>+SUM(E23,+I23)</f>
        <v>19295</v>
      </c>
      <c r="E23" s="103">
        <f>+SUM(G23,+H23)</f>
        <v>251</v>
      </c>
      <c r="F23" s="104">
        <f>IF(D23&gt;0,E23/D23*100,"-")</f>
        <v>1.3008551438196423</v>
      </c>
      <c r="G23" s="103">
        <v>251</v>
      </c>
      <c r="H23" s="103">
        <v>0</v>
      </c>
      <c r="I23" s="103">
        <f>+SUM(K23,+M23,+O23)</f>
        <v>19044</v>
      </c>
      <c r="J23" s="104">
        <f>IF(D23&gt;0,I23/D23*100,"-")</f>
        <v>98.699144856180354</v>
      </c>
      <c r="K23" s="103">
        <v>12438</v>
      </c>
      <c r="L23" s="104">
        <f>IF(D23&gt;0,K23/D23*100,"-")</f>
        <v>64.4622959315885</v>
      </c>
      <c r="M23" s="103">
        <v>0</v>
      </c>
      <c r="N23" s="104">
        <f>IF(D23&gt;0,M23/D23*100,"-")</f>
        <v>0</v>
      </c>
      <c r="O23" s="103">
        <v>6606</v>
      </c>
      <c r="P23" s="103">
        <v>2113</v>
      </c>
      <c r="Q23" s="104">
        <f>IF(D23&gt;0,O23/D23*100,"-")</f>
        <v>34.236848924591861</v>
      </c>
      <c r="R23" s="103">
        <v>135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48</v>
      </c>
      <c r="B24" s="102" t="s">
        <v>303</v>
      </c>
      <c r="C24" s="101" t="s">
        <v>304</v>
      </c>
      <c r="D24" s="103">
        <f>+SUM(E24,+I24)</f>
        <v>5757</v>
      </c>
      <c r="E24" s="103">
        <f>+SUM(G24,+H24)</f>
        <v>690</v>
      </c>
      <c r="F24" s="104">
        <f>IF(D24&gt;0,E24/D24*100,"-")</f>
        <v>11.985409067222513</v>
      </c>
      <c r="G24" s="103">
        <v>690</v>
      </c>
      <c r="H24" s="103">
        <v>0</v>
      </c>
      <c r="I24" s="103">
        <f>+SUM(K24,+M24,+O24)</f>
        <v>5067</v>
      </c>
      <c r="J24" s="104">
        <f>IF(D24&gt;0,I24/D24*100,"-")</f>
        <v>88.014590932777494</v>
      </c>
      <c r="K24" s="103">
        <v>2422</v>
      </c>
      <c r="L24" s="104">
        <f>IF(D24&gt;0,K24/D24*100,"-")</f>
        <v>42.070522841757864</v>
      </c>
      <c r="M24" s="103">
        <v>0</v>
      </c>
      <c r="N24" s="104">
        <f>IF(D24&gt;0,M24/D24*100,"-")</f>
        <v>0</v>
      </c>
      <c r="O24" s="103">
        <v>2645</v>
      </c>
      <c r="P24" s="103">
        <v>1607</v>
      </c>
      <c r="Q24" s="104">
        <f>IF(D24&gt;0,O24/D24*100,"-")</f>
        <v>45.944068091019631</v>
      </c>
      <c r="R24" s="103">
        <v>47</v>
      </c>
      <c r="S24" s="101"/>
      <c r="T24" s="101"/>
      <c r="U24" s="101"/>
      <c r="V24" s="101" t="s">
        <v>256</v>
      </c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48</v>
      </c>
      <c r="B25" s="102" t="s">
        <v>306</v>
      </c>
      <c r="C25" s="101" t="s">
        <v>307</v>
      </c>
      <c r="D25" s="103">
        <f>+SUM(E25,+I25)</f>
        <v>7272</v>
      </c>
      <c r="E25" s="103">
        <f>+SUM(G25,+H25)</f>
        <v>1292</v>
      </c>
      <c r="F25" s="104">
        <f>IF(D25&gt;0,E25/D25*100,"-")</f>
        <v>17.766776677667767</v>
      </c>
      <c r="G25" s="103">
        <v>1292</v>
      </c>
      <c r="H25" s="103">
        <v>0</v>
      </c>
      <c r="I25" s="103">
        <f>+SUM(K25,+M25,+O25)</f>
        <v>5980</v>
      </c>
      <c r="J25" s="104">
        <f>IF(D25&gt;0,I25/D25*100,"-")</f>
        <v>82.233223322332236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5980</v>
      </c>
      <c r="P25" s="103">
        <v>5652</v>
      </c>
      <c r="Q25" s="104">
        <f>IF(D25&gt;0,O25/D25*100,"-")</f>
        <v>82.233223322332236</v>
      </c>
      <c r="R25" s="103">
        <v>58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48</v>
      </c>
      <c r="B26" s="102" t="s">
        <v>309</v>
      </c>
      <c r="C26" s="101" t="s">
        <v>310</v>
      </c>
      <c r="D26" s="103">
        <f>+SUM(E26,+I26)</f>
        <v>8468</v>
      </c>
      <c r="E26" s="103">
        <f>+SUM(G26,+H26)</f>
        <v>1489</v>
      </c>
      <c r="F26" s="104">
        <f>IF(D26&gt;0,E26/D26*100,"-")</f>
        <v>17.583845063769484</v>
      </c>
      <c r="G26" s="103">
        <v>1489</v>
      </c>
      <c r="H26" s="103">
        <v>0</v>
      </c>
      <c r="I26" s="103">
        <f>+SUM(K26,+M26,+O26)</f>
        <v>6979</v>
      </c>
      <c r="J26" s="104">
        <f>IF(D26&gt;0,I26/D26*100,"-")</f>
        <v>82.416154936230512</v>
      </c>
      <c r="K26" s="103">
        <v>3358</v>
      </c>
      <c r="L26" s="104">
        <f>IF(D26&gt;0,K26/D26*100,"-")</f>
        <v>39.655172413793103</v>
      </c>
      <c r="M26" s="103">
        <v>0</v>
      </c>
      <c r="N26" s="104">
        <f>IF(D26&gt;0,M26/D26*100,"-")</f>
        <v>0</v>
      </c>
      <c r="O26" s="103">
        <v>3621</v>
      </c>
      <c r="P26" s="103">
        <v>2008</v>
      </c>
      <c r="Q26" s="104">
        <f>IF(D26&gt;0,O26/D26*100,"-")</f>
        <v>42.760982522437416</v>
      </c>
      <c r="R26" s="103">
        <v>71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48</v>
      </c>
      <c r="B27" s="102" t="s">
        <v>312</v>
      </c>
      <c r="C27" s="101" t="s">
        <v>313</v>
      </c>
      <c r="D27" s="103">
        <f>+SUM(E27,+I27)</f>
        <v>7463</v>
      </c>
      <c r="E27" s="103">
        <f>+SUM(G27,+H27)</f>
        <v>173</v>
      </c>
      <c r="F27" s="104">
        <f>IF(D27&gt;0,E27/D27*100,"-")</f>
        <v>2.3181026396891329</v>
      </c>
      <c r="G27" s="103">
        <v>173</v>
      </c>
      <c r="H27" s="103">
        <v>0</v>
      </c>
      <c r="I27" s="103">
        <f>+SUM(K27,+M27,+O27)</f>
        <v>7290</v>
      </c>
      <c r="J27" s="104">
        <f>IF(D27&gt;0,I27/D27*100,"-")</f>
        <v>97.68189736031087</v>
      </c>
      <c r="K27" s="103">
        <v>4930</v>
      </c>
      <c r="L27" s="104">
        <f>IF(D27&gt;0,K27/D27*100,"-")</f>
        <v>66.059225512528471</v>
      </c>
      <c r="M27" s="103">
        <v>0</v>
      </c>
      <c r="N27" s="104">
        <f>IF(D27&gt;0,M27/D27*100,"-")</f>
        <v>0</v>
      </c>
      <c r="O27" s="103">
        <v>2360</v>
      </c>
      <c r="P27" s="103">
        <v>1730</v>
      </c>
      <c r="Q27" s="104">
        <f>IF(D27&gt;0,O27/D27*100,"-")</f>
        <v>31.622671847782392</v>
      </c>
      <c r="R27" s="103">
        <v>65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48</v>
      </c>
      <c r="B28" s="102" t="s">
        <v>315</v>
      </c>
      <c r="C28" s="101" t="s">
        <v>316</v>
      </c>
      <c r="D28" s="103">
        <f>+SUM(E28,+I28)</f>
        <v>5797</v>
      </c>
      <c r="E28" s="103">
        <f>+SUM(G28,+H28)</f>
        <v>1037</v>
      </c>
      <c r="F28" s="104">
        <f>IF(D28&gt;0,E28/D28*100,"-")</f>
        <v>17.888563049853374</v>
      </c>
      <c r="G28" s="103">
        <v>1037</v>
      </c>
      <c r="H28" s="103">
        <v>0</v>
      </c>
      <c r="I28" s="103">
        <f>+SUM(K28,+M28,+O28)</f>
        <v>4760</v>
      </c>
      <c r="J28" s="104">
        <f>IF(D28&gt;0,I28/D28*100,"-")</f>
        <v>82.111436950146626</v>
      </c>
      <c r="K28" s="103">
        <v>1854</v>
      </c>
      <c r="L28" s="104">
        <f>IF(D28&gt;0,K28/D28*100,"-")</f>
        <v>31.982059686044508</v>
      </c>
      <c r="M28" s="103">
        <v>0</v>
      </c>
      <c r="N28" s="104">
        <f>IF(D28&gt;0,M28/D28*100,"-")</f>
        <v>0</v>
      </c>
      <c r="O28" s="103">
        <v>2906</v>
      </c>
      <c r="P28" s="103">
        <v>1507</v>
      </c>
      <c r="Q28" s="104">
        <f>IF(D28&gt;0,O28/D28*100,"-")</f>
        <v>50.129377264102125</v>
      </c>
      <c r="R28" s="103">
        <v>57</v>
      </c>
      <c r="S28" s="101"/>
      <c r="T28" s="101"/>
      <c r="U28" s="101"/>
      <c r="V28" s="101" t="s">
        <v>256</v>
      </c>
      <c r="W28" s="101"/>
      <c r="X28" s="101"/>
      <c r="Y28" s="101"/>
      <c r="Z28" s="101" t="s">
        <v>256</v>
      </c>
      <c r="AA28" s="189" t="s">
        <v>317</v>
      </c>
      <c r="AB28" s="190"/>
    </row>
    <row r="29" spans="1:28" s="105" customFormat="1" ht="13.5" customHeight="1">
      <c r="A29" s="101" t="s">
        <v>48</v>
      </c>
      <c r="B29" s="102" t="s">
        <v>318</v>
      </c>
      <c r="C29" s="101" t="s">
        <v>319</v>
      </c>
      <c r="D29" s="103">
        <f>+SUM(E29,+I29)</f>
        <v>9051</v>
      </c>
      <c r="E29" s="103">
        <f>+SUM(G29,+H29)</f>
        <v>2968</v>
      </c>
      <c r="F29" s="104">
        <f>IF(D29&gt;0,E29/D29*100,"-")</f>
        <v>32.79195668986852</v>
      </c>
      <c r="G29" s="103">
        <v>2968</v>
      </c>
      <c r="H29" s="103">
        <v>0</v>
      </c>
      <c r="I29" s="103">
        <f>+SUM(K29,+M29,+O29)</f>
        <v>6083</v>
      </c>
      <c r="J29" s="104">
        <f>IF(D29&gt;0,I29/D29*100,"-")</f>
        <v>67.208043310131487</v>
      </c>
      <c r="K29" s="103">
        <v>2437</v>
      </c>
      <c r="L29" s="104">
        <f>IF(D29&gt;0,K29/D29*100,"-")</f>
        <v>26.925201635178432</v>
      </c>
      <c r="M29" s="103">
        <v>0</v>
      </c>
      <c r="N29" s="104">
        <f>IF(D29&gt;0,M29/D29*100,"-")</f>
        <v>0</v>
      </c>
      <c r="O29" s="103">
        <v>3646</v>
      </c>
      <c r="P29" s="103">
        <v>2946</v>
      </c>
      <c r="Q29" s="104">
        <f>IF(D29&gt;0,O29/D29*100,"-")</f>
        <v>40.282841674953048</v>
      </c>
      <c r="R29" s="103">
        <v>64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48</v>
      </c>
      <c r="B30" s="102" t="s">
        <v>321</v>
      </c>
      <c r="C30" s="101" t="s">
        <v>322</v>
      </c>
      <c r="D30" s="103">
        <f>+SUM(E30,+I30)</f>
        <v>5630</v>
      </c>
      <c r="E30" s="103">
        <f>+SUM(G30,+H30)</f>
        <v>501</v>
      </c>
      <c r="F30" s="104">
        <f>IF(D30&gt;0,E30/D30*100,"-")</f>
        <v>8.8987566607460025</v>
      </c>
      <c r="G30" s="103">
        <v>501</v>
      </c>
      <c r="H30" s="103">
        <v>0</v>
      </c>
      <c r="I30" s="103">
        <f>+SUM(K30,+M30,+O30)</f>
        <v>5129</v>
      </c>
      <c r="J30" s="104">
        <f>IF(D30&gt;0,I30/D30*100,"-")</f>
        <v>91.101243339253998</v>
      </c>
      <c r="K30" s="103">
        <v>2183</v>
      </c>
      <c r="L30" s="104">
        <f>IF(D30&gt;0,K30/D30*100,"-")</f>
        <v>38.774422735346356</v>
      </c>
      <c r="M30" s="103">
        <v>0</v>
      </c>
      <c r="N30" s="104">
        <f>IF(D30&gt;0,M30/D30*100,"-")</f>
        <v>0</v>
      </c>
      <c r="O30" s="103">
        <v>2946</v>
      </c>
      <c r="P30" s="103">
        <v>2745</v>
      </c>
      <c r="Q30" s="104">
        <f>IF(D30&gt;0,O30/D30*100,"-")</f>
        <v>52.326820603907642</v>
      </c>
      <c r="R30" s="103">
        <v>23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48</v>
      </c>
      <c r="B31" s="102" t="s">
        <v>324</v>
      </c>
      <c r="C31" s="101" t="s">
        <v>325</v>
      </c>
      <c r="D31" s="103">
        <f>+SUM(E31,+I31)</f>
        <v>8040</v>
      </c>
      <c r="E31" s="103">
        <f>+SUM(G31,+H31)</f>
        <v>3025</v>
      </c>
      <c r="F31" s="104">
        <f>IF(D31&gt;0,E31/D31*100,"-")</f>
        <v>37.624378109452735</v>
      </c>
      <c r="G31" s="103">
        <v>3025</v>
      </c>
      <c r="H31" s="103">
        <v>0</v>
      </c>
      <c r="I31" s="103">
        <f>+SUM(K31,+M31,+O31)</f>
        <v>5015</v>
      </c>
      <c r="J31" s="104">
        <f>IF(D31&gt;0,I31/D31*100,"-")</f>
        <v>62.375621890547265</v>
      </c>
      <c r="K31" s="103">
        <v>1126</v>
      </c>
      <c r="L31" s="104">
        <f>IF(D31&gt;0,K31/D31*100,"-")</f>
        <v>14.004975124378111</v>
      </c>
      <c r="M31" s="103">
        <v>0</v>
      </c>
      <c r="N31" s="104">
        <f>IF(D31&gt;0,M31/D31*100,"-")</f>
        <v>0</v>
      </c>
      <c r="O31" s="103">
        <v>3889</v>
      </c>
      <c r="P31" s="103">
        <v>3116</v>
      </c>
      <c r="Q31" s="104">
        <f>IF(D31&gt;0,O31/D31*100,"-")</f>
        <v>48.370646766169159</v>
      </c>
      <c r="R31" s="103">
        <v>36</v>
      </c>
      <c r="S31" s="101" t="s">
        <v>256</v>
      </c>
      <c r="T31" s="101"/>
      <c r="U31" s="101"/>
      <c r="V31" s="101"/>
      <c r="W31" s="101"/>
      <c r="X31" s="101" t="s">
        <v>256</v>
      </c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48</v>
      </c>
      <c r="B32" s="102" t="s">
        <v>327</v>
      </c>
      <c r="C32" s="101" t="s">
        <v>328</v>
      </c>
      <c r="D32" s="103">
        <f>+SUM(E32,+I32)</f>
        <v>3456</v>
      </c>
      <c r="E32" s="103">
        <f>+SUM(G32,+H32)</f>
        <v>494</v>
      </c>
      <c r="F32" s="104">
        <f>IF(D32&gt;0,E32/D32*100,"-")</f>
        <v>14.293981481481483</v>
      </c>
      <c r="G32" s="103">
        <v>494</v>
      </c>
      <c r="H32" s="103">
        <v>0</v>
      </c>
      <c r="I32" s="103">
        <f>+SUM(K32,+M32,+O32)</f>
        <v>2962</v>
      </c>
      <c r="J32" s="104">
        <f>IF(D32&gt;0,I32/D32*100,"-")</f>
        <v>85.706018518518519</v>
      </c>
      <c r="K32" s="103">
        <v>1546</v>
      </c>
      <c r="L32" s="104">
        <f>IF(D32&gt;0,K32/D32*100,"-")</f>
        <v>44.733796296296298</v>
      </c>
      <c r="M32" s="103">
        <v>0</v>
      </c>
      <c r="N32" s="104">
        <f>IF(D32&gt;0,M32/D32*100,"-")</f>
        <v>0</v>
      </c>
      <c r="O32" s="103">
        <v>1416</v>
      </c>
      <c r="P32" s="103">
        <v>926</v>
      </c>
      <c r="Q32" s="104">
        <f>IF(D32&gt;0,O32/D32*100,"-")</f>
        <v>40.972222222222221</v>
      </c>
      <c r="R32" s="103">
        <v>19</v>
      </c>
      <c r="S32" s="101"/>
      <c r="T32" s="101"/>
      <c r="U32" s="101"/>
      <c r="V32" s="101" t="s">
        <v>256</v>
      </c>
      <c r="W32" s="101"/>
      <c r="X32" s="101"/>
      <c r="Y32" s="101"/>
      <c r="Z32" s="101" t="s">
        <v>256</v>
      </c>
      <c r="AA32" s="189" t="s">
        <v>329</v>
      </c>
      <c r="AB32" s="190"/>
    </row>
    <row r="33" spans="1:28" s="105" customFormat="1" ht="13.5" customHeight="1">
      <c r="A33" s="101" t="s">
        <v>48</v>
      </c>
      <c r="B33" s="102" t="s">
        <v>330</v>
      </c>
      <c r="C33" s="101" t="s">
        <v>331</v>
      </c>
      <c r="D33" s="103">
        <f>+SUM(E33,+I33)</f>
        <v>4426</v>
      </c>
      <c r="E33" s="103">
        <f>+SUM(G33,+H33)</f>
        <v>1114</v>
      </c>
      <c r="F33" s="104">
        <f>IF(D33&gt;0,E33/D33*100,"-")</f>
        <v>25.169453230908267</v>
      </c>
      <c r="G33" s="103">
        <v>1114</v>
      </c>
      <c r="H33" s="103">
        <v>0</v>
      </c>
      <c r="I33" s="103">
        <f>+SUM(K33,+M33,+O33)</f>
        <v>3312</v>
      </c>
      <c r="J33" s="104">
        <f>IF(D33&gt;0,I33/D33*100,"-")</f>
        <v>74.83054676909174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3312</v>
      </c>
      <c r="P33" s="103">
        <v>1112</v>
      </c>
      <c r="Q33" s="104">
        <f>IF(D33&gt;0,O33/D33*100,"-")</f>
        <v>74.83054676909174</v>
      </c>
      <c r="R33" s="103">
        <v>27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48</v>
      </c>
      <c r="B34" s="102" t="s">
        <v>333</v>
      </c>
      <c r="C34" s="101" t="s">
        <v>334</v>
      </c>
      <c r="D34" s="103">
        <f>+SUM(E34,+I34)</f>
        <v>4871</v>
      </c>
      <c r="E34" s="103">
        <f>+SUM(G34,+H34)</f>
        <v>1138</v>
      </c>
      <c r="F34" s="104">
        <f>IF(D34&gt;0,E34/D34*100,"-")</f>
        <v>23.362759187025251</v>
      </c>
      <c r="G34" s="103">
        <v>1138</v>
      </c>
      <c r="H34" s="103">
        <v>0</v>
      </c>
      <c r="I34" s="103">
        <f>+SUM(K34,+M34,+O34)</f>
        <v>3733</v>
      </c>
      <c r="J34" s="104">
        <f>IF(D34&gt;0,I34/D34*100,"-")</f>
        <v>76.637240812974753</v>
      </c>
      <c r="K34" s="103">
        <v>1952</v>
      </c>
      <c r="L34" s="104">
        <f>IF(D34&gt;0,K34/D34*100,"-")</f>
        <v>40.073906795319239</v>
      </c>
      <c r="M34" s="103">
        <v>0</v>
      </c>
      <c r="N34" s="104">
        <f>IF(D34&gt;0,M34/D34*100,"-")</f>
        <v>0</v>
      </c>
      <c r="O34" s="103">
        <v>1781</v>
      </c>
      <c r="P34" s="103">
        <v>956</v>
      </c>
      <c r="Q34" s="104">
        <f>IF(D34&gt;0,O34/D34*100,"-")</f>
        <v>36.563334017655514</v>
      </c>
      <c r="R34" s="103">
        <v>64</v>
      </c>
      <c r="S34" s="101"/>
      <c r="T34" s="101"/>
      <c r="U34" s="101"/>
      <c r="V34" s="101" t="s">
        <v>256</v>
      </c>
      <c r="W34" s="101"/>
      <c r="X34" s="101"/>
      <c r="Y34" s="101"/>
      <c r="Z34" s="101" t="s">
        <v>256</v>
      </c>
      <c r="AA34" s="189" t="s">
        <v>335</v>
      </c>
      <c r="AB34" s="190"/>
    </row>
    <row r="35" spans="1:28" s="105" customFormat="1" ht="13.5" customHeight="1">
      <c r="A35" s="101" t="s">
        <v>48</v>
      </c>
      <c r="B35" s="102" t="s">
        <v>336</v>
      </c>
      <c r="C35" s="101" t="s">
        <v>337</v>
      </c>
      <c r="D35" s="103">
        <f>+SUM(E35,+I35)</f>
        <v>24106</v>
      </c>
      <c r="E35" s="103">
        <f>+SUM(G35,+H35)</f>
        <v>2277</v>
      </c>
      <c r="F35" s="104">
        <f>IF(D35&gt;0,E35/D35*100,"-")</f>
        <v>9.4457811333278023</v>
      </c>
      <c r="G35" s="103">
        <v>2277</v>
      </c>
      <c r="H35" s="103">
        <v>0</v>
      </c>
      <c r="I35" s="103">
        <f>+SUM(K35,+M35,+O35)</f>
        <v>21829</v>
      </c>
      <c r="J35" s="104">
        <f>IF(D35&gt;0,I35/D35*100,"-")</f>
        <v>90.554218866672201</v>
      </c>
      <c r="K35" s="103">
        <v>15845</v>
      </c>
      <c r="L35" s="104">
        <f>IF(D35&gt;0,K35/D35*100,"-")</f>
        <v>65.730523521115074</v>
      </c>
      <c r="M35" s="103">
        <v>0</v>
      </c>
      <c r="N35" s="104">
        <f>IF(D35&gt;0,M35/D35*100,"-")</f>
        <v>0</v>
      </c>
      <c r="O35" s="103">
        <v>5984</v>
      </c>
      <c r="P35" s="103">
        <v>3248</v>
      </c>
      <c r="Q35" s="104">
        <f>IF(D35&gt;0,O35/D35*100,"-")</f>
        <v>24.823695345557123</v>
      </c>
      <c r="R35" s="103">
        <v>134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>
      <c r="A36" s="101" t="s">
        <v>48</v>
      </c>
      <c r="B36" s="102" t="s">
        <v>339</v>
      </c>
      <c r="C36" s="101" t="s">
        <v>340</v>
      </c>
      <c r="D36" s="103">
        <f>+SUM(E36,+I36)</f>
        <v>15873</v>
      </c>
      <c r="E36" s="103">
        <f>+SUM(G36,+H36)</f>
        <v>3399</v>
      </c>
      <c r="F36" s="104">
        <f>IF(D36&gt;0,E36/D36*100,"-")</f>
        <v>21.413721413721415</v>
      </c>
      <c r="G36" s="103">
        <v>3399</v>
      </c>
      <c r="H36" s="103">
        <v>0</v>
      </c>
      <c r="I36" s="103">
        <f>+SUM(K36,+M36,+O36)</f>
        <v>12474</v>
      </c>
      <c r="J36" s="104">
        <f>IF(D36&gt;0,I36/D36*100,"-")</f>
        <v>78.586278586278596</v>
      </c>
      <c r="K36" s="103">
        <v>4653</v>
      </c>
      <c r="L36" s="104">
        <f>IF(D36&gt;0,K36/D36*100,"-")</f>
        <v>29.313929313929314</v>
      </c>
      <c r="M36" s="103">
        <v>0</v>
      </c>
      <c r="N36" s="104">
        <f>IF(D36&gt;0,M36/D36*100,"-")</f>
        <v>0</v>
      </c>
      <c r="O36" s="103">
        <v>7821</v>
      </c>
      <c r="P36" s="103">
        <v>4926</v>
      </c>
      <c r="Q36" s="104">
        <f>IF(D36&gt;0,O36/D36*100,"-")</f>
        <v>49.272349272349274</v>
      </c>
      <c r="R36" s="103">
        <v>81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>
      <c r="A37" s="101" t="s">
        <v>48</v>
      </c>
      <c r="B37" s="102" t="s">
        <v>342</v>
      </c>
      <c r="C37" s="101" t="s">
        <v>343</v>
      </c>
      <c r="D37" s="103">
        <f>+SUM(E37,+I37)</f>
        <v>8011</v>
      </c>
      <c r="E37" s="103">
        <f>+SUM(G37,+H37)</f>
        <v>1004</v>
      </c>
      <c r="F37" s="104">
        <f>IF(D37&gt;0,E37/D37*100,"-")</f>
        <v>12.532767444763451</v>
      </c>
      <c r="G37" s="103">
        <v>1004</v>
      </c>
      <c r="H37" s="103">
        <v>0</v>
      </c>
      <c r="I37" s="103">
        <f>+SUM(K37,+M37,+O37)</f>
        <v>7007</v>
      </c>
      <c r="J37" s="104">
        <f>IF(D37&gt;0,I37/D37*100,"-")</f>
        <v>87.467232555236549</v>
      </c>
      <c r="K37" s="103">
        <v>4703</v>
      </c>
      <c r="L37" s="104">
        <f>IF(D37&gt;0,K37/D37*100,"-")</f>
        <v>58.706778180002495</v>
      </c>
      <c r="M37" s="103">
        <v>0</v>
      </c>
      <c r="N37" s="104">
        <f>IF(D37&gt;0,M37/D37*100,"-")</f>
        <v>0</v>
      </c>
      <c r="O37" s="103">
        <v>2304</v>
      </c>
      <c r="P37" s="103">
        <v>1263</v>
      </c>
      <c r="Q37" s="104">
        <f>IF(D37&gt;0,O37/D37*100,"-")</f>
        <v>28.760454375234051</v>
      </c>
      <c r="R37" s="103">
        <v>31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48</v>
      </c>
      <c r="B38" s="102" t="s">
        <v>345</v>
      </c>
      <c r="C38" s="101" t="s">
        <v>346</v>
      </c>
      <c r="D38" s="103">
        <f>+SUM(E38,+I38)</f>
        <v>14401</v>
      </c>
      <c r="E38" s="103">
        <f>+SUM(G38,+H38)</f>
        <v>2188</v>
      </c>
      <c r="F38" s="104">
        <f>IF(D38&gt;0,E38/D38*100,"-")</f>
        <v>15.193389347961947</v>
      </c>
      <c r="G38" s="103">
        <v>2188</v>
      </c>
      <c r="H38" s="103">
        <v>0</v>
      </c>
      <c r="I38" s="103">
        <f>+SUM(K38,+M38,+O38)</f>
        <v>12213</v>
      </c>
      <c r="J38" s="104">
        <f>IF(D38&gt;0,I38/D38*100,"-")</f>
        <v>84.806610652038046</v>
      </c>
      <c r="K38" s="103">
        <v>7685</v>
      </c>
      <c r="L38" s="104">
        <f>IF(D38&gt;0,K38/D38*100,"-")</f>
        <v>53.364349697937641</v>
      </c>
      <c r="M38" s="103">
        <v>0</v>
      </c>
      <c r="N38" s="104">
        <f>IF(D38&gt;0,M38/D38*100,"-")</f>
        <v>0</v>
      </c>
      <c r="O38" s="103">
        <v>4528</v>
      </c>
      <c r="P38" s="103">
        <v>3519</v>
      </c>
      <c r="Q38" s="104">
        <f>IF(D38&gt;0,O38/D38*100,"-")</f>
        <v>31.442260954100409</v>
      </c>
      <c r="R38" s="103">
        <v>101</v>
      </c>
      <c r="S38" s="101"/>
      <c r="T38" s="101"/>
      <c r="U38" s="101"/>
      <c r="V38" s="101" t="s">
        <v>256</v>
      </c>
      <c r="W38" s="101"/>
      <c r="X38" s="101"/>
      <c r="Y38" s="101"/>
      <c r="Z38" s="101" t="s">
        <v>256</v>
      </c>
      <c r="AA38" s="189" t="s">
        <v>347</v>
      </c>
      <c r="AB38" s="190"/>
    </row>
    <row r="39" spans="1:28" s="105" customFormat="1" ht="13.5" customHeight="1">
      <c r="A39" s="101" t="s">
        <v>48</v>
      </c>
      <c r="B39" s="102" t="s">
        <v>348</v>
      </c>
      <c r="C39" s="101" t="s">
        <v>349</v>
      </c>
      <c r="D39" s="103">
        <f>+SUM(E39,+I39)</f>
        <v>7380</v>
      </c>
      <c r="E39" s="103">
        <f>+SUM(G39,+H39)</f>
        <v>230</v>
      </c>
      <c r="F39" s="104">
        <f>IF(D39&gt;0,E39/D39*100,"-")</f>
        <v>3.116531165311653</v>
      </c>
      <c r="G39" s="103">
        <v>230</v>
      </c>
      <c r="H39" s="103">
        <v>0</v>
      </c>
      <c r="I39" s="103">
        <f>+SUM(K39,+M39,+O39)</f>
        <v>7150</v>
      </c>
      <c r="J39" s="104">
        <f>IF(D39&gt;0,I39/D39*100,"-")</f>
        <v>96.883468834688344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7150</v>
      </c>
      <c r="P39" s="103">
        <v>6935</v>
      </c>
      <c r="Q39" s="104">
        <f>IF(D39&gt;0,O39/D39*100,"-")</f>
        <v>96.883468834688344</v>
      </c>
      <c r="R39" s="103">
        <v>55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89" t="s">
        <v>350</v>
      </c>
      <c r="AB39" s="190"/>
    </row>
    <row r="40" spans="1:28" s="105" customFormat="1" ht="13.5" customHeight="1">
      <c r="A40" s="101" t="s">
        <v>48</v>
      </c>
      <c r="B40" s="102" t="s">
        <v>351</v>
      </c>
      <c r="C40" s="101" t="s">
        <v>352</v>
      </c>
      <c r="D40" s="103">
        <f>+SUM(E40,+I40)</f>
        <v>7528</v>
      </c>
      <c r="E40" s="103">
        <f>+SUM(G40,+H40)</f>
        <v>234</v>
      </c>
      <c r="F40" s="104">
        <f>IF(D40&gt;0,E40/D40*100,"-")</f>
        <v>3.1083953241232734</v>
      </c>
      <c r="G40" s="103">
        <v>234</v>
      </c>
      <c r="H40" s="103">
        <v>0</v>
      </c>
      <c r="I40" s="103">
        <f>+SUM(K40,+M40,+O40)</f>
        <v>7294</v>
      </c>
      <c r="J40" s="104">
        <f>IF(D40&gt;0,I40/D40*100,"-")</f>
        <v>96.891604675876735</v>
      </c>
      <c r="K40" s="103">
        <v>4286</v>
      </c>
      <c r="L40" s="104">
        <f>IF(D40&gt;0,K40/D40*100,"-")</f>
        <v>56.93411264612115</v>
      </c>
      <c r="M40" s="103">
        <v>0</v>
      </c>
      <c r="N40" s="104">
        <f>IF(D40&gt;0,M40/D40*100,"-")</f>
        <v>0</v>
      </c>
      <c r="O40" s="103">
        <v>3008</v>
      </c>
      <c r="P40" s="103">
        <v>2676</v>
      </c>
      <c r="Q40" s="104">
        <f>IF(D40&gt;0,O40/D40*100,"-")</f>
        <v>39.957492029755585</v>
      </c>
      <c r="R40" s="103">
        <v>18</v>
      </c>
      <c r="S40" s="101"/>
      <c r="T40" s="101"/>
      <c r="U40" s="101"/>
      <c r="V40" s="101" t="s">
        <v>256</v>
      </c>
      <c r="W40" s="101"/>
      <c r="X40" s="101"/>
      <c r="Y40" s="101"/>
      <c r="Z40" s="101" t="s">
        <v>256</v>
      </c>
      <c r="AA40" s="189" t="s">
        <v>353</v>
      </c>
      <c r="AB40" s="190"/>
    </row>
    <row r="41" spans="1:28" s="105" customFormat="1" ht="13.5" customHeight="1">
      <c r="A41" s="101" t="s">
        <v>48</v>
      </c>
      <c r="B41" s="102" t="s">
        <v>354</v>
      </c>
      <c r="C41" s="101" t="s">
        <v>355</v>
      </c>
      <c r="D41" s="103">
        <f>+SUM(E41,+I41)</f>
        <v>22048</v>
      </c>
      <c r="E41" s="103">
        <f>+SUM(G41,+H41)</f>
        <v>1204</v>
      </c>
      <c r="F41" s="104">
        <f>IF(D41&gt;0,E41/D41*100,"-")</f>
        <v>5.4608127721335267</v>
      </c>
      <c r="G41" s="103">
        <v>1204</v>
      </c>
      <c r="H41" s="103">
        <v>0</v>
      </c>
      <c r="I41" s="103">
        <f>+SUM(K41,+M41,+O41)</f>
        <v>20844</v>
      </c>
      <c r="J41" s="104">
        <f>IF(D41&gt;0,I41/D41*100,"-")</f>
        <v>94.539187227866478</v>
      </c>
      <c r="K41" s="103">
        <v>14583</v>
      </c>
      <c r="L41" s="104">
        <f>IF(D41&gt;0,K41/D41*100,"-")</f>
        <v>66.142053701015968</v>
      </c>
      <c r="M41" s="103">
        <v>0</v>
      </c>
      <c r="N41" s="104">
        <f>IF(D41&gt;0,M41/D41*100,"-")</f>
        <v>0</v>
      </c>
      <c r="O41" s="103">
        <v>6261</v>
      </c>
      <c r="P41" s="103">
        <v>4748</v>
      </c>
      <c r="Q41" s="104">
        <f>IF(D41&gt;0,O41/D41*100,"-")</f>
        <v>28.39713352685051</v>
      </c>
      <c r="R41" s="103">
        <v>95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356</v>
      </c>
      <c r="AB41" s="190"/>
    </row>
    <row r="42" spans="1:28" s="105" customFormat="1" ht="13.5" customHeight="1">
      <c r="A42" s="101" t="s">
        <v>48</v>
      </c>
      <c r="B42" s="102" t="s">
        <v>357</v>
      </c>
      <c r="C42" s="101" t="s">
        <v>358</v>
      </c>
      <c r="D42" s="103">
        <f>+SUM(E42,+I42)</f>
        <v>14434</v>
      </c>
      <c r="E42" s="103">
        <f>+SUM(G42,+H42)</f>
        <v>1854</v>
      </c>
      <c r="F42" s="104">
        <f>IF(D42&gt;0,E42/D42*100,"-")</f>
        <v>12.844672301510323</v>
      </c>
      <c r="G42" s="103">
        <v>1854</v>
      </c>
      <c r="H42" s="103">
        <v>0</v>
      </c>
      <c r="I42" s="103">
        <f>+SUM(K42,+M42,+O42)</f>
        <v>12580</v>
      </c>
      <c r="J42" s="104">
        <f>IF(D42&gt;0,I42/D42*100,"-")</f>
        <v>87.155327698489685</v>
      </c>
      <c r="K42" s="103">
        <v>7717</v>
      </c>
      <c r="L42" s="104">
        <f>IF(D42&gt;0,K42/D42*100,"-")</f>
        <v>53.464043231259531</v>
      </c>
      <c r="M42" s="103">
        <v>0</v>
      </c>
      <c r="N42" s="104">
        <f>IF(D42&gt;0,M42/D42*100,"-")</f>
        <v>0</v>
      </c>
      <c r="O42" s="103">
        <v>4863</v>
      </c>
      <c r="P42" s="103">
        <v>2102</v>
      </c>
      <c r="Q42" s="104">
        <f>IF(D42&gt;0,O42/D42*100,"-")</f>
        <v>33.691284467230155</v>
      </c>
      <c r="R42" s="103">
        <v>48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89" t="s">
        <v>359</v>
      </c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42">
    <sortCondition ref="A8:A42"/>
    <sortCondition ref="B8:B42"/>
    <sortCondition ref="C8:C42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山形県</v>
      </c>
      <c r="B7" s="107" t="str">
        <f>水洗化人口等!B7</f>
        <v>06000</v>
      </c>
      <c r="C7" s="106" t="s">
        <v>200</v>
      </c>
      <c r="D7" s="108">
        <f>SUM(E7,+H7,+K7)</f>
        <v>205973</v>
      </c>
      <c r="E7" s="108">
        <f>SUM(F7:G7)</f>
        <v>16179</v>
      </c>
      <c r="F7" s="108">
        <f>SUM(F$8:F$1000)</f>
        <v>4881</v>
      </c>
      <c r="G7" s="108">
        <f>SUM(G$8:G$1000)</f>
        <v>11298</v>
      </c>
      <c r="H7" s="108">
        <f>SUM(I7:J7)</f>
        <v>22384</v>
      </c>
      <c r="I7" s="108">
        <f>SUM(I$8:I$1000)</f>
        <v>10236</v>
      </c>
      <c r="J7" s="108">
        <f>SUM(J$8:J$1000)</f>
        <v>12148</v>
      </c>
      <c r="K7" s="108">
        <f>SUM(L7:M7)</f>
        <v>167410</v>
      </c>
      <c r="L7" s="108">
        <f>SUM(L$8:L$1000)</f>
        <v>40835</v>
      </c>
      <c r="M7" s="108">
        <f>SUM(M$8:M$1000)</f>
        <v>126575</v>
      </c>
      <c r="N7" s="108">
        <f>SUM(O7,+V7,+AC7)</f>
        <v>205973</v>
      </c>
      <c r="O7" s="108">
        <f>SUM(P7:U7)</f>
        <v>55952</v>
      </c>
      <c r="P7" s="108">
        <f t="shared" ref="P7:U7" si="0">SUM(P$8:P$1000)</f>
        <v>55952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150021</v>
      </c>
      <c r="W7" s="108">
        <f t="shared" ref="W7:AB7" si="1">SUM(W$8:W$1000)</f>
        <v>150021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SUM(AD$8:AD$1000)</f>
        <v>0</v>
      </c>
      <c r="AE7" s="108">
        <f>SUM(AE$8:AE$1000)</f>
        <v>0</v>
      </c>
      <c r="AF7" s="108">
        <f>SUM(AG7:AI7)</f>
        <v>9062</v>
      </c>
      <c r="AG7" s="108">
        <f>SUM(AG$8:AG$1000)</f>
        <v>9062</v>
      </c>
      <c r="AH7" s="108">
        <f>SUM(AH$8:AH$1000)</f>
        <v>0</v>
      </c>
      <c r="AI7" s="108">
        <f>SUM(AI$8:AI$1000)</f>
        <v>0</v>
      </c>
      <c r="AJ7" s="108">
        <f>SUM(AK7:AS7)</f>
        <v>9062</v>
      </c>
      <c r="AK7" s="108">
        <f t="shared" ref="AK7:AS7" si="2">SUM(AK$8:AK$1000)</f>
        <v>0</v>
      </c>
      <c r="AL7" s="108">
        <f t="shared" si="2"/>
        <v>0</v>
      </c>
      <c r="AM7" s="108">
        <f t="shared" si="2"/>
        <v>4796</v>
      </c>
      <c r="AN7" s="108">
        <f t="shared" si="2"/>
        <v>533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1961</v>
      </c>
      <c r="AS7" s="108">
        <f t="shared" si="2"/>
        <v>1772</v>
      </c>
      <c r="AT7" s="108">
        <f>SUM(AU7:AY7)</f>
        <v>255</v>
      </c>
      <c r="AU7" s="108">
        <f>SUM(AU$8:AU$1000)</f>
        <v>0</v>
      </c>
      <c r="AV7" s="108">
        <f>SUM(AV$8:AV$1000)</f>
        <v>0</v>
      </c>
      <c r="AW7" s="108">
        <f>SUM(AW$8:AW$1000)</f>
        <v>255</v>
      </c>
      <c r="AX7" s="108">
        <f>SUM(AX$8:AX$1000)</f>
        <v>0</v>
      </c>
      <c r="AY7" s="108">
        <f>SUM(AY$8:AY$1000)</f>
        <v>0</v>
      </c>
      <c r="AZ7" s="108">
        <f>SUM(BA7:BC7)</f>
        <v>0</v>
      </c>
      <c r="BA7" s="108">
        <f>SUM(BA$8:BA$1000)</f>
        <v>0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48</v>
      </c>
      <c r="B8" s="113" t="s">
        <v>254</v>
      </c>
      <c r="C8" s="101" t="s">
        <v>255</v>
      </c>
      <c r="D8" s="103">
        <f>SUM(E8,+H8,+K8)</f>
        <v>16249</v>
      </c>
      <c r="E8" s="103">
        <f>SUM(F8:G8)</f>
        <v>0</v>
      </c>
      <c r="F8" s="103">
        <v>0</v>
      </c>
      <c r="G8" s="103">
        <v>0</v>
      </c>
      <c r="H8" s="103">
        <f>SUM(I8:J8)</f>
        <v>16249</v>
      </c>
      <c r="I8" s="103">
        <v>4101</v>
      </c>
      <c r="J8" s="103">
        <v>12148</v>
      </c>
      <c r="K8" s="103">
        <f>SUM(L8:M8)</f>
        <v>0</v>
      </c>
      <c r="L8" s="103">
        <v>0</v>
      </c>
      <c r="M8" s="103">
        <v>0</v>
      </c>
      <c r="N8" s="103">
        <f>SUM(O8,+V8,+AC8)</f>
        <v>16249</v>
      </c>
      <c r="O8" s="103">
        <f>SUM(P8:U8)</f>
        <v>4101</v>
      </c>
      <c r="P8" s="103">
        <v>4101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12148</v>
      </c>
      <c r="W8" s="103">
        <v>12148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402</v>
      </c>
      <c r="AG8" s="103">
        <v>402</v>
      </c>
      <c r="AH8" s="103">
        <v>0</v>
      </c>
      <c r="AI8" s="103">
        <v>0</v>
      </c>
      <c r="AJ8" s="103">
        <f>SUM(AK8:AS8)</f>
        <v>402</v>
      </c>
      <c r="AK8" s="103">
        <v>0</v>
      </c>
      <c r="AL8" s="103">
        <v>0</v>
      </c>
      <c r="AM8" s="103">
        <v>25</v>
      </c>
      <c r="AN8" s="103">
        <v>346</v>
      </c>
      <c r="AO8" s="103">
        <v>0</v>
      </c>
      <c r="AP8" s="103">
        <v>0</v>
      </c>
      <c r="AQ8" s="103">
        <v>0</v>
      </c>
      <c r="AR8" s="103">
        <v>31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48</v>
      </c>
      <c r="B9" s="113" t="s">
        <v>258</v>
      </c>
      <c r="C9" s="101" t="s">
        <v>259</v>
      </c>
      <c r="D9" s="103">
        <f>SUM(E9,+H9,+K9)</f>
        <v>20932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20932</v>
      </c>
      <c r="L9" s="103">
        <v>10385</v>
      </c>
      <c r="M9" s="103">
        <v>10547</v>
      </c>
      <c r="N9" s="103">
        <f>SUM(O9,+V9,+AC9)</f>
        <v>20932</v>
      </c>
      <c r="O9" s="103">
        <f>SUM(P9:U9)</f>
        <v>10385</v>
      </c>
      <c r="P9" s="103">
        <v>10385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10547</v>
      </c>
      <c r="W9" s="103">
        <v>10547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926</v>
      </c>
      <c r="AG9" s="103">
        <v>926</v>
      </c>
      <c r="AH9" s="103">
        <v>0</v>
      </c>
      <c r="AI9" s="103">
        <v>0</v>
      </c>
      <c r="AJ9" s="103">
        <f>SUM(AK9:AS9)</f>
        <v>926</v>
      </c>
      <c r="AK9" s="103">
        <v>0</v>
      </c>
      <c r="AL9" s="103">
        <v>0</v>
      </c>
      <c r="AM9" s="103">
        <v>184</v>
      </c>
      <c r="AN9" s="103">
        <v>0</v>
      </c>
      <c r="AO9" s="103">
        <v>0</v>
      </c>
      <c r="AP9" s="103">
        <v>0</v>
      </c>
      <c r="AQ9" s="103">
        <v>0</v>
      </c>
      <c r="AR9" s="103">
        <v>742</v>
      </c>
      <c r="AS9" s="103">
        <v>0</v>
      </c>
      <c r="AT9" s="103">
        <f>SUM(AU9:AY9)</f>
        <v>20</v>
      </c>
      <c r="AU9" s="103">
        <v>0</v>
      </c>
      <c r="AV9" s="103">
        <v>0</v>
      </c>
      <c r="AW9" s="103">
        <v>20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48</v>
      </c>
      <c r="B10" s="113" t="s">
        <v>261</v>
      </c>
      <c r="C10" s="101" t="s">
        <v>262</v>
      </c>
      <c r="D10" s="103">
        <f>SUM(E10,+H10,+K10)</f>
        <v>24244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24244</v>
      </c>
      <c r="L10" s="103">
        <v>3235</v>
      </c>
      <c r="M10" s="103">
        <v>21009</v>
      </c>
      <c r="N10" s="103">
        <f>SUM(O10,+V10,+AC10)</f>
        <v>24244</v>
      </c>
      <c r="O10" s="103">
        <f>SUM(P10:U10)</f>
        <v>3235</v>
      </c>
      <c r="P10" s="103">
        <v>3235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21009</v>
      </c>
      <c r="W10" s="103">
        <v>21009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1132</v>
      </c>
      <c r="AG10" s="103">
        <v>1132</v>
      </c>
      <c r="AH10" s="103">
        <v>0</v>
      </c>
      <c r="AI10" s="103">
        <v>0</v>
      </c>
      <c r="AJ10" s="103">
        <f>SUM(AK10:AS10)</f>
        <v>1132</v>
      </c>
      <c r="AK10" s="103">
        <v>0</v>
      </c>
      <c r="AL10" s="103">
        <v>0</v>
      </c>
      <c r="AM10" s="103">
        <v>1132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150</v>
      </c>
      <c r="AU10" s="103">
        <v>0</v>
      </c>
      <c r="AV10" s="103">
        <v>0</v>
      </c>
      <c r="AW10" s="103">
        <v>150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48</v>
      </c>
      <c r="B11" s="113" t="s">
        <v>264</v>
      </c>
      <c r="C11" s="101" t="s">
        <v>265</v>
      </c>
      <c r="D11" s="103">
        <f>SUM(E11,+H11,+K11)</f>
        <v>17737</v>
      </c>
      <c r="E11" s="103">
        <f>SUM(F11:G11)</f>
        <v>0</v>
      </c>
      <c r="F11" s="103">
        <v>0</v>
      </c>
      <c r="G11" s="103">
        <v>0</v>
      </c>
      <c r="H11" s="103">
        <f>SUM(I11:J11)</f>
        <v>189</v>
      </c>
      <c r="I11" s="103">
        <v>189</v>
      </c>
      <c r="J11" s="103">
        <v>0</v>
      </c>
      <c r="K11" s="103">
        <f>SUM(L11:M11)</f>
        <v>17548</v>
      </c>
      <c r="L11" s="103">
        <v>3311</v>
      </c>
      <c r="M11" s="103">
        <v>14237</v>
      </c>
      <c r="N11" s="103">
        <f>SUM(O11,+V11,+AC11)</f>
        <v>17737</v>
      </c>
      <c r="O11" s="103">
        <f>SUM(P11:U11)</f>
        <v>3500</v>
      </c>
      <c r="P11" s="103">
        <v>3500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14237</v>
      </c>
      <c r="W11" s="103">
        <v>14237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264</v>
      </c>
      <c r="AG11" s="103">
        <v>264</v>
      </c>
      <c r="AH11" s="103">
        <v>0</v>
      </c>
      <c r="AI11" s="103">
        <v>0</v>
      </c>
      <c r="AJ11" s="103">
        <f>SUM(AK11:AS11)</f>
        <v>264</v>
      </c>
      <c r="AK11" s="103">
        <v>0</v>
      </c>
      <c r="AL11" s="103">
        <v>0</v>
      </c>
      <c r="AM11" s="103">
        <v>264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48</v>
      </c>
      <c r="B12" s="113" t="s">
        <v>267</v>
      </c>
      <c r="C12" s="101" t="s">
        <v>268</v>
      </c>
      <c r="D12" s="103">
        <f>SUM(E12,+H12,+K12)</f>
        <v>11491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11491</v>
      </c>
      <c r="L12" s="103">
        <v>3458</v>
      </c>
      <c r="M12" s="103">
        <v>8033</v>
      </c>
      <c r="N12" s="103">
        <f>SUM(O12,+V12,+AC12)</f>
        <v>11491</v>
      </c>
      <c r="O12" s="103">
        <f>SUM(P12:U12)</f>
        <v>3458</v>
      </c>
      <c r="P12" s="103">
        <v>3458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8033</v>
      </c>
      <c r="W12" s="103">
        <v>8033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631</v>
      </c>
      <c r="AG12" s="103">
        <v>631</v>
      </c>
      <c r="AH12" s="103">
        <v>0</v>
      </c>
      <c r="AI12" s="103">
        <v>0</v>
      </c>
      <c r="AJ12" s="103">
        <f>SUM(AK12:AS12)</f>
        <v>631</v>
      </c>
      <c r="AK12" s="103">
        <v>0</v>
      </c>
      <c r="AL12" s="103">
        <v>0</v>
      </c>
      <c r="AM12" s="103">
        <v>19</v>
      </c>
      <c r="AN12" s="103">
        <v>0</v>
      </c>
      <c r="AO12" s="103">
        <v>0</v>
      </c>
      <c r="AP12" s="103">
        <v>0</v>
      </c>
      <c r="AQ12" s="103">
        <v>0</v>
      </c>
      <c r="AR12" s="103">
        <v>44</v>
      </c>
      <c r="AS12" s="103">
        <v>568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48</v>
      </c>
      <c r="B13" s="113" t="s">
        <v>270</v>
      </c>
      <c r="C13" s="101" t="s">
        <v>271</v>
      </c>
      <c r="D13" s="103">
        <f>SUM(E13,+H13,+K13)</f>
        <v>9492</v>
      </c>
      <c r="E13" s="103">
        <f>SUM(F13:G13)</f>
        <v>43</v>
      </c>
      <c r="F13" s="103">
        <v>43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9449</v>
      </c>
      <c r="L13" s="103">
        <v>2192</v>
      </c>
      <c r="M13" s="103">
        <v>7257</v>
      </c>
      <c r="N13" s="103">
        <f>SUM(O13,+V13,+AC13)</f>
        <v>9492</v>
      </c>
      <c r="O13" s="103">
        <f>SUM(P13:U13)</f>
        <v>2235</v>
      </c>
      <c r="P13" s="103">
        <v>2235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7257</v>
      </c>
      <c r="W13" s="103">
        <v>7257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421</v>
      </c>
      <c r="AG13" s="103">
        <v>421</v>
      </c>
      <c r="AH13" s="103">
        <v>0</v>
      </c>
      <c r="AI13" s="103">
        <v>0</v>
      </c>
      <c r="AJ13" s="103">
        <f>SUM(AK13:AS13)</f>
        <v>421</v>
      </c>
      <c r="AK13" s="103">
        <v>0</v>
      </c>
      <c r="AL13" s="103">
        <v>0</v>
      </c>
      <c r="AM13" s="103">
        <v>421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48</v>
      </c>
      <c r="B14" s="113" t="s">
        <v>273</v>
      </c>
      <c r="C14" s="101" t="s">
        <v>274</v>
      </c>
      <c r="D14" s="103">
        <f>SUM(E14,+H14,+K14)</f>
        <v>5610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5610</v>
      </c>
      <c r="L14" s="103">
        <v>1225</v>
      </c>
      <c r="M14" s="103">
        <v>4385</v>
      </c>
      <c r="N14" s="103">
        <f>SUM(O14,+V14,+AC14)</f>
        <v>5610</v>
      </c>
      <c r="O14" s="103">
        <f>SUM(P14:U14)</f>
        <v>1225</v>
      </c>
      <c r="P14" s="103">
        <v>1225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4385</v>
      </c>
      <c r="W14" s="103">
        <v>4385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139</v>
      </c>
      <c r="AG14" s="103">
        <v>139</v>
      </c>
      <c r="AH14" s="103">
        <v>0</v>
      </c>
      <c r="AI14" s="103">
        <v>0</v>
      </c>
      <c r="AJ14" s="103">
        <f>SUM(AK14:AS14)</f>
        <v>139</v>
      </c>
      <c r="AK14" s="103">
        <v>0</v>
      </c>
      <c r="AL14" s="103">
        <v>0</v>
      </c>
      <c r="AM14" s="103">
        <v>9</v>
      </c>
      <c r="AN14" s="103">
        <v>119</v>
      </c>
      <c r="AO14" s="103">
        <v>0</v>
      </c>
      <c r="AP14" s="103">
        <v>0</v>
      </c>
      <c r="AQ14" s="103">
        <v>0</v>
      </c>
      <c r="AR14" s="103">
        <v>11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48</v>
      </c>
      <c r="B15" s="113" t="s">
        <v>276</v>
      </c>
      <c r="C15" s="101" t="s">
        <v>277</v>
      </c>
      <c r="D15" s="103">
        <f>SUM(E15,+H15,+K15)</f>
        <v>3021</v>
      </c>
      <c r="E15" s="103">
        <f>SUM(F15:G15)</f>
        <v>3021</v>
      </c>
      <c r="F15" s="103">
        <v>1084</v>
      </c>
      <c r="G15" s="103">
        <v>1937</v>
      </c>
      <c r="H15" s="103">
        <f>SUM(I15:J15)</f>
        <v>0</v>
      </c>
      <c r="I15" s="103">
        <v>0</v>
      </c>
      <c r="J15" s="103">
        <v>0</v>
      </c>
      <c r="K15" s="103">
        <f>SUM(L15:M15)</f>
        <v>0</v>
      </c>
      <c r="L15" s="103">
        <v>0</v>
      </c>
      <c r="M15" s="103">
        <v>0</v>
      </c>
      <c r="N15" s="103">
        <f>SUM(O15,+V15,+AC15)</f>
        <v>3021</v>
      </c>
      <c r="O15" s="103">
        <f>SUM(P15:U15)</f>
        <v>1084</v>
      </c>
      <c r="P15" s="103">
        <v>1084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1937</v>
      </c>
      <c r="W15" s="103">
        <v>1937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268</v>
      </c>
      <c r="AG15" s="103">
        <v>268</v>
      </c>
      <c r="AH15" s="103">
        <v>0</v>
      </c>
      <c r="AI15" s="103">
        <v>0</v>
      </c>
      <c r="AJ15" s="103">
        <f>SUM(AK15:AS15)</f>
        <v>268</v>
      </c>
      <c r="AK15" s="103">
        <v>0</v>
      </c>
      <c r="AL15" s="103">
        <v>0</v>
      </c>
      <c r="AM15" s="103">
        <v>268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48</v>
      </c>
      <c r="B16" s="113" t="s">
        <v>279</v>
      </c>
      <c r="C16" s="101" t="s">
        <v>280</v>
      </c>
      <c r="D16" s="103">
        <f>SUM(E16,+H16,+K16)</f>
        <v>7908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7908</v>
      </c>
      <c r="L16" s="103">
        <v>2334</v>
      </c>
      <c r="M16" s="103">
        <v>5574</v>
      </c>
      <c r="N16" s="103">
        <f>SUM(O16,+V16,+AC16)</f>
        <v>7908</v>
      </c>
      <c r="O16" s="103">
        <f>SUM(P16:U16)</f>
        <v>2334</v>
      </c>
      <c r="P16" s="103">
        <v>2334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5574</v>
      </c>
      <c r="W16" s="103">
        <v>5574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264</v>
      </c>
      <c r="AG16" s="103">
        <v>264</v>
      </c>
      <c r="AH16" s="103">
        <v>0</v>
      </c>
      <c r="AI16" s="103">
        <v>0</v>
      </c>
      <c r="AJ16" s="103">
        <f>SUM(AK16:AS16)</f>
        <v>264</v>
      </c>
      <c r="AK16" s="103">
        <v>0</v>
      </c>
      <c r="AL16" s="103">
        <v>0</v>
      </c>
      <c r="AM16" s="103">
        <v>264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29</v>
      </c>
      <c r="AU16" s="103">
        <v>0</v>
      </c>
      <c r="AV16" s="103">
        <v>0</v>
      </c>
      <c r="AW16" s="103">
        <v>29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48</v>
      </c>
      <c r="B17" s="113" t="s">
        <v>282</v>
      </c>
      <c r="C17" s="101" t="s">
        <v>283</v>
      </c>
      <c r="D17" s="103">
        <f>SUM(E17,+H17,+K17)</f>
        <v>3212</v>
      </c>
      <c r="E17" s="103">
        <f>SUM(F17:G17)</f>
        <v>3212</v>
      </c>
      <c r="F17" s="103">
        <v>1129</v>
      </c>
      <c r="G17" s="103">
        <v>2083</v>
      </c>
      <c r="H17" s="103">
        <f>SUM(I17:J17)</f>
        <v>0</v>
      </c>
      <c r="I17" s="103">
        <v>0</v>
      </c>
      <c r="J17" s="103">
        <v>0</v>
      </c>
      <c r="K17" s="103">
        <f>SUM(L17:M17)</f>
        <v>0</v>
      </c>
      <c r="L17" s="103">
        <v>0</v>
      </c>
      <c r="M17" s="103">
        <v>0</v>
      </c>
      <c r="N17" s="103">
        <f>SUM(O17,+V17,+AC17)</f>
        <v>3212</v>
      </c>
      <c r="O17" s="103">
        <f>SUM(P17:U17)</f>
        <v>1129</v>
      </c>
      <c r="P17" s="103">
        <v>1129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2083</v>
      </c>
      <c r="W17" s="103">
        <v>2083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285</v>
      </c>
      <c r="AG17" s="103">
        <v>285</v>
      </c>
      <c r="AH17" s="103">
        <v>0</v>
      </c>
      <c r="AI17" s="103">
        <v>0</v>
      </c>
      <c r="AJ17" s="103">
        <f>SUM(AK17:AS17)</f>
        <v>285</v>
      </c>
      <c r="AK17" s="103">
        <v>0</v>
      </c>
      <c r="AL17" s="103">
        <v>0</v>
      </c>
      <c r="AM17" s="103">
        <v>285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48</v>
      </c>
      <c r="B18" s="113" t="s">
        <v>285</v>
      </c>
      <c r="C18" s="101" t="s">
        <v>286</v>
      </c>
      <c r="D18" s="103">
        <f>SUM(E18,+H18,+K18)</f>
        <v>6719</v>
      </c>
      <c r="E18" s="103">
        <f>SUM(F18:G18)</f>
        <v>6719</v>
      </c>
      <c r="F18" s="103">
        <v>1673</v>
      </c>
      <c r="G18" s="103">
        <v>5046</v>
      </c>
      <c r="H18" s="103">
        <f>SUM(I18:J18)</f>
        <v>0</v>
      </c>
      <c r="I18" s="103">
        <v>0</v>
      </c>
      <c r="J18" s="103">
        <v>0</v>
      </c>
      <c r="K18" s="103">
        <f>SUM(L18:M18)</f>
        <v>0</v>
      </c>
      <c r="L18" s="103">
        <v>0</v>
      </c>
      <c r="M18" s="103">
        <v>0</v>
      </c>
      <c r="N18" s="103">
        <f>SUM(O18,+V18,+AC18)</f>
        <v>6719</v>
      </c>
      <c r="O18" s="103">
        <f>SUM(P18:U18)</f>
        <v>1673</v>
      </c>
      <c r="P18" s="103">
        <v>1673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5046</v>
      </c>
      <c r="W18" s="103">
        <v>5046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598</v>
      </c>
      <c r="AG18" s="103">
        <v>598</v>
      </c>
      <c r="AH18" s="103">
        <v>0</v>
      </c>
      <c r="AI18" s="103">
        <v>0</v>
      </c>
      <c r="AJ18" s="103">
        <f>SUM(AK18:AS18)</f>
        <v>598</v>
      </c>
      <c r="AK18" s="103">
        <v>0</v>
      </c>
      <c r="AL18" s="103">
        <v>0</v>
      </c>
      <c r="AM18" s="103">
        <v>598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48</v>
      </c>
      <c r="B19" s="113" t="s">
        <v>288</v>
      </c>
      <c r="C19" s="101" t="s">
        <v>289</v>
      </c>
      <c r="D19" s="103">
        <f>SUM(E19,+H19,+K19)</f>
        <v>8871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8871</v>
      </c>
      <c r="L19" s="103">
        <v>939</v>
      </c>
      <c r="M19" s="103">
        <v>7932</v>
      </c>
      <c r="N19" s="103">
        <f>SUM(O19,+V19,+AC19)</f>
        <v>8871</v>
      </c>
      <c r="O19" s="103">
        <f>SUM(P19:U19)</f>
        <v>939</v>
      </c>
      <c r="P19" s="103">
        <v>939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7932</v>
      </c>
      <c r="W19" s="103">
        <v>7932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369</v>
      </c>
      <c r="AG19" s="103">
        <v>369</v>
      </c>
      <c r="AH19" s="103">
        <v>0</v>
      </c>
      <c r="AI19" s="103">
        <v>0</v>
      </c>
      <c r="AJ19" s="103">
        <f>SUM(AK19:AS19)</f>
        <v>369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369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48</v>
      </c>
      <c r="B20" s="113" t="s">
        <v>291</v>
      </c>
      <c r="C20" s="101" t="s">
        <v>292</v>
      </c>
      <c r="D20" s="103">
        <f>SUM(E20,+H20,+K20)</f>
        <v>9373</v>
      </c>
      <c r="E20" s="103">
        <f>SUM(F20:G20)</f>
        <v>0</v>
      </c>
      <c r="F20" s="103">
        <v>0</v>
      </c>
      <c r="G20" s="103">
        <v>0</v>
      </c>
      <c r="H20" s="103">
        <f>SUM(I20:J20)</f>
        <v>2645</v>
      </c>
      <c r="I20" s="103">
        <v>2645</v>
      </c>
      <c r="J20" s="103">
        <v>0</v>
      </c>
      <c r="K20" s="103">
        <f>SUM(L20:M20)</f>
        <v>6728</v>
      </c>
      <c r="L20" s="103">
        <v>0</v>
      </c>
      <c r="M20" s="103">
        <v>6728</v>
      </c>
      <c r="N20" s="103">
        <f>SUM(O20,+V20,+AC20)</f>
        <v>9373</v>
      </c>
      <c r="O20" s="103">
        <f>SUM(P20:U20)</f>
        <v>2645</v>
      </c>
      <c r="P20" s="103">
        <v>2645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6728</v>
      </c>
      <c r="W20" s="103">
        <v>6728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527</v>
      </c>
      <c r="AG20" s="103">
        <v>527</v>
      </c>
      <c r="AH20" s="103">
        <v>0</v>
      </c>
      <c r="AI20" s="103">
        <v>0</v>
      </c>
      <c r="AJ20" s="103">
        <f>SUM(AK20:AS20)</f>
        <v>527</v>
      </c>
      <c r="AK20" s="103">
        <v>0</v>
      </c>
      <c r="AL20" s="103">
        <v>0</v>
      </c>
      <c r="AM20" s="103">
        <v>41</v>
      </c>
      <c r="AN20" s="103">
        <v>0</v>
      </c>
      <c r="AO20" s="103">
        <v>0</v>
      </c>
      <c r="AP20" s="103">
        <v>0</v>
      </c>
      <c r="AQ20" s="103">
        <v>0</v>
      </c>
      <c r="AR20" s="103">
        <v>486</v>
      </c>
      <c r="AS20" s="103">
        <v>0</v>
      </c>
      <c r="AT20" s="103">
        <f>SUM(AU20:AY20)</f>
        <v>5</v>
      </c>
      <c r="AU20" s="103">
        <v>0</v>
      </c>
      <c r="AV20" s="103">
        <v>0</v>
      </c>
      <c r="AW20" s="103">
        <v>5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48</v>
      </c>
      <c r="B21" s="113" t="s">
        <v>294</v>
      </c>
      <c r="C21" s="101" t="s">
        <v>295</v>
      </c>
      <c r="D21" s="103">
        <f>SUM(E21,+H21,+K21)</f>
        <v>1517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1517</v>
      </c>
      <c r="L21" s="103">
        <v>330</v>
      </c>
      <c r="M21" s="103">
        <v>1187</v>
      </c>
      <c r="N21" s="103">
        <f>SUM(O21,+V21,+AC21)</f>
        <v>1517</v>
      </c>
      <c r="O21" s="103">
        <f>SUM(P21:U21)</f>
        <v>330</v>
      </c>
      <c r="P21" s="103">
        <v>330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1187</v>
      </c>
      <c r="W21" s="103">
        <v>1187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37</v>
      </c>
      <c r="AG21" s="103">
        <v>37</v>
      </c>
      <c r="AH21" s="103">
        <v>0</v>
      </c>
      <c r="AI21" s="103">
        <v>0</v>
      </c>
      <c r="AJ21" s="103">
        <f>SUM(AK21:AS21)</f>
        <v>37</v>
      </c>
      <c r="AK21" s="103">
        <v>0</v>
      </c>
      <c r="AL21" s="103">
        <v>0</v>
      </c>
      <c r="AM21" s="103">
        <v>0</v>
      </c>
      <c r="AN21" s="103">
        <v>32</v>
      </c>
      <c r="AO21" s="103">
        <v>0</v>
      </c>
      <c r="AP21" s="103">
        <v>0</v>
      </c>
      <c r="AQ21" s="103">
        <v>0</v>
      </c>
      <c r="AR21" s="103">
        <v>3</v>
      </c>
      <c r="AS21" s="103">
        <v>2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48</v>
      </c>
      <c r="B22" s="113" t="s">
        <v>297</v>
      </c>
      <c r="C22" s="101" t="s">
        <v>298</v>
      </c>
      <c r="D22" s="103">
        <f>SUM(E22,+H22,+K22)</f>
        <v>1686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1686</v>
      </c>
      <c r="L22" s="103">
        <v>273</v>
      </c>
      <c r="M22" s="103">
        <v>1413</v>
      </c>
      <c r="N22" s="103">
        <f>SUM(O22,+V22,+AC22)</f>
        <v>1686</v>
      </c>
      <c r="O22" s="103">
        <f>SUM(P22:U22)</f>
        <v>273</v>
      </c>
      <c r="P22" s="103">
        <v>273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1413</v>
      </c>
      <c r="W22" s="103">
        <v>1413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42</v>
      </c>
      <c r="AG22" s="103">
        <v>42</v>
      </c>
      <c r="AH22" s="103">
        <v>0</v>
      </c>
      <c r="AI22" s="103">
        <v>0</v>
      </c>
      <c r="AJ22" s="103">
        <f>SUM(AK22:AS22)</f>
        <v>42</v>
      </c>
      <c r="AK22" s="103">
        <v>0</v>
      </c>
      <c r="AL22" s="103">
        <v>0</v>
      </c>
      <c r="AM22" s="103">
        <v>3</v>
      </c>
      <c r="AN22" s="103">
        <v>36</v>
      </c>
      <c r="AO22" s="103">
        <v>0</v>
      </c>
      <c r="AP22" s="103">
        <v>0</v>
      </c>
      <c r="AQ22" s="103">
        <v>0</v>
      </c>
      <c r="AR22" s="103">
        <v>3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48</v>
      </c>
      <c r="B23" s="113" t="s">
        <v>300</v>
      </c>
      <c r="C23" s="101" t="s">
        <v>301</v>
      </c>
      <c r="D23" s="103">
        <f>SUM(E23,+H23,+K23)</f>
        <v>3173</v>
      </c>
      <c r="E23" s="103">
        <f>SUM(F23:G23)</f>
        <v>3173</v>
      </c>
      <c r="F23" s="103">
        <v>941</v>
      </c>
      <c r="G23" s="103">
        <v>2232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3173</v>
      </c>
      <c r="O23" s="103">
        <f>SUM(P23:U23)</f>
        <v>941</v>
      </c>
      <c r="P23" s="103">
        <v>941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2232</v>
      </c>
      <c r="W23" s="103">
        <v>2232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282</v>
      </c>
      <c r="AG23" s="103">
        <v>282</v>
      </c>
      <c r="AH23" s="103">
        <v>0</v>
      </c>
      <c r="AI23" s="103">
        <v>0</v>
      </c>
      <c r="AJ23" s="103">
        <f>SUM(AK23:AS23)</f>
        <v>282</v>
      </c>
      <c r="AK23" s="103">
        <v>0</v>
      </c>
      <c r="AL23" s="103">
        <v>0</v>
      </c>
      <c r="AM23" s="103">
        <v>282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48</v>
      </c>
      <c r="B24" s="113" t="s">
        <v>303</v>
      </c>
      <c r="C24" s="101" t="s">
        <v>304</v>
      </c>
      <c r="D24" s="103">
        <f>SUM(E24,+H24,+K24)</f>
        <v>2584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2584</v>
      </c>
      <c r="L24" s="103">
        <v>345</v>
      </c>
      <c r="M24" s="103">
        <v>2239</v>
      </c>
      <c r="N24" s="103">
        <f>SUM(O24,+V24,+AC24)</f>
        <v>2584</v>
      </c>
      <c r="O24" s="103">
        <f>SUM(P24:U24)</f>
        <v>345</v>
      </c>
      <c r="P24" s="103">
        <v>345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2239</v>
      </c>
      <c r="W24" s="103">
        <v>2239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115</v>
      </c>
      <c r="AG24" s="103">
        <v>115</v>
      </c>
      <c r="AH24" s="103">
        <v>0</v>
      </c>
      <c r="AI24" s="103">
        <v>0</v>
      </c>
      <c r="AJ24" s="103">
        <f>SUM(AK24:AS24)</f>
        <v>115</v>
      </c>
      <c r="AK24" s="103">
        <v>0</v>
      </c>
      <c r="AL24" s="103">
        <v>0</v>
      </c>
      <c r="AM24" s="103">
        <v>115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48</v>
      </c>
      <c r="B25" s="113" t="s">
        <v>306</v>
      </c>
      <c r="C25" s="101" t="s">
        <v>307</v>
      </c>
      <c r="D25" s="103">
        <f>SUM(E25,+H25,+K25)</f>
        <v>4087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4087</v>
      </c>
      <c r="L25" s="103">
        <v>921</v>
      </c>
      <c r="M25" s="103">
        <v>3166</v>
      </c>
      <c r="N25" s="103">
        <f>SUM(O25,+V25,+AC25)</f>
        <v>4087</v>
      </c>
      <c r="O25" s="103">
        <f>SUM(P25:U25)</f>
        <v>921</v>
      </c>
      <c r="P25" s="103">
        <v>921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3166</v>
      </c>
      <c r="W25" s="103">
        <v>3166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181</v>
      </c>
      <c r="AG25" s="103">
        <v>181</v>
      </c>
      <c r="AH25" s="103">
        <v>0</v>
      </c>
      <c r="AI25" s="103">
        <v>0</v>
      </c>
      <c r="AJ25" s="103">
        <f>SUM(AK25:AS25)</f>
        <v>181</v>
      </c>
      <c r="AK25" s="103">
        <v>0</v>
      </c>
      <c r="AL25" s="103">
        <v>0</v>
      </c>
      <c r="AM25" s="103">
        <v>181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48</v>
      </c>
      <c r="B26" s="113" t="s">
        <v>309</v>
      </c>
      <c r="C26" s="101" t="s">
        <v>310</v>
      </c>
      <c r="D26" s="103">
        <f>SUM(E26,+H26,+K26)</f>
        <v>3434</v>
      </c>
      <c r="E26" s="103">
        <f>SUM(F26:G26)</f>
        <v>11</v>
      </c>
      <c r="F26" s="103">
        <v>11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3423</v>
      </c>
      <c r="L26" s="103">
        <v>803</v>
      </c>
      <c r="M26" s="103">
        <v>2620</v>
      </c>
      <c r="N26" s="103">
        <f>SUM(O26,+V26,+AC26)</f>
        <v>3434</v>
      </c>
      <c r="O26" s="103">
        <f>SUM(P26:U26)</f>
        <v>814</v>
      </c>
      <c r="P26" s="103">
        <v>814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2620</v>
      </c>
      <c r="W26" s="103">
        <v>2620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152</v>
      </c>
      <c r="AG26" s="103">
        <v>152</v>
      </c>
      <c r="AH26" s="103">
        <v>0</v>
      </c>
      <c r="AI26" s="103">
        <v>0</v>
      </c>
      <c r="AJ26" s="103">
        <f>SUM(AK26:AS26)</f>
        <v>152</v>
      </c>
      <c r="AK26" s="103">
        <v>0</v>
      </c>
      <c r="AL26" s="103">
        <v>0</v>
      </c>
      <c r="AM26" s="103">
        <v>152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48</v>
      </c>
      <c r="B27" s="113" t="s">
        <v>312</v>
      </c>
      <c r="C27" s="101" t="s">
        <v>313</v>
      </c>
      <c r="D27" s="103">
        <f>SUM(E27,+H27,+K27)</f>
        <v>2573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2573</v>
      </c>
      <c r="L27" s="103">
        <v>261</v>
      </c>
      <c r="M27" s="103">
        <v>2312</v>
      </c>
      <c r="N27" s="103">
        <f>SUM(O27,+V27,+AC27)</f>
        <v>2573</v>
      </c>
      <c r="O27" s="103">
        <f>SUM(P27:U27)</f>
        <v>261</v>
      </c>
      <c r="P27" s="103">
        <v>261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2312</v>
      </c>
      <c r="W27" s="103">
        <v>2312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107</v>
      </c>
      <c r="AG27" s="103">
        <v>107</v>
      </c>
      <c r="AH27" s="103">
        <v>0</v>
      </c>
      <c r="AI27" s="103">
        <v>0</v>
      </c>
      <c r="AJ27" s="103">
        <f>SUM(AK27:AS27)</f>
        <v>107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107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48</v>
      </c>
      <c r="B28" s="113" t="s">
        <v>315</v>
      </c>
      <c r="C28" s="101" t="s">
        <v>316</v>
      </c>
      <c r="D28" s="103">
        <f>SUM(E28,+H28,+K28)</f>
        <v>1796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1796</v>
      </c>
      <c r="L28" s="103">
        <v>472</v>
      </c>
      <c r="M28" s="103">
        <v>1324</v>
      </c>
      <c r="N28" s="103">
        <f>SUM(O28,+V28,+AC28)</f>
        <v>1796</v>
      </c>
      <c r="O28" s="103">
        <f>SUM(P28:U28)</f>
        <v>472</v>
      </c>
      <c r="P28" s="103">
        <v>472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1324</v>
      </c>
      <c r="W28" s="103">
        <v>1324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99</v>
      </c>
      <c r="AG28" s="103">
        <v>99</v>
      </c>
      <c r="AH28" s="103">
        <v>0</v>
      </c>
      <c r="AI28" s="103">
        <v>0</v>
      </c>
      <c r="AJ28" s="103">
        <f>SUM(AK28:AS28)</f>
        <v>99</v>
      </c>
      <c r="AK28" s="103">
        <v>0</v>
      </c>
      <c r="AL28" s="103">
        <v>0</v>
      </c>
      <c r="AM28" s="103">
        <v>3</v>
      </c>
      <c r="AN28" s="103">
        <v>0</v>
      </c>
      <c r="AO28" s="103">
        <v>0</v>
      </c>
      <c r="AP28" s="103">
        <v>0</v>
      </c>
      <c r="AQ28" s="103">
        <v>0</v>
      </c>
      <c r="AR28" s="103">
        <v>7</v>
      </c>
      <c r="AS28" s="103">
        <v>89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48</v>
      </c>
      <c r="B29" s="113" t="s">
        <v>318</v>
      </c>
      <c r="C29" s="101" t="s">
        <v>319</v>
      </c>
      <c r="D29" s="103">
        <f>SUM(E29,+H29,+K29)</f>
        <v>3049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3049</v>
      </c>
      <c r="L29" s="103">
        <v>1350</v>
      </c>
      <c r="M29" s="103">
        <v>1699</v>
      </c>
      <c r="N29" s="103">
        <f>SUM(O29,+V29,+AC29)</f>
        <v>3049</v>
      </c>
      <c r="O29" s="103">
        <f>SUM(P29:U29)</f>
        <v>1350</v>
      </c>
      <c r="P29" s="103">
        <v>1350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1699</v>
      </c>
      <c r="W29" s="103">
        <v>1699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173</v>
      </c>
      <c r="AG29" s="103">
        <v>173</v>
      </c>
      <c r="AH29" s="103">
        <v>0</v>
      </c>
      <c r="AI29" s="103">
        <v>0</v>
      </c>
      <c r="AJ29" s="103">
        <f>SUM(AK29:AS29)</f>
        <v>173</v>
      </c>
      <c r="AK29" s="103">
        <v>0</v>
      </c>
      <c r="AL29" s="103">
        <v>0</v>
      </c>
      <c r="AM29" s="103">
        <v>5</v>
      </c>
      <c r="AN29" s="103">
        <v>0</v>
      </c>
      <c r="AO29" s="103">
        <v>0</v>
      </c>
      <c r="AP29" s="103">
        <v>0</v>
      </c>
      <c r="AQ29" s="103">
        <v>0</v>
      </c>
      <c r="AR29" s="103">
        <v>17</v>
      </c>
      <c r="AS29" s="103">
        <v>151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48</v>
      </c>
      <c r="B30" s="113" t="s">
        <v>321</v>
      </c>
      <c r="C30" s="101" t="s">
        <v>322</v>
      </c>
      <c r="D30" s="103">
        <f>SUM(E30,+H30,+K30)</f>
        <v>907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907</v>
      </c>
      <c r="L30" s="103">
        <v>317</v>
      </c>
      <c r="M30" s="103">
        <v>590</v>
      </c>
      <c r="N30" s="103">
        <f>SUM(O30,+V30,+AC30)</f>
        <v>907</v>
      </c>
      <c r="O30" s="103">
        <f>SUM(P30:U30)</f>
        <v>317</v>
      </c>
      <c r="P30" s="103">
        <v>317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590</v>
      </c>
      <c r="W30" s="103">
        <v>590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50</v>
      </c>
      <c r="AG30" s="103">
        <v>50</v>
      </c>
      <c r="AH30" s="103">
        <v>0</v>
      </c>
      <c r="AI30" s="103">
        <v>0</v>
      </c>
      <c r="AJ30" s="103">
        <f>SUM(AK30:AS30)</f>
        <v>50</v>
      </c>
      <c r="AK30" s="103">
        <v>0</v>
      </c>
      <c r="AL30" s="103">
        <v>0</v>
      </c>
      <c r="AM30" s="103">
        <v>1</v>
      </c>
      <c r="AN30" s="103">
        <v>0</v>
      </c>
      <c r="AO30" s="103">
        <v>0</v>
      </c>
      <c r="AP30" s="103">
        <v>0</v>
      </c>
      <c r="AQ30" s="103">
        <v>0</v>
      </c>
      <c r="AR30" s="103">
        <v>4</v>
      </c>
      <c r="AS30" s="103">
        <v>45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48</v>
      </c>
      <c r="B31" s="113" t="s">
        <v>324</v>
      </c>
      <c r="C31" s="101" t="s">
        <v>325</v>
      </c>
      <c r="D31" s="103">
        <f>SUM(E31,+H31,+K31)</f>
        <v>4241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4241</v>
      </c>
      <c r="L31" s="103">
        <v>1548</v>
      </c>
      <c r="M31" s="103">
        <v>2693</v>
      </c>
      <c r="N31" s="103">
        <f>SUM(O31,+V31,+AC31)</f>
        <v>4241</v>
      </c>
      <c r="O31" s="103">
        <f>SUM(P31:U31)</f>
        <v>1548</v>
      </c>
      <c r="P31" s="103">
        <v>1548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2693</v>
      </c>
      <c r="W31" s="103">
        <v>2693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250</v>
      </c>
      <c r="AG31" s="103">
        <v>250</v>
      </c>
      <c r="AH31" s="103">
        <v>0</v>
      </c>
      <c r="AI31" s="103">
        <v>0</v>
      </c>
      <c r="AJ31" s="103">
        <f>SUM(AK31:AS31)</f>
        <v>250</v>
      </c>
      <c r="AK31" s="103">
        <v>0</v>
      </c>
      <c r="AL31" s="103">
        <v>0</v>
      </c>
      <c r="AM31" s="103">
        <v>7</v>
      </c>
      <c r="AN31" s="103">
        <v>0</v>
      </c>
      <c r="AO31" s="103">
        <v>0</v>
      </c>
      <c r="AP31" s="103">
        <v>0</v>
      </c>
      <c r="AQ31" s="103">
        <v>0</v>
      </c>
      <c r="AR31" s="103">
        <v>16</v>
      </c>
      <c r="AS31" s="103">
        <v>227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48</v>
      </c>
      <c r="B32" s="113" t="s">
        <v>327</v>
      </c>
      <c r="C32" s="101" t="s">
        <v>328</v>
      </c>
      <c r="D32" s="103">
        <f>SUM(E32,+H32,+K32)</f>
        <v>803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803</v>
      </c>
      <c r="L32" s="103">
        <v>227</v>
      </c>
      <c r="M32" s="103">
        <v>576</v>
      </c>
      <c r="N32" s="103">
        <f>SUM(O32,+V32,+AC32)</f>
        <v>803</v>
      </c>
      <c r="O32" s="103">
        <f>SUM(P32:U32)</f>
        <v>227</v>
      </c>
      <c r="P32" s="103">
        <v>227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576</v>
      </c>
      <c r="W32" s="103">
        <v>576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44</v>
      </c>
      <c r="AG32" s="103">
        <v>44</v>
      </c>
      <c r="AH32" s="103">
        <v>0</v>
      </c>
      <c r="AI32" s="103">
        <v>0</v>
      </c>
      <c r="AJ32" s="103">
        <f>SUM(AK32:AS32)</f>
        <v>44</v>
      </c>
      <c r="AK32" s="103">
        <v>0</v>
      </c>
      <c r="AL32" s="103">
        <v>0</v>
      </c>
      <c r="AM32" s="103">
        <v>1</v>
      </c>
      <c r="AN32" s="103">
        <v>0</v>
      </c>
      <c r="AO32" s="103">
        <v>0</v>
      </c>
      <c r="AP32" s="103">
        <v>0</v>
      </c>
      <c r="AQ32" s="103">
        <v>0</v>
      </c>
      <c r="AR32" s="103">
        <v>3</v>
      </c>
      <c r="AS32" s="103">
        <v>40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48</v>
      </c>
      <c r="B33" s="113" t="s">
        <v>330</v>
      </c>
      <c r="C33" s="101" t="s">
        <v>331</v>
      </c>
      <c r="D33" s="103">
        <f>SUM(E33,+H33,+K33)</f>
        <v>1804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1804</v>
      </c>
      <c r="L33" s="103">
        <v>515</v>
      </c>
      <c r="M33" s="103">
        <v>1289</v>
      </c>
      <c r="N33" s="103">
        <f>SUM(O33,+V33,+AC33)</f>
        <v>1804</v>
      </c>
      <c r="O33" s="103">
        <f>SUM(P33:U33)</f>
        <v>515</v>
      </c>
      <c r="P33" s="103">
        <v>515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1289</v>
      </c>
      <c r="W33" s="103">
        <v>1289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99</v>
      </c>
      <c r="AG33" s="103">
        <v>99</v>
      </c>
      <c r="AH33" s="103">
        <v>0</v>
      </c>
      <c r="AI33" s="103">
        <v>0</v>
      </c>
      <c r="AJ33" s="103">
        <f>SUM(AK33:AS33)</f>
        <v>99</v>
      </c>
      <c r="AK33" s="103">
        <v>0</v>
      </c>
      <c r="AL33" s="103">
        <v>0</v>
      </c>
      <c r="AM33" s="103">
        <v>3</v>
      </c>
      <c r="AN33" s="103">
        <v>0</v>
      </c>
      <c r="AO33" s="103">
        <v>0</v>
      </c>
      <c r="AP33" s="103">
        <v>0</v>
      </c>
      <c r="AQ33" s="103">
        <v>0</v>
      </c>
      <c r="AR33" s="103">
        <v>7</v>
      </c>
      <c r="AS33" s="103">
        <v>89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48</v>
      </c>
      <c r="B34" s="113" t="s">
        <v>333</v>
      </c>
      <c r="C34" s="101" t="s">
        <v>334</v>
      </c>
      <c r="D34" s="103">
        <f>SUM(E34,+H34,+K34)</f>
        <v>1710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1710</v>
      </c>
      <c r="L34" s="103">
        <v>630</v>
      </c>
      <c r="M34" s="103">
        <v>1080</v>
      </c>
      <c r="N34" s="103">
        <f>SUM(O34,+V34,+AC34)</f>
        <v>1710</v>
      </c>
      <c r="O34" s="103">
        <f>SUM(P34:U34)</f>
        <v>630</v>
      </c>
      <c r="P34" s="103">
        <v>630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1080</v>
      </c>
      <c r="W34" s="103">
        <v>1080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98</v>
      </c>
      <c r="AG34" s="103">
        <v>98</v>
      </c>
      <c r="AH34" s="103">
        <v>0</v>
      </c>
      <c r="AI34" s="103">
        <v>0</v>
      </c>
      <c r="AJ34" s="103">
        <f>SUM(AK34:AS34)</f>
        <v>98</v>
      </c>
      <c r="AK34" s="103">
        <v>0</v>
      </c>
      <c r="AL34" s="103">
        <v>0</v>
      </c>
      <c r="AM34" s="103">
        <v>3</v>
      </c>
      <c r="AN34" s="103">
        <v>0</v>
      </c>
      <c r="AO34" s="103">
        <v>0</v>
      </c>
      <c r="AP34" s="103">
        <v>0</v>
      </c>
      <c r="AQ34" s="103">
        <v>0</v>
      </c>
      <c r="AR34" s="103">
        <v>10</v>
      </c>
      <c r="AS34" s="103">
        <v>85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48</v>
      </c>
      <c r="B35" s="113" t="s">
        <v>336</v>
      </c>
      <c r="C35" s="101" t="s">
        <v>337</v>
      </c>
      <c r="D35" s="103">
        <f>SUM(E35,+H35,+K35)</f>
        <v>4659</v>
      </c>
      <c r="E35" s="103">
        <f>SUM(F35:G35)</f>
        <v>0</v>
      </c>
      <c r="F35" s="103">
        <v>0</v>
      </c>
      <c r="G35" s="103">
        <v>0</v>
      </c>
      <c r="H35" s="103">
        <f>SUM(I35:J35)</f>
        <v>1153</v>
      </c>
      <c r="I35" s="103">
        <v>1153</v>
      </c>
      <c r="J35" s="103">
        <v>0</v>
      </c>
      <c r="K35" s="103">
        <f>SUM(L35:M35)</f>
        <v>3506</v>
      </c>
      <c r="L35" s="103">
        <v>0</v>
      </c>
      <c r="M35" s="103">
        <v>3506</v>
      </c>
      <c r="N35" s="103">
        <f>SUM(O35,+V35,+AC35)</f>
        <v>4659</v>
      </c>
      <c r="O35" s="103">
        <f>SUM(P35:U35)</f>
        <v>1153</v>
      </c>
      <c r="P35" s="103">
        <v>1153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3506</v>
      </c>
      <c r="W35" s="103">
        <v>3506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262</v>
      </c>
      <c r="AG35" s="103">
        <v>262</v>
      </c>
      <c r="AH35" s="103">
        <v>0</v>
      </c>
      <c r="AI35" s="103">
        <v>0</v>
      </c>
      <c r="AJ35" s="103">
        <f>SUM(AK35:AS35)</f>
        <v>262</v>
      </c>
      <c r="AK35" s="103">
        <v>0</v>
      </c>
      <c r="AL35" s="103">
        <v>0</v>
      </c>
      <c r="AM35" s="103">
        <v>21</v>
      </c>
      <c r="AN35" s="103">
        <v>0</v>
      </c>
      <c r="AO35" s="103">
        <v>0</v>
      </c>
      <c r="AP35" s="103">
        <v>0</v>
      </c>
      <c r="AQ35" s="103">
        <v>0</v>
      </c>
      <c r="AR35" s="103">
        <v>241</v>
      </c>
      <c r="AS35" s="103">
        <v>0</v>
      </c>
      <c r="AT35" s="103">
        <f>SUM(AU35:AY35)</f>
        <v>2</v>
      </c>
      <c r="AU35" s="103">
        <v>0</v>
      </c>
      <c r="AV35" s="103">
        <v>0</v>
      </c>
      <c r="AW35" s="103">
        <v>2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48</v>
      </c>
      <c r="B36" s="113" t="s">
        <v>339</v>
      </c>
      <c r="C36" s="101" t="s">
        <v>340</v>
      </c>
      <c r="D36" s="103">
        <f>SUM(E36,+H36,+K36)</f>
        <v>6475</v>
      </c>
      <c r="E36" s="103">
        <f>SUM(F36:G36)</f>
        <v>0</v>
      </c>
      <c r="F36" s="103">
        <v>0</v>
      </c>
      <c r="G36" s="103">
        <v>0</v>
      </c>
      <c r="H36" s="103">
        <f>SUM(I36:J36)</f>
        <v>2148</v>
      </c>
      <c r="I36" s="103">
        <v>2148</v>
      </c>
      <c r="J36" s="103">
        <v>0</v>
      </c>
      <c r="K36" s="103">
        <f>SUM(L36:M36)</f>
        <v>4327</v>
      </c>
      <c r="L36" s="103">
        <v>0</v>
      </c>
      <c r="M36" s="103">
        <v>4327</v>
      </c>
      <c r="N36" s="103">
        <f>SUM(O36,+V36,+AC36)</f>
        <v>6475</v>
      </c>
      <c r="O36" s="103">
        <f>SUM(P36:U36)</f>
        <v>2148</v>
      </c>
      <c r="P36" s="103">
        <v>2148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4327</v>
      </c>
      <c r="W36" s="103">
        <v>4327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365</v>
      </c>
      <c r="AG36" s="103">
        <v>365</v>
      </c>
      <c r="AH36" s="103">
        <v>0</v>
      </c>
      <c r="AI36" s="103">
        <v>0</v>
      </c>
      <c r="AJ36" s="103">
        <f>SUM(AK36:AS36)</f>
        <v>365</v>
      </c>
      <c r="AK36" s="103">
        <v>0</v>
      </c>
      <c r="AL36" s="103">
        <v>0</v>
      </c>
      <c r="AM36" s="103">
        <v>29</v>
      </c>
      <c r="AN36" s="103">
        <v>0</v>
      </c>
      <c r="AO36" s="103">
        <v>0</v>
      </c>
      <c r="AP36" s="103">
        <v>0</v>
      </c>
      <c r="AQ36" s="103">
        <v>0</v>
      </c>
      <c r="AR36" s="103">
        <v>336</v>
      </c>
      <c r="AS36" s="103">
        <v>0</v>
      </c>
      <c r="AT36" s="103">
        <f>SUM(AU36:AY36)</f>
        <v>3</v>
      </c>
      <c r="AU36" s="103">
        <v>0</v>
      </c>
      <c r="AV36" s="103">
        <v>0</v>
      </c>
      <c r="AW36" s="103">
        <v>3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48</v>
      </c>
      <c r="B37" s="113" t="s">
        <v>342</v>
      </c>
      <c r="C37" s="101" t="s">
        <v>343</v>
      </c>
      <c r="D37" s="103">
        <f>SUM(E37,+H37,+K37)</f>
        <v>2630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2630</v>
      </c>
      <c r="L37" s="103">
        <v>1640</v>
      </c>
      <c r="M37" s="103">
        <v>990</v>
      </c>
      <c r="N37" s="103">
        <f>SUM(O37,+V37,+AC37)</f>
        <v>2630</v>
      </c>
      <c r="O37" s="103">
        <f>SUM(P37:U37)</f>
        <v>1640</v>
      </c>
      <c r="P37" s="103">
        <v>1640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990</v>
      </c>
      <c r="W37" s="103">
        <v>990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88</v>
      </c>
      <c r="AG37" s="103">
        <v>88</v>
      </c>
      <c r="AH37" s="103">
        <v>0</v>
      </c>
      <c r="AI37" s="103">
        <v>0</v>
      </c>
      <c r="AJ37" s="103">
        <f>SUM(AK37:AS37)</f>
        <v>88</v>
      </c>
      <c r="AK37" s="103">
        <v>0</v>
      </c>
      <c r="AL37" s="103">
        <v>0</v>
      </c>
      <c r="AM37" s="103">
        <v>88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10</v>
      </c>
      <c r="AU37" s="103">
        <v>0</v>
      </c>
      <c r="AV37" s="103">
        <v>0</v>
      </c>
      <c r="AW37" s="103">
        <v>10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48</v>
      </c>
      <c r="B38" s="113" t="s">
        <v>345</v>
      </c>
      <c r="C38" s="101" t="s">
        <v>346</v>
      </c>
      <c r="D38" s="103">
        <f>SUM(E38,+H38,+K38)</f>
        <v>3629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3629</v>
      </c>
      <c r="L38" s="103">
        <v>1444</v>
      </c>
      <c r="M38" s="103">
        <v>2185</v>
      </c>
      <c r="N38" s="103">
        <f>SUM(O38,+V38,+AC38)</f>
        <v>3629</v>
      </c>
      <c r="O38" s="103">
        <f>SUM(P38:U38)</f>
        <v>1444</v>
      </c>
      <c r="P38" s="103">
        <v>1444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2185</v>
      </c>
      <c r="W38" s="103">
        <v>2185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121</v>
      </c>
      <c r="AG38" s="103">
        <v>121</v>
      </c>
      <c r="AH38" s="103">
        <v>0</v>
      </c>
      <c r="AI38" s="103">
        <v>0</v>
      </c>
      <c r="AJ38" s="103">
        <f>SUM(AK38:AS38)</f>
        <v>121</v>
      </c>
      <c r="AK38" s="103">
        <v>0</v>
      </c>
      <c r="AL38" s="103">
        <v>0</v>
      </c>
      <c r="AM38" s="103">
        <v>121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13</v>
      </c>
      <c r="AU38" s="103">
        <v>0</v>
      </c>
      <c r="AV38" s="103">
        <v>0</v>
      </c>
      <c r="AW38" s="103">
        <v>13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48</v>
      </c>
      <c r="B39" s="113" t="s">
        <v>348</v>
      </c>
      <c r="C39" s="101" t="s">
        <v>349</v>
      </c>
      <c r="D39" s="103">
        <f>SUM(E39,+H39,+K39)</f>
        <v>3510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3510</v>
      </c>
      <c r="L39" s="103">
        <v>708</v>
      </c>
      <c r="M39" s="103">
        <v>2802</v>
      </c>
      <c r="N39" s="103">
        <f>SUM(O39,+V39,+AC39)</f>
        <v>3510</v>
      </c>
      <c r="O39" s="103">
        <f>SUM(P39:U39)</f>
        <v>708</v>
      </c>
      <c r="P39" s="103">
        <v>708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2802</v>
      </c>
      <c r="W39" s="103">
        <v>2802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117</v>
      </c>
      <c r="AG39" s="103">
        <v>117</v>
      </c>
      <c r="AH39" s="103">
        <v>0</v>
      </c>
      <c r="AI39" s="103">
        <v>0</v>
      </c>
      <c r="AJ39" s="103">
        <f>SUM(AK39:AS39)</f>
        <v>117</v>
      </c>
      <c r="AK39" s="103">
        <v>0</v>
      </c>
      <c r="AL39" s="103">
        <v>0</v>
      </c>
      <c r="AM39" s="103">
        <v>117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13</v>
      </c>
      <c r="AU39" s="103">
        <v>0</v>
      </c>
      <c r="AV39" s="103">
        <v>0</v>
      </c>
      <c r="AW39" s="103">
        <v>13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48</v>
      </c>
      <c r="B40" s="113" t="s">
        <v>351</v>
      </c>
      <c r="C40" s="101" t="s">
        <v>352</v>
      </c>
      <c r="D40" s="103">
        <f>SUM(E40,+H40,+K40)</f>
        <v>1659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1659</v>
      </c>
      <c r="L40" s="103">
        <v>182</v>
      </c>
      <c r="M40" s="103">
        <v>1477</v>
      </c>
      <c r="N40" s="103">
        <f>SUM(O40,+V40,+AC40)</f>
        <v>1659</v>
      </c>
      <c r="O40" s="103">
        <f>SUM(P40:U40)</f>
        <v>182</v>
      </c>
      <c r="P40" s="103">
        <v>182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1477</v>
      </c>
      <c r="W40" s="103">
        <v>1477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77</v>
      </c>
      <c r="AG40" s="103">
        <v>77</v>
      </c>
      <c r="AH40" s="103">
        <v>0</v>
      </c>
      <c r="AI40" s="103">
        <v>0</v>
      </c>
      <c r="AJ40" s="103">
        <f>SUM(AK40:AS40)</f>
        <v>77</v>
      </c>
      <c r="AK40" s="103">
        <v>0</v>
      </c>
      <c r="AL40" s="103">
        <v>0</v>
      </c>
      <c r="AM40" s="103">
        <v>77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10</v>
      </c>
      <c r="AU40" s="103">
        <v>0</v>
      </c>
      <c r="AV40" s="103">
        <v>0</v>
      </c>
      <c r="AW40" s="103">
        <v>10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48</v>
      </c>
      <c r="B41" s="113" t="s">
        <v>354</v>
      </c>
      <c r="C41" s="101" t="s">
        <v>355</v>
      </c>
      <c r="D41" s="103">
        <f>SUM(E41,+H41,+K41)</f>
        <v>2161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2161</v>
      </c>
      <c r="L41" s="103">
        <v>729</v>
      </c>
      <c r="M41" s="103">
        <v>1432</v>
      </c>
      <c r="N41" s="103">
        <f>SUM(O41,+V41,+AC41)</f>
        <v>2161</v>
      </c>
      <c r="O41" s="103">
        <f>SUM(P41:U41)</f>
        <v>729</v>
      </c>
      <c r="P41" s="103">
        <v>729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1432</v>
      </c>
      <c r="W41" s="103">
        <v>1432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32</v>
      </c>
      <c r="AG41" s="103">
        <v>32</v>
      </c>
      <c r="AH41" s="103">
        <v>0</v>
      </c>
      <c r="AI41" s="103">
        <v>0</v>
      </c>
      <c r="AJ41" s="103">
        <f>SUM(AK41:AS41)</f>
        <v>32</v>
      </c>
      <c r="AK41" s="103">
        <v>0</v>
      </c>
      <c r="AL41" s="103">
        <v>0</v>
      </c>
      <c r="AM41" s="103">
        <v>32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48</v>
      </c>
      <c r="B42" s="113" t="s">
        <v>357</v>
      </c>
      <c r="C42" s="101" t="s">
        <v>358</v>
      </c>
      <c r="D42" s="103">
        <f>SUM(E42,+H42,+K42)</f>
        <v>3027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3027</v>
      </c>
      <c r="L42" s="103">
        <v>1061</v>
      </c>
      <c r="M42" s="103">
        <v>1966</v>
      </c>
      <c r="N42" s="103">
        <f>SUM(O42,+V42,+AC42)</f>
        <v>3027</v>
      </c>
      <c r="O42" s="103">
        <f>SUM(P42:U42)</f>
        <v>1061</v>
      </c>
      <c r="P42" s="103">
        <v>1061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1966</v>
      </c>
      <c r="W42" s="103">
        <v>1966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45</v>
      </c>
      <c r="AG42" s="103">
        <v>45</v>
      </c>
      <c r="AH42" s="103">
        <v>0</v>
      </c>
      <c r="AI42" s="103">
        <v>0</v>
      </c>
      <c r="AJ42" s="103">
        <f>SUM(AK42:AS42)</f>
        <v>45</v>
      </c>
      <c r="AK42" s="103">
        <v>0</v>
      </c>
      <c r="AL42" s="103">
        <v>0</v>
      </c>
      <c r="AM42" s="103">
        <v>45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42">
    <sortCondition ref="A8:A42"/>
    <sortCondition ref="B8:B42"/>
    <sortCondition ref="C8:C4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06000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06201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06202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06203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06204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06205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06206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06207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06208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06209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06210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06211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06212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06213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06301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06302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06321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06322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06323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06324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06341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06361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06362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06363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06364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06365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06366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06367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06381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06382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06401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06402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06403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06426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06428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06461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2018-02-23T11:53:35Z</dcterms:modified>
</cp:coreProperties>
</file>