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市町村分担金内訳!$A$6:$DU$13</definedName>
    <definedName name="_xlnm._FilterDatabase" localSheetId="4" hidden="1">組合分担金内訳!$A$6:$BE$41</definedName>
    <definedName name="_xlnm._FilterDatabase" localSheetId="3" hidden="1">'廃棄物事業経費（歳出）'!$A$6:$CI$48</definedName>
    <definedName name="_xlnm._FilterDatabase" localSheetId="2" hidden="1">'廃棄物事業経費（歳入）'!$A$6:$AE$48</definedName>
    <definedName name="_xlnm._FilterDatabase" localSheetId="0" hidden="1">'廃棄物事業経費（市町村）'!$A$6:$DJ$41</definedName>
    <definedName name="_xlnm._FilterDatabase" localSheetId="1" hidden="1">'廃棄物事業経費（組合）'!$A$6:$DJ$13</definedName>
    <definedName name="_xlnm.Print_Area" localSheetId="6">経費集計!$A$1:$M$33</definedName>
    <definedName name="_xlnm.Print_Area" localSheetId="5">市町村分担金内訳!$2:$14</definedName>
    <definedName name="_xlnm.Print_Area" localSheetId="4">組合分担金内訳!$2:$42</definedName>
    <definedName name="_xlnm.Print_Area" localSheetId="3">'廃棄物事業経費（歳出）'!$2:$49</definedName>
    <definedName name="_xlnm.Print_Area" localSheetId="2">'廃棄物事業経費（歳入）'!$2:$49</definedName>
    <definedName name="_xlnm.Print_Area" localSheetId="0">'廃棄物事業経費（市町村）'!$2:$42</definedName>
    <definedName name="_xlnm.Print_Area" localSheetId="1">'廃棄物事業経費（組合）'!$2:$14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45621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D8" i="6"/>
  <c r="D9" i="6"/>
  <c r="D10" i="6"/>
  <c r="D11" i="6"/>
  <c r="D12" i="6"/>
  <c r="D13" i="6"/>
  <c r="D14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I11" i="5"/>
  <c r="I15" i="5"/>
  <c r="I19" i="5"/>
  <c r="I23" i="5"/>
  <c r="I27" i="5"/>
  <c r="I31" i="5"/>
  <c r="I35" i="5"/>
  <c r="I39" i="5"/>
  <c r="H8" i="5"/>
  <c r="I8" i="5" s="1"/>
  <c r="H9" i="5"/>
  <c r="H10" i="5"/>
  <c r="H11" i="5"/>
  <c r="H12" i="5"/>
  <c r="I12" i="5" s="1"/>
  <c r="H13" i="5"/>
  <c r="H14" i="5"/>
  <c r="H15" i="5"/>
  <c r="H16" i="5"/>
  <c r="I16" i="5" s="1"/>
  <c r="H17" i="5"/>
  <c r="H18" i="5"/>
  <c r="H19" i="5"/>
  <c r="H20" i="5"/>
  <c r="I20" i="5" s="1"/>
  <c r="H21" i="5"/>
  <c r="H22" i="5"/>
  <c r="H23" i="5"/>
  <c r="H24" i="5"/>
  <c r="I24" i="5" s="1"/>
  <c r="H25" i="5"/>
  <c r="H26" i="5"/>
  <c r="H27" i="5"/>
  <c r="H28" i="5"/>
  <c r="I28" i="5" s="1"/>
  <c r="H29" i="5"/>
  <c r="H30" i="5"/>
  <c r="H31" i="5"/>
  <c r="H32" i="5"/>
  <c r="I32" i="5" s="1"/>
  <c r="H33" i="5"/>
  <c r="H34" i="5"/>
  <c r="H35" i="5"/>
  <c r="H36" i="5"/>
  <c r="I36" i="5" s="1"/>
  <c r="H37" i="5"/>
  <c r="H38" i="5"/>
  <c r="H39" i="5"/>
  <c r="H40" i="5"/>
  <c r="I40" i="5" s="1"/>
  <c r="H41" i="5"/>
  <c r="H42" i="5"/>
  <c r="G8" i="5"/>
  <c r="G9" i="5"/>
  <c r="I9" i="5" s="1"/>
  <c r="G10" i="5"/>
  <c r="I10" i="5" s="1"/>
  <c r="G11" i="5"/>
  <c r="G12" i="5"/>
  <c r="G13" i="5"/>
  <c r="I13" i="5" s="1"/>
  <c r="G14" i="5"/>
  <c r="I14" i="5" s="1"/>
  <c r="G15" i="5"/>
  <c r="G16" i="5"/>
  <c r="G17" i="5"/>
  <c r="I17" i="5" s="1"/>
  <c r="G18" i="5"/>
  <c r="I18" i="5" s="1"/>
  <c r="G19" i="5"/>
  <c r="G20" i="5"/>
  <c r="G21" i="5"/>
  <c r="I21" i="5" s="1"/>
  <c r="G22" i="5"/>
  <c r="I22" i="5" s="1"/>
  <c r="G23" i="5"/>
  <c r="G24" i="5"/>
  <c r="G25" i="5"/>
  <c r="I25" i="5" s="1"/>
  <c r="G26" i="5"/>
  <c r="I26" i="5" s="1"/>
  <c r="G27" i="5"/>
  <c r="G28" i="5"/>
  <c r="G29" i="5"/>
  <c r="I29" i="5" s="1"/>
  <c r="G30" i="5"/>
  <c r="I30" i="5" s="1"/>
  <c r="G31" i="5"/>
  <c r="G32" i="5"/>
  <c r="G33" i="5"/>
  <c r="I33" i="5" s="1"/>
  <c r="G34" i="5"/>
  <c r="I34" i="5" s="1"/>
  <c r="G35" i="5"/>
  <c r="G36" i="5"/>
  <c r="G37" i="5"/>
  <c r="I37" i="5" s="1"/>
  <c r="G38" i="5"/>
  <c r="I38" i="5" s="1"/>
  <c r="G39" i="5"/>
  <c r="G40" i="5"/>
  <c r="G41" i="5"/>
  <c r="I41" i="5" s="1"/>
  <c r="G42" i="5"/>
  <c r="I42" i="5" s="1"/>
  <c r="F10" i="5"/>
  <c r="F14" i="5"/>
  <c r="F18" i="5"/>
  <c r="F22" i="5"/>
  <c r="F26" i="5"/>
  <c r="F30" i="5"/>
  <c r="F34" i="5"/>
  <c r="F38" i="5"/>
  <c r="F42" i="5"/>
  <c r="E8" i="5"/>
  <c r="E9" i="5"/>
  <c r="E10" i="5"/>
  <c r="E11" i="5"/>
  <c r="F11" i="5" s="1"/>
  <c r="E12" i="5"/>
  <c r="E13" i="5"/>
  <c r="E14" i="5"/>
  <c r="E15" i="5"/>
  <c r="F15" i="5" s="1"/>
  <c r="E16" i="5"/>
  <c r="E17" i="5"/>
  <c r="E18" i="5"/>
  <c r="E19" i="5"/>
  <c r="F19" i="5" s="1"/>
  <c r="E20" i="5"/>
  <c r="E21" i="5"/>
  <c r="E22" i="5"/>
  <c r="E23" i="5"/>
  <c r="F23" i="5" s="1"/>
  <c r="E24" i="5"/>
  <c r="E25" i="5"/>
  <c r="E26" i="5"/>
  <c r="E27" i="5"/>
  <c r="F27" i="5" s="1"/>
  <c r="E28" i="5"/>
  <c r="E29" i="5"/>
  <c r="E30" i="5"/>
  <c r="E31" i="5"/>
  <c r="F31" i="5" s="1"/>
  <c r="E32" i="5"/>
  <c r="E33" i="5"/>
  <c r="E34" i="5"/>
  <c r="E35" i="5"/>
  <c r="F35" i="5" s="1"/>
  <c r="E36" i="5"/>
  <c r="E37" i="5"/>
  <c r="E38" i="5"/>
  <c r="E39" i="5"/>
  <c r="F39" i="5" s="1"/>
  <c r="E40" i="5"/>
  <c r="E41" i="5"/>
  <c r="E42" i="5"/>
  <c r="D8" i="5"/>
  <c r="F8" i="5" s="1"/>
  <c r="D9" i="5"/>
  <c r="F9" i="5" s="1"/>
  <c r="D10" i="5"/>
  <c r="D11" i="5"/>
  <c r="D12" i="5"/>
  <c r="F12" i="5" s="1"/>
  <c r="D13" i="5"/>
  <c r="F13" i="5" s="1"/>
  <c r="D14" i="5"/>
  <c r="D15" i="5"/>
  <c r="D16" i="5"/>
  <c r="F16" i="5" s="1"/>
  <c r="D17" i="5"/>
  <c r="F17" i="5" s="1"/>
  <c r="D18" i="5"/>
  <c r="D19" i="5"/>
  <c r="D20" i="5"/>
  <c r="F20" i="5" s="1"/>
  <c r="D21" i="5"/>
  <c r="F21" i="5" s="1"/>
  <c r="D22" i="5"/>
  <c r="D23" i="5"/>
  <c r="D24" i="5"/>
  <c r="F24" i="5" s="1"/>
  <c r="D25" i="5"/>
  <c r="F25" i="5" s="1"/>
  <c r="D26" i="5"/>
  <c r="D27" i="5"/>
  <c r="D28" i="5"/>
  <c r="F28" i="5" s="1"/>
  <c r="D29" i="5"/>
  <c r="F29" i="5" s="1"/>
  <c r="D30" i="5"/>
  <c r="D31" i="5"/>
  <c r="D32" i="5"/>
  <c r="F32" i="5" s="1"/>
  <c r="D33" i="5"/>
  <c r="F33" i="5" s="1"/>
  <c r="D34" i="5"/>
  <c r="D35" i="5"/>
  <c r="D36" i="5"/>
  <c r="F36" i="5" s="1"/>
  <c r="D37" i="5"/>
  <c r="F37" i="5" s="1"/>
  <c r="D38" i="5"/>
  <c r="D39" i="5"/>
  <c r="D40" i="5"/>
  <c r="F40" i="5" s="1"/>
  <c r="D41" i="5"/>
  <c r="F41" i="5" s="1"/>
  <c r="D42" i="5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H39" i="4"/>
  <c r="CH40" i="4"/>
  <c r="CH41" i="4"/>
  <c r="CH42" i="4"/>
  <c r="CH43" i="4"/>
  <c r="CH44" i="4"/>
  <c r="CH45" i="4"/>
  <c r="CH46" i="4"/>
  <c r="CH47" i="4"/>
  <c r="CH48" i="4"/>
  <c r="CH49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G43" i="4"/>
  <c r="CG44" i="4"/>
  <c r="CG45" i="4"/>
  <c r="CG46" i="4"/>
  <c r="CG47" i="4"/>
  <c r="CG48" i="4"/>
  <c r="CG49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F39" i="4"/>
  <c r="CF40" i="4"/>
  <c r="CF41" i="4"/>
  <c r="CF42" i="4"/>
  <c r="CF43" i="4"/>
  <c r="CF44" i="4"/>
  <c r="CF45" i="4"/>
  <c r="CF46" i="4"/>
  <c r="CF47" i="4"/>
  <c r="CF48" i="4"/>
  <c r="CF49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E41" i="4"/>
  <c r="CE42" i="4"/>
  <c r="CE43" i="4"/>
  <c r="CE44" i="4"/>
  <c r="CE45" i="4"/>
  <c r="CE46" i="4"/>
  <c r="CE47" i="4"/>
  <c r="CE48" i="4"/>
  <c r="CE49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C38" i="4"/>
  <c r="CC39" i="4"/>
  <c r="CC40" i="4"/>
  <c r="CC41" i="4"/>
  <c r="CC42" i="4"/>
  <c r="CC43" i="4"/>
  <c r="CC44" i="4"/>
  <c r="CC45" i="4"/>
  <c r="CC46" i="4"/>
  <c r="CC47" i="4"/>
  <c r="CC48" i="4"/>
  <c r="CC49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6" i="4"/>
  <c r="CB47" i="4"/>
  <c r="CB48" i="4"/>
  <c r="CB49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U43" i="4"/>
  <c r="BU44" i="4"/>
  <c r="BU45" i="4"/>
  <c r="BU46" i="4"/>
  <c r="BU47" i="4"/>
  <c r="BU48" i="4"/>
  <c r="BU49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T43" i="4"/>
  <c r="BT44" i="4"/>
  <c r="BT45" i="4"/>
  <c r="BT46" i="4"/>
  <c r="BT47" i="4"/>
  <c r="BT48" i="4"/>
  <c r="BT49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S41" i="4"/>
  <c r="BS42" i="4"/>
  <c r="BS43" i="4"/>
  <c r="BS44" i="4"/>
  <c r="BS45" i="4"/>
  <c r="BS46" i="4"/>
  <c r="BS47" i="4"/>
  <c r="BS48" i="4"/>
  <c r="BS49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R40" i="4"/>
  <c r="BR41" i="4"/>
  <c r="BR42" i="4"/>
  <c r="BR43" i="4"/>
  <c r="BR44" i="4"/>
  <c r="BR45" i="4"/>
  <c r="BR46" i="4"/>
  <c r="BR47" i="4"/>
  <c r="BR48" i="4"/>
  <c r="BR49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J49" i="4"/>
  <c r="BI20" i="4"/>
  <c r="BI25" i="4"/>
  <c r="BI36" i="4"/>
  <c r="BI47" i="4"/>
  <c r="BH47" i="4"/>
  <c r="BG21" i="4"/>
  <c r="BG27" i="4"/>
  <c r="BG37" i="4"/>
  <c r="BG48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T8" i="4"/>
  <c r="AT9" i="4"/>
  <c r="AT10" i="4"/>
  <c r="AT11" i="4"/>
  <c r="AT12" i="4"/>
  <c r="AN12" i="4" s="1"/>
  <c r="BG12" i="4" s="1"/>
  <c r="AT13" i="4"/>
  <c r="AT14" i="4"/>
  <c r="AT15" i="4"/>
  <c r="AT16" i="4"/>
  <c r="AN16" i="4" s="1"/>
  <c r="BG16" i="4" s="1"/>
  <c r="AT17" i="4"/>
  <c r="AT18" i="4"/>
  <c r="AT19" i="4"/>
  <c r="AN19" i="4" s="1"/>
  <c r="AT20" i="4"/>
  <c r="AN20" i="4" s="1"/>
  <c r="AT21" i="4"/>
  <c r="AT22" i="4"/>
  <c r="AT23" i="4"/>
  <c r="AT24" i="4"/>
  <c r="AN24" i="4" s="1"/>
  <c r="BG24" i="4" s="1"/>
  <c r="AT25" i="4"/>
  <c r="AT26" i="4"/>
  <c r="AT27" i="4"/>
  <c r="AT28" i="4"/>
  <c r="AN28" i="4" s="1"/>
  <c r="BG28" i="4" s="1"/>
  <c r="AT29" i="4"/>
  <c r="AT30" i="4"/>
  <c r="AT31" i="4"/>
  <c r="AN31" i="4" s="1"/>
  <c r="AT32" i="4"/>
  <c r="AN32" i="4" s="1"/>
  <c r="BG32" i="4" s="1"/>
  <c r="AT33" i="4"/>
  <c r="AT34" i="4"/>
  <c r="AT35" i="4"/>
  <c r="AN35" i="4" s="1"/>
  <c r="AT36" i="4"/>
  <c r="AN36" i="4" s="1"/>
  <c r="AT37" i="4"/>
  <c r="AT38" i="4"/>
  <c r="AT39" i="4"/>
  <c r="AT40" i="4"/>
  <c r="AN40" i="4" s="1"/>
  <c r="BG40" i="4" s="1"/>
  <c r="AT41" i="4"/>
  <c r="AT42" i="4"/>
  <c r="AT43" i="4"/>
  <c r="AT44" i="4"/>
  <c r="AT45" i="4"/>
  <c r="AT46" i="4"/>
  <c r="AT47" i="4"/>
  <c r="AN47" i="4" s="1"/>
  <c r="AT48" i="4"/>
  <c r="AN48" i="4" s="1"/>
  <c r="AT49" i="4"/>
  <c r="AO8" i="4"/>
  <c r="AO9" i="4"/>
  <c r="AN9" i="4" s="1"/>
  <c r="AO10" i="4"/>
  <c r="AO11" i="4"/>
  <c r="AO12" i="4"/>
  <c r="AO13" i="4"/>
  <c r="AN13" i="4" s="1"/>
  <c r="BG13" i="4" s="1"/>
  <c r="AO14" i="4"/>
  <c r="AO15" i="4"/>
  <c r="AO16" i="4"/>
  <c r="AO17" i="4"/>
  <c r="AN17" i="4" s="1"/>
  <c r="BG17" i="4" s="1"/>
  <c r="AO18" i="4"/>
  <c r="AO19" i="4"/>
  <c r="AO20" i="4"/>
  <c r="AO21" i="4"/>
  <c r="AO22" i="4"/>
  <c r="AO23" i="4"/>
  <c r="AO24" i="4"/>
  <c r="AO25" i="4"/>
  <c r="AN25" i="4" s="1"/>
  <c r="AO26" i="4"/>
  <c r="AO27" i="4"/>
  <c r="AO28" i="4"/>
  <c r="AO29" i="4"/>
  <c r="AN29" i="4" s="1"/>
  <c r="BG29" i="4" s="1"/>
  <c r="AO30" i="4"/>
  <c r="AO31" i="4"/>
  <c r="AO32" i="4"/>
  <c r="AO33" i="4"/>
  <c r="AO34" i="4"/>
  <c r="AO35" i="4"/>
  <c r="AO36" i="4"/>
  <c r="AO37" i="4"/>
  <c r="AO38" i="4"/>
  <c r="AO39" i="4"/>
  <c r="AO40" i="4"/>
  <c r="AO41" i="4"/>
  <c r="AN41" i="4" s="1"/>
  <c r="BG41" i="4" s="1"/>
  <c r="AO42" i="4"/>
  <c r="AO43" i="4"/>
  <c r="AO44" i="4"/>
  <c r="AO45" i="4"/>
  <c r="AN45" i="4" s="1"/>
  <c r="BG45" i="4" s="1"/>
  <c r="AO46" i="4"/>
  <c r="AO47" i="4"/>
  <c r="AO48" i="4"/>
  <c r="AO49" i="4"/>
  <c r="AN8" i="4"/>
  <c r="BG8" i="4" s="1"/>
  <c r="AN15" i="4"/>
  <c r="AN21" i="4"/>
  <c r="AN23" i="4"/>
  <c r="AN27" i="4"/>
  <c r="AN33" i="4"/>
  <c r="BG33" i="4" s="1"/>
  <c r="AN37" i="4"/>
  <c r="AN39" i="4"/>
  <c r="BG39" i="4" s="1"/>
  <c r="AN43" i="4"/>
  <c r="AN44" i="4"/>
  <c r="BG44" i="4" s="1"/>
  <c r="AN49" i="4"/>
  <c r="BG49" i="4" s="1"/>
  <c r="AG8" i="4"/>
  <c r="AG9" i="4"/>
  <c r="AG10" i="4"/>
  <c r="AF10" i="4" s="1"/>
  <c r="AG11" i="4"/>
  <c r="AF11" i="4" s="1"/>
  <c r="AG12" i="4"/>
  <c r="AG13" i="4"/>
  <c r="AG14" i="4"/>
  <c r="AG15" i="4"/>
  <c r="AG16" i="4"/>
  <c r="AG17" i="4"/>
  <c r="AG18" i="4"/>
  <c r="AG19" i="4"/>
  <c r="AF19" i="4" s="1"/>
  <c r="AG20" i="4"/>
  <c r="AG21" i="4"/>
  <c r="AF21" i="4" s="1"/>
  <c r="AG22" i="4"/>
  <c r="AF22" i="4" s="1"/>
  <c r="AG23" i="4"/>
  <c r="AF23" i="4" s="1"/>
  <c r="AG24" i="4"/>
  <c r="AG25" i="4"/>
  <c r="AG26" i="4"/>
  <c r="AF26" i="4" s="1"/>
  <c r="AG27" i="4"/>
  <c r="AF27" i="4" s="1"/>
  <c r="AG28" i="4"/>
  <c r="AG29" i="4"/>
  <c r="AG30" i="4"/>
  <c r="AG31" i="4"/>
  <c r="AF31" i="4" s="1"/>
  <c r="BH31" i="4" s="1"/>
  <c r="AG32" i="4"/>
  <c r="AG33" i="4"/>
  <c r="AG34" i="4"/>
  <c r="AG35" i="4"/>
  <c r="AF35" i="4" s="1"/>
  <c r="AG36" i="4"/>
  <c r="AG37" i="4"/>
  <c r="AF37" i="4" s="1"/>
  <c r="AG38" i="4"/>
  <c r="AF38" i="4" s="1"/>
  <c r="AG39" i="4"/>
  <c r="AF39" i="4" s="1"/>
  <c r="AG40" i="4"/>
  <c r="AG41" i="4"/>
  <c r="AG42" i="4"/>
  <c r="AF42" i="4" s="1"/>
  <c r="AG43" i="4"/>
  <c r="AF43" i="4" s="1"/>
  <c r="BG43" i="4" s="1"/>
  <c r="AG44" i="4"/>
  <c r="AG45" i="4"/>
  <c r="AG46" i="4"/>
  <c r="AG47" i="4"/>
  <c r="AF47" i="4" s="1"/>
  <c r="AG48" i="4"/>
  <c r="AG49" i="4"/>
  <c r="AF8" i="4"/>
  <c r="AF9" i="4"/>
  <c r="AF12" i="4"/>
  <c r="AF13" i="4"/>
  <c r="AF14" i="4"/>
  <c r="AF16" i="4"/>
  <c r="AF17" i="4"/>
  <c r="AF18" i="4"/>
  <c r="AF20" i="4"/>
  <c r="AF24" i="4"/>
  <c r="AF25" i="4"/>
  <c r="AF28" i="4"/>
  <c r="AF29" i="4"/>
  <c r="AF30" i="4"/>
  <c r="AF32" i="4"/>
  <c r="AF33" i="4"/>
  <c r="AF34" i="4"/>
  <c r="AF36" i="4"/>
  <c r="AF40" i="4"/>
  <c r="AF41" i="4"/>
  <c r="AF44" i="4"/>
  <c r="AF45" i="4"/>
  <c r="AF46" i="4"/>
  <c r="AF48" i="4"/>
  <c r="AF49" i="4"/>
  <c r="AE41" i="4"/>
  <c r="CI41" i="4" s="1"/>
  <c r="W8" i="4"/>
  <c r="CA8" i="4" s="1"/>
  <c r="W9" i="4"/>
  <c r="CA9" i="4" s="1"/>
  <c r="W10" i="4"/>
  <c r="W11" i="4"/>
  <c r="CA11" i="4" s="1"/>
  <c r="W12" i="4"/>
  <c r="CA12" i="4" s="1"/>
  <c r="W13" i="4"/>
  <c r="CA13" i="4" s="1"/>
  <c r="W14" i="4"/>
  <c r="W15" i="4"/>
  <c r="CA15" i="4" s="1"/>
  <c r="W16" i="4"/>
  <c r="CA16" i="4" s="1"/>
  <c r="W17" i="4"/>
  <c r="CA17" i="4" s="1"/>
  <c r="W18" i="4"/>
  <c r="W19" i="4"/>
  <c r="CA19" i="4" s="1"/>
  <c r="W20" i="4"/>
  <c r="CA20" i="4" s="1"/>
  <c r="W21" i="4"/>
  <c r="CA21" i="4" s="1"/>
  <c r="W22" i="4"/>
  <c r="W23" i="4"/>
  <c r="CA23" i="4" s="1"/>
  <c r="W24" i="4"/>
  <c r="CA24" i="4" s="1"/>
  <c r="W25" i="4"/>
  <c r="CA25" i="4" s="1"/>
  <c r="W26" i="4"/>
  <c r="W27" i="4"/>
  <c r="CA27" i="4" s="1"/>
  <c r="W28" i="4"/>
  <c r="CA28" i="4" s="1"/>
  <c r="W29" i="4"/>
  <c r="CA29" i="4" s="1"/>
  <c r="W30" i="4"/>
  <c r="W31" i="4"/>
  <c r="CA31" i="4" s="1"/>
  <c r="W32" i="4"/>
  <c r="CA32" i="4" s="1"/>
  <c r="W33" i="4"/>
  <c r="CA33" i="4" s="1"/>
  <c r="W34" i="4"/>
  <c r="W35" i="4"/>
  <c r="CA35" i="4" s="1"/>
  <c r="W36" i="4"/>
  <c r="CA36" i="4" s="1"/>
  <c r="W37" i="4"/>
  <c r="CA37" i="4" s="1"/>
  <c r="W38" i="4"/>
  <c r="W39" i="4"/>
  <c r="CA39" i="4" s="1"/>
  <c r="W40" i="4"/>
  <c r="CA40" i="4" s="1"/>
  <c r="W41" i="4"/>
  <c r="CA41" i="4" s="1"/>
  <c r="W42" i="4"/>
  <c r="W43" i="4"/>
  <c r="CA43" i="4" s="1"/>
  <c r="W44" i="4"/>
  <c r="CA44" i="4" s="1"/>
  <c r="W45" i="4"/>
  <c r="CA45" i="4" s="1"/>
  <c r="W46" i="4"/>
  <c r="W47" i="4"/>
  <c r="CA47" i="4" s="1"/>
  <c r="W48" i="4"/>
  <c r="CA48" i="4" s="1"/>
  <c r="W49" i="4"/>
  <c r="CA49" i="4" s="1"/>
  <c r="R8" i="4"/>
  <c r="R9" i="4"/>
  <c r="BV9" i="4" s="1"/>
  <c r="R10" i="4"/>
  <c r="BV10" i="4" s="1"/>
  <c r="R11" i="4"/>
  <c r="BV11" i="4" s="1"/>
  <c r="R12" i="4"/>
  <c r="R13" i="4"/>
  <c r="R14" i="4"/>
  <c r="BV14" i="4" s="1"/>
  <c r="R15" i="4"/>
  <c r="BV15" i="4" s="1"/>
  <c r="R16" i="4"/>
  <c r="R17" i="4"/>
  <c r="R18" i="4"/>
  <c r="BV18" i="4" s="1"/>
  <c r="R19" i="4"/>
  <c r="BV19" i="4" s="1"/>
  <c r="R20" i="4"/>
  <c r="R21" i="4"/>
  <c r="BV21" i="4" s="1"/>
  <c r="R22" i="4"/>
  <c r="BV22" i="4" s="1"/>
  <c r="R23" i="4"/>
  <c r="BV23" i="4" s="1"/>
  <c r="R24" i="4"/>
  <c r="R25" i="4"/>
  <c r="BV25" i="4" s="1"/>
  <c r="R26" i="4"/>
  <c r="BV26" i="4" s="1"/>
  <c r="R27" i="4"/>
  <c r="BV27" i="4" s="1"/>
  <c r="R28" i="4"/>
  <c r="R29" i="4"/>
  <c r="R30" i="4"/>
  <c r="BV30" i="4" s="1"/>
  <c r="R31" i="4"/>
  <c r="BV31" i="4" s="1"/>
  <c r="R32" i="4"/>
  <c r="R33" i="4"/>
  <c r="R34" i="4"/>
  <c r="BV34" i="4" s="1"/>
  <c r="R35" i="4"/>
  <c r="BV35" i="4" s="1"/>
  <c r="R36" i="4"/>
  <c r="R37" i="4"/>
  <c r="BV37" i="4" s="1"/>
  <c r="R38" i="4"/>
  <c r="BV38" i="4" s="1"/>
  <c r="R39" i="4"/>
  <c r="BV39" i="4" s="1"/>
  <c r="R40" i="4"/>
  <c r="R41" i="4"/>
  <c r="BV41" i="4" s="1"/>
  <c r="R42" i="4"/>
  <c r="BV42" i="4" s="1"/>
  <c r="R43" i="4"/>
  <c r="BV43" i="4" s="1"/>
  <c r="R44" i="4"/>
  <c r="R45" i="4"/>
  <c r="R46" i="4"/>
  <c r="BV46" i="4" s="1"/>
  <c r="R47" i="4"/>
  <c r="BV47" i="4" s="1"/>
  <c r="R48" i="4"/>
  <c r="R49" i="4"/>
  <c r="M8" i="4"/>
  <c r="BQ8" i="4" s="1"/>
  <c r="M9" i="4"/>
  <c r="BQ9" i="4" s="1"/>
  <c r="M10" i="4"/>
  <c r="M11" i="4"/>
  <c r="BQ11" i="4" s="1"/>
  <c r="M12" i="4"/>
  <c r="BQ12" i="4" s="1"/>
  <c r="M13" i="4"/>
  <c r="BQ13" i="4" s="1"/>
  <c r="M14" i="4"/>
  <c r="M15" i="4"/>
  <c r="BQ15" i="4" s="1"/>
  <c r="M16" i="4"/>
  <c r="BQ16" i="4" s="1"/>
  <c r="M17" i="4"/>
  <c r="BQ17" i="4" s="1"/>
  <c r="M18" i="4"/>
  <c r="M19" i="4"/>
  <c r="BQ19" i="4" s="1"/>
  <c r="M20" i="4"/>
  <c r="BQ20" i="4" s="1"/>
  <c r="M21" i="4"/>
  <c r="BQ21" i="4" s="1"/>
  <c r="M22" i="4"/>
  <c r="M23" i="4"/>
  <c r="BQ23" i="4" s="1"/>
  <c r="M24" i="4"/>
  <c r="BQ24" i="4" s="1"/>
  <c r="M25" i="4"/>
  <c r="BQ25" i="4" s="1"/>
  <c r="M26" i="4"/>
  <c r="M27" i="4"/>
  <c r="BQ27" i="4" s="1"/>
  <c r="M28" i="4"/>
  <c r="BQ28" i="4" s="1"/>
  <c r="M29" i="4"/>
  <c r="BQ29" i="4" s="1"/>
  <c r="M30" i="4"/>
  <c r="M31" i="4"/>
  <c r="BQ31" i="4" s="1"/>
  <c r="M32" i="4"/>
  <c r="BQ32" i="4" s="1"/>
  <c r="M33" i="4"/>
  <c r="BQ33" i="4" s="1"/>
  <c r="M34" i="4"/>
  <c r="M35" i="4"/>
  <c r="BQ35" i="4" s="1"/>
  <c r="M36" i="4"/>
  <c r="BQ36" i="4" s="1"/>
  <c r="M37" i="4"/>
  <c r="BQ37" i="4" s="1"/>
  <c r="M38" i="4"/>
  <c r="M39" i="4"/>
  <c r="BQ39" i="4" s="1"/>
  <c r="M40" i="4"/>
  <c r="BQ40" i="4" s="1"/>
  <c r="M41" i="4"/>
  <c r="BQ41" i="4" s="1"/>
  <c r="M42" i="4"/>
  <c r="M43" i="4"/>
  <c r="BQ43" i="4" s="1"/>
  <c r="M44" i="4"/>
  <c r="BQ44" i="4" s="1"/>
  <c r="M45" i="4"/>
  <c r="BQ45" i="4" s="1"/>
  <c r="M46" i="4"/>
  <c r="M47" i="4"/>
  <c r="BQ47" i="4" s="1"/>
  <c r="M48" i="4"/>
  <c r="BQ48" i="4" s="1"/>
  <c r="M49" i="4"/>
  <c r="BQ49" i="4" s="1"/>
  <c r="L8" i="4"/>
  <c r="L9" i="4"/>
  <c r="BP9" i="4" s="1"/>
  <c r="L12" i="4"/>
  <c r="L14" i="4"/>
  <c r="L18" i="4"/>
  <c r="L20" i="4"/>
  <c r="BP20" i="4" s="1"/>
  <c r="L24" i="4"/>
  <c r="L25" i="4"/>
  <c r="BP25" i="4" s="1"/>
  <c r="L28" i="4"/>
  <c r="L30" i="4"/>
  <c r="L34" i="4"/>
  <c r="L36" i="4"/>
  <c r="BP36" i="4" s="1"/>
  <c r="L40" i="4"/>
  <c r="L41" i="4"/>
  <c r="BP41" i="4" s="1"/>
  <c r="L44" i="4"/>
  <c r="L46" i="4"/>
  <c r="E8" i="4"/>
  <c r="D8" i="4" s="1"/>
  <c r="E9" i="4"/>
  <c r="E10" i="4"/>
  <c r="E11" i="4"/>
  <c r="D11" i="4" s="1"/>
  <c r="BH11" i="4" s="1"/>
  <c r="E12" i="4"/>
  <c r="BI12" i="4" s="1"/>
  <c r="E13" i="4"/>
  <c r="BI13" i="4" s="1"/>
  <c r="E14" i="4"/>
  <c r="E15" i="4"/>
  <c r="D15" i="4" s="1"/>
  <c r="E16" i="4"/>
  <c r="BI16" i="4" s="1"/>
  <c r="E17" i="4"/>
  <c r="E18" i="4"/>
  <c r="E19" i="4"/>
  <c r="D19" i="4" s="1"/>
  <c r="E20" i="4"/>
  <c r="E21" i="4"/>
  <c r="BI21" i="4" s="1"/>
  <c r="E22" i="4"/>
  <c r="E23" i="4"/>
  <c r="D23" i="4" s="1"/>
  <c r="BH23" i="4" s="1"/>
  <c r="E24" i="4"/>
  <c r="D24" i="4" s="1"/>
  <c r="E25" i="4"/>
  <c r="D25" i="4" s="1"/>
  <c r="E26" i="4"/>
  <c r="E27" i="4"/>
  <c r="D27" i="4" s="1"/>
  <c r="BH27" i="4" s="1"/>
  <c r="E28" i="4"/>
  <c r="BI28" i="4" s="1"/>
  <c r="E29" i="4"/>
  <c r="BI29" i="4" s="1"/>
  <c r="E30" i="4"/>
  <c r="E31" i="4"/>
  <c r="D31" i="4" s="1"/>
  <c r="E32" i="4"/>
  <c r="BI32" i="4" s="1"/>
  <c r="E33" i="4"/>
  <c r="E34" i="4"/>
  <c r="E35" i="4"/>
  <c r="D35" i="4" s="1"/>
  <c r="E36" i="4"/>
  <c r="E37" i="4"/>
  <c r="BI37" i="4" s="1"/>
  <c r="E38" i="4"/>
  <c r="E39" i="4"/>
  <c r="D39" i="4" s="1"/>
  <c r="BH39" i="4" s="1"/>
  <c r="E40" i="4"/>
  <c r="D40" i="4" s="1"/>
  <c r="E41" i="4"/>
  <c r="D41" i="4" s="1"/>
  <c r="BH41" i="4" s="1"/>
  <c r="E42" i="4"/>
  <c r="E43" i="4"/>
  <c r="D43" i="4" s="1"/>
  <c r="BH43" i="4" s="1"/>
  <c r="E44" i="4"/>
  <c r="BI44" i="4" s="1"/>
  <c r="E45" i="4"/>
  <c r="BI45" i="4" s="1"/>
  <c r="E46" i="4"/>
  <c r="E47" i="4"/>
  <c r="D47" i="4" s="1"/>
  <c r="E48" i="4"/>
  <c r="BI48" i="4" s="1"/>
  <c r="E49" i="4"/>
  <c r="D12" i="4"/>
  <c r="BH12" i="4" s="1"/>
  <c r="D13" i="4"/>
  <c r="BH13" i="4" s="1"/>
  <c r="D20" i="4"/>
  <c r="D21" i="4"/>
  <c r="D28" i="4"/>
  <c r="BH28" i="4" s="1"/>
  <c r="D29" i="4"/>
  <c r="BH29" i="4" s="1"/>
  <c r="D36" i="4"/>
  <c r="D37" i="4"/>
  <c r="BH37" i="4" s="1"/>
  <c r="D44" i="4"/>
  <c r="BH44" i="4" s="1"/>
  <c r="D45" i="4"/>
  <c r="BH45" i="4" s="1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N8" i="3"/>
  <c r="M8" i="3" s="1"/>
  <c r="N9" i="3"/>
  <c r="N10" i="3"/>
  <c r="N11" i="3"/>
  <c r="M11" i="3" s="1"/>
  <c r="N12" i="3"/>
  <c r="M12" i="3" s="1"/>
  <c r="N13" i="3"/>
  <c r="N14" i="3"/>
  <c r="N15" i="3"/>
  <c r="M15" i="3" s="1"/>
  <c r="N16" i="3"/>
  <c r="M16" i="3" s="1"/>
  <c r="N17" i="3"/>
  <c r="N18" i="3"/>
  <c r="N19" i="3"/>
  <c r="M19" i="3" s="1"/>
  <c r="N20" i="3"/>
  <c r="M20" i="3" s="1"/>
  <c r="N21" i="3"/>
  <c r="N22" i="3"/>
  <c r="N23" i="3"/>
  <c r="M23" i="3" s="1"/>
  <c r="N24" i="3"/>
  <c r="M24" i="3" s="1"/>
  <c r="N25" i="3"/>
  <c r="N26" i="3"/>
  <c r="N27" i="3"/>
  <c r="M27" i="3" s="1"/>
  <c r="N28" i="3"/>
  <c r="M28" i="3" s="1"/>
  <c r="N29" i="3"/>
  <c r="N30" i="3"/>
  <c r="N31" i="3"/>
  <c r="M31" i="3" s="1"/>
  <c r="N32" i="3"/>
  <c r="M32" i="3" s="1"/>
  <c r="N33" i="3"/>
  <c r="N34" i="3"/>
  <c r="N35" i="3"/>
  <c r="M35" i="3" s="1"/>
  <c r="N36" i="3"/>
  <c r="M36" i="3" s="1"/>
  <c r="N37" i="3"/>
  <c r="N38" i="3"/>
  <c r="N39" i="3"/>
  <c r="M39" i="3" s="1"/>
  <c r="N40" i="3"/>
  <c r="M40" i="3" s="1"/>
  <c r="N41" i="3"/>
  <c r="N42" i="3"/>
  <c r="N43" i="3"/>
  <c r="M43" i="3" s="1"/>
  <c r="N44" i="3"/>
  <c r="M44" i="3" s="1"/>
  <c r="N45" i="3"/>
  <c r="N46" i="3"/>
  <c r="N47" i="3"/>
  <c r="M47" i="3" s="1"/>
  <c r="N48" i="3"/>
  <c r="M48" i="3" s="1"/>
  <c r="N49" i="3"/>
  <c r="M9" i="3"/>
  <c r="M10" i="3"/>
  <c r="M13" i="3"/>
  <c r="M14" i="3"/>
  <c r="M17" i="3"/>
  <c r="M18" i="3"/>
  <c r="M21" i="3"/>
  <c r="M22" i="3"/>
  <c r="M25" i="3"/>
  <c r="M26" i="3"/>
  <c r="M29" i="3"/>
  <c r="M30" i="3"/>
  <c r="M33" i="3"/>
  <c r="M34" i="3"/>
  <c r="M37" i="3"/>
  <c r="M38" i="3"/>
  <c r="M41" i="3"/>
  <c r="M42" i="3"/>
  <c r="M45" i="3"/>
  <c r="M46" i="3"/>
  <c r="M49" i="3"/>
  <c r="E8" i="3"/>
  <c r="D8" i="3" s="1"/>
  <c r="E9" i="3"/>
  <c r="W9" i="3" s="1"/>
  <c r="E10" i="3"/>
  <c r="W10" i="3" s="1"/>
  <c r="E11" i="3"/>
  <c r="W11" i="3" s="1"/>
  <c r="E12" i="3"/>
  <c r="D12" i="3" s="1"/>
  <c r="E13" i="3"/>
  <c r="W13" i="3" s="1"/>
  <c r="E14" i="3"/>
  <c r="W14" i="3" s="1"/>
  <c r="E15" i="3"/>
  <c r="W15" i="3" s="1"/>
  <c r="E16" i="3"/>
  <c r="D16" i="3" s="1"/>
  <c r="E17" i="3"/>
  <c r="W17" i="3" s="1"/>
  <c r="E18" i="3"/>
  <c r="W18" i="3" s="1"/>
  <c r="E19" i="3"/>
  <c r="W19" i="3" s="1"/>
  <c r="E20" i="3"/>
  <c r="D20" i="3" s="1"/>
  <c r="E21" i="3"/>
  <c r="W21" i="3" s="1"/>
  <c r="E22" i="3"/>
  <c r="W22" i="3" s="1"/>
  <c r="E23" i="3"/>
  <c r="W23" i="3" s="1"/>
  <c r="E24" i="3"/>
  <c r="D24" i="3" s="1"/>
  <c r="E25" i="3"/>
  <c r="W25" i="3" s="1"/>
  <c r="E26" i="3"/>
  <c r="W26" i="3" s="1"/>
  <c r="E27" i="3"/>
  <c r="W27" i="3" s="1"/>
  <c r="E28" i="3"/>
  <c r="D28" i="3" s="1"/>
  <c r="E29" i="3"/>
  <c r="W29" i="3" s="1"/>
  <c r="E30" i="3"/>
  <c r="W30" i="3" s="1"/>
  <c r="E31" i="3"/>
  <c r="W31" i="3" s="1"/>
  <c r="E32" i="3"/>
  <c r="D32" i="3" s="1"/>
  <c r="E33" i="3"/>
  <c r="W33" i="3" s="1"/>
  <c r="E34" i="3"/>
  <c r="W34" i="3" s="1"/>
  <c r="E35" i="3"/>
  <c r="W35" i="3" s="1"/>
  <c r="E36" i="3"/>
  <c r="D36" i="3" s="1"/>
  <c r="E37" i="3"/>
  <c r="W37" i="3" s="1"/>
  <c r="E38" i="3"/>
  <c r="W38" i="3" s="1"/>
  <c r="E39" i="3"/>
  <c r="W39" i="3" s="1"/>
  <c r="E40" i="3"/>
  <c r="D40" i="3" s="1"/>
  <c r="E41" i="3"/>
  <c r="W41" i="3" s="1"/>
  <c r="E42" i="3"/>
  <c r="W42" i="3" s="1"/>
  <c r="E43" i="3"/>
  <c r="W43" i="3" s="1"/>
  <c r="E44" i="3"/>
  <c r="D44" i="3" s="1"/>
  <c r="E45" i="3"/>
  <c r="W45" i="3" s="1"/>
  <c r="E46" i="3"/>
  <c r="W46" i="3" s="1"/>
  <c r="E47" i="3"/>
  <c r="W47" i="3" s="1"/>
  <c r="E48" i="3"/>
  <c r="D48" i="3" s="1"/>
  <c r="V48" i="3" s="1"/>
  <c r="E49" i="3"/>
  <c r="W49" i="3" s="1"/>
  <c r="D9" i="3"/>
  <c r="V9" i="3" s="1"/>
  <c r="D10" i="3"/>
  <c r="V10" i="3" s="1"/>
  <c r="D13" i="3"/>
  <c r="V13" i="3" s="1"/>
  <c r="D14" i="3"/>
  <c r="V14" i="3" s="1"/>
  <c r="D17" i="3"/>
  <c r="V17" i="3" s="1"/>
  <c r="D18" i="3"/>
  <c r="V18" i="3" s="1"/>
  <c r="D21" i="3"/>
  <c r="V21" i="3" s="1"/>
  <c r="D22" i="3"/>
  <c r="V22" i="3" s="1"/>
  <c r="D25" i="3"/>
  <c r="V25" i="3" s="1"/>
  <c r="D26" i="3"/>
  <c r="V26" i="3" s="1"/>
  <c r="D29" i="3"/>
  <c r="V29" i="3" s="1"/>
  <c r="D30" i="3"/>
  <c r="V30" i="3" s="1"/>
  <c r="D33" i="3"/>
  <c r="V33" i="3" s="1"/>
  <c r="D34" i="3"/>
  <c r="V34" i="3" s="1"/>
  <c r="D37" i="3"/>
  <c r="V37" i="3" s="1"/>
  <c r="D38" i="3"/>
  <c r="V38" i="3" s="1"/>
  <c r="D41" i="3"/>
  <c r="V41" i="3" s="1"/>
  <c r="D42" i="3"/>
  <c r="V42" i="3" s="1"/>
  <c r="D45" i="3"/>
  <c r="V45" i="3" s="1"/>
  <c r="D46" i="3"/>
  <c r="V46" i="3" s="1"/>
  <c r="D49" i="3"/>
  <c r="V49" i="3" s="1"/>
  <c r="DI8" i="2"/>
  <c r="DI9" i="2"/>
  <c r="DI10" i="2"/>
  <c r="DI11" i="2"/>
  <c r="DI12" i="2"/>
  <c r="DI13" i="2"/>
  <c r="DI14" i="2"/>
  <c r="DH8" i="2"/>
  <c r="DH9" i="2"/>
  <c r="DH10" i="2"/>
  <c r="DH11" i="2"/>
  <c r="DH12" i="2"/>
  <c r="DH13" i="2"/>
  <c r="DH14" i="2"/>
  <c r="DF8" i="2"/>
  <c r="DF9" i="2"/>
  <c r="DF10" i="2"/>
  <c r="DF11" i="2"/>
  <c r="DF12" i="2"/>
  <c r="DF13" i="2"/>
  <c r="DF14" i="2"/>
  <c r="DE8" i="2"/>
  <c r="DE9" i="2"/>
  <c r="DE10" i="2"/>
  <c r="DE11" i="2"/>
  <c r="DE12" i="2"/>
  <c r="DE13" i="2"/>
  <c r="DE14" i="2"/>
  <c r="DD8" i="2"/>
  <c r="DD9" i="2"/>
  <c r="DD10" i="2"/>
  <c r="DD11" i="2"/>
  <c r="DD12" i="2"/>
  <c r="DD13" i="2"/>
  <c r="DD14" i="2"/>
  <c r="DC8" i="2"/>
  <c r="DC9" i="2"/>
  <c r="DC10" i="2"/>
  <c r="DC11" i="2"/>
  <c r="DC12" i="2"/>
  <c r="DC13" i="2"/>
  <c r="DC14" i="2"/>
  <c r="DA8" i="2"/>
  <c r="DA9" i="2"/>
  <c r="DA10" i="2"/>
  <c r="DA11" i="2"/>
  <c r="DA12" i="2"/>
  <c r="DA13" i="2"/>
  <c r="DA14" i="2"/>
  <c r="CZ8" i="2"/>
  <c r="CZ9" i="2"/>
  <c r="CZ10" i="2"/>
  <c r="CZ11" i="2"/>
  <c r="CZ12" i="2"/>
  <c r="CZ13" i="2"/>
  <c r="CZ14" i="2"/>
  <c r="CY8" i="2"/>
  <c r="CY9" i="2"/>
  <c r="CY10" i="2"/>
  <c r="CY11" i="2"/>
  <c r="CY12" i="2"/>
  <c r="CY13" i="2"/>
  <c r="CY14" i="2"/>
  <c r="CX8" i="2"/>
  <c r="CX9" i="2"/>
  <c r="CX10" i="2"/>
  <c r="CX11" i="2"/>
  <c r="CX12" i="2"/>
  <c r="CX13" i="2"/>
  <c r="CX14" i="2"/>
  <c r="CV8" i="2"/>
  <c r="CV9" i="2"/>
  <c r="CV10" i="2"/>
  <c r="CV11" i="2"/>
  <c r="CV12" i="2"/>
  <c r="CV13" i="2"/>
  <c r="CV14" i="2"/>
  <c r="CU8" i="2"/>
  <c r="CU9" i="2"/>
  <c r="CU10" i="2"/>
  <c r="CU11" i="2"/>
  <c r="CU12" i="2"/>
  <c r="CU13" i="2"/>
  <c r="CU14" i="2"/>
  <c r="CT8" i="2"/>
  <c r="CT9" i="2"/>
  <c r="CT10" i="2"/>
  <c r="CT11" i="2"/>
  <c r="CT12" i="2"/>
  <c r="CT13" i="2"/>
  <c r="CT14" i="2"/>
  <c r="CS8" i="2"/>
  <c r="CS9" i="2"/>
  <c r="CS10" i="2"/>
  <c r="CS11" i="2"/>
  <c r="CS12" i="2"/>
  <c r="CS13" i="2"/>
  <c r="CS14" i="2"/>
  <c r="CO8" i="2"/>
  <c r="CO9" i="2"/>
  <c r="CO10" i="2"/>
  <c r="CO11" i="2"/>
  <c r="CO12" i="2"/>
  <c r="CO13" i="2"/>
  <c r="CO14" i="2"/>
  <c r="CN8" i="2"/>
  <c r="CN9" i="2"/>
  <c r="CN10" i="2"/>
  <c r="CN11" i="2"/>
  <c r="CN12" i="2"/>
  <c r="CN13" i="2"/>
  <c r="CN14" i="2"/>
  <c r="CM8" i="2"/>
  <c r="CM9" i="2"/>
  <c r="CM10" i="2"/>
  <c r="CM11" i="2"/>
  <c r="CM12" i="2"/>
  <c r="CM13" i="2"/>
  <c r="CM14" i="2"/>
  <c r="CL8" i="2"/>
  <c r="CL9" i="2"/>
  <c r="CL10" i="2"/>
  <c r="CL11" i="2"/>
  <c r="CL12" i="2"/>
  <c r="CL13" i="2"/>
  <c r="CL14" i="2"/>
  <c r="CK8" i="2"/>
  <c r="CK9" i="2"/>
  <c r="CK10" i="2"/>
  <c r="CK11" i="2"/>
  <c r="CK12" i="2"/>
  <c r="CK13" i="2"/>
  <c r="CK14" i="2"/>
  <c r="BZ8" i="2"/>
  <c r="DB8" i="2" s="1"/>
  <c r="BZ9" i="2"/>
  <c r="DB9" i="2" s="1"/>
  <c r="BZ10" i="2"/>
  <c r="DB10" i="2" s="1"/>
  <c r="BZ11" i="2"/>
  <c r="DB11" i="2" s="1"/>
  <c r="BZ12" i="2"/>
  <c r="DB12" i="2" s="1"/>
  <c r="BZ13" i="2"/>
  <c r="DB13" i="2" s="1"/>
  <c r="BZ14" i="2"/>
  <c r="DB14" i="2" s="1"/>
  <c r="BU8" i="2"/>
  <c r="CW8" i="2" s="1"/>
  <c r="BU9" i="2"/>
  <c r="CW9" i="2" s="1"/>
  <c r="BU10" i="2"/>
  <c r="CW10" i="2" s="1"/>
  <c r="BU11" i="2"/>
  <c r="BU12" i="2"/>
  <c r="CW12" i="2" s="1"/>
  <c r="BU13" i="2"/>
  <c r="CW13" i="2" s="1"/>
  <c r="BU14" i="2"/>
  <c r="CW14" i="2" s="1"/>
  <c r="BP8" i="2"/>
  <c r="CR8" i="2" s="1"/>
  <c r="BP9" i="2"/>
  <c r="CR9" i="2" s="1"/>
  <c r="BP10" i="2"/>
  <c r="CR10" i="2" s="1"/>
  <c r="BP11" i="2"/>
  <c r="CR11" i="2" s="1"/>
  <c r="BP12" i="2"/>
  <c r="CR12" i="2" s="1"/>
  <c r="BP13" i="2"/>
  <c r="CR13" i="2" s="1"/>
  <c r="BP14" i="2"/>
  <c r="CR14" i="2" s="1"/>
  <c r="BO8" i="2"/>
  <c r="CQ8" i="2" s="1"/>
  <c r="BO9" i="2"/>
  <c r="BO12" i="2"/>
  <c r="CQ12" i="2" s="1"/>
  <c r="BO13" i="2"/>
  <c r="CQ13" i="2" s="1"/>
  <c r="BH8" i="2"/>
  <c r="CJ8" i="2" s="1"/>
  <c r="BH9" i="2"/>
  <c r="CJ9" i="2" s="1"/>
  <c r="BH10" i="2"/>
  <c r="BG10" i="2" s="1"/>
  <c r="CI10" i="2" s="1"/>
  <c r="BH11" i="2"/>
  <c r="CJ11" i="2" s="1"/>
  <c r="BH12" i="2"/>
  <c r="CJ12" i="2" s="1"/>
  <c r="BH13" i="2"/>
  <c r="CJ13" i="2" s="1"/>
  <c r="BH14" i="2"/>
  <c r="BG14" i="2" s="1"/>
  <c r="CI14" i="2" s="1"/>
  <c r="BG8" i="2"/>
  <c r="BG9" i="2"/>
  <c r="CI9" i="2" s="1"/>
  <c r="BG12" i="2"/>
  <c r="CI12" i="2" s="1"/>
  <c r="BG13" i="2"/>
  <c r="CI13" i="2" s="1"/>
  <c r="AX8" i="2"/>
  <c r="AX9" i="2"/>
  <c r="AX10" i="2"/>
  <c r="AX11" i="2"/>
  <c r="AX12" i="2"/>
  <c r="AX13" i="2"/>
  <c r="AX14" i="2"/>
  <c r="AS8" i="2"/>
  <c r="AS9" i="2"/>
  <c r="AS10" i="2"/>
  <c r="AS11" i="2"/>
  <c r="AS12" i="2"/>
  <c r="AS13" i="2"/>
  <c r="AS14" i="2"/>
  <c r="AN8" i="2"/>
  <c r="AN9" i="2"/>
  <c r="AM9" i="2" s="1"/>
  <c r="BF9" i="2" s="1"/>
  <c r="AN10" i="2"/>
  <c r="AN11" i="2"/>
  <c r="AN12" i="2"/>
  <c r="AN13" i="2"/>
  <c r="AN14" i="2"/>
  <c r="AM14" i="2" s="1"/>
  <c r="BF14" i="2" s="1"/>
  <c r="AM8" i="2"/>
  <c r="AM10" i="2"/>
  <c r="BF10" i="2" s="1"/>
  <c r="AM12" i="2"/>
  <c r="BF12" i="2" s="1"/>
  <c r="AM13" i="2"/>
  <c r="BF13" i="2" s="1"/>
  <c r="AF8" i="2"/>
  <c r="AE8" i="2" s="1"/>
  <c r="AF9" i="2"/>
  <c r="AE9" i="2" s="1"/>
  <c r="AF10" i="2"/>
  <c r="AE10" i="2" s="1"/>
  <c r="AF11" i="2"/>
  <c r="AF12" i="2"/>
  <c r="AF13" i="2"/>
  <c r="AE13" i="2" s="1"/>
  <c r="AF14" i="2"/>
  <c r="AE14" i="2" s="1"/>
  <c r="AE11" i="2"/>
  <c r="AE12" i="2"/>
  <c r="AD8" i="2"/>
  <c r="AD9" i="2"/>
  <c r="AD10" i="2"/>
  <c r="AD11" i="2"/>
  <c r="AD12" i="2"/>
  <c r="AD13" i="2"/>
  <c r="AD14" i="2"/>
  <c r="AC8" i="2"/>
  <c r="AC9" i="2"/>
  <c r="AC10" i="2"/>
  <c r="AC11" i="2"/>
  <c r="AC12" i="2"/>
  <c r="AC13" i="2"/>
  <c r="AC14" i="2"/>
  <c r="AB8" i="2"/>
  <c r="AB9" i="2"/>
  <c r="AB10" i="2"/>
  <c r="AB11" i="2"/>
  <c r="AB12" i="2"/>
  <c r="AB13" i="2"/>
  <c r="AB14" i="2"/>
  <c r="AA8" i="2"/>
  <c r="AA9" i="2"/>
  <c r="AA10" i="2"/>
  <c r="AA11" i="2"/>
  <c r="AA12" i="2"/>
  <c r="AA13" i="2"/>
  <c r="AA14" i="2"/>
  <c r="Z8" i="2"/>
  <c r="Z9" i="2"/>
  <c r="Z10" i="2"/>
  <c r="Z11" i="2"/>
  <c r="Z12" i="2"/>
  <c r="Z13" i="2"/>
  <c r="Z14" i="2"/>
  <c r="Y8" i="2"/>
  <c r="Y9" i="2"/>
  <c r="Y10" i="2"/>
  <c r="Y11" i="2"/>
  <c r="Y12" i="2"/>
  <c r="Y13" i="2"/>
  <c r="Y14" i="2"/>
  <c r="X8" i="2"/>
  <c r="X9" i="2"/>
  <c r="X10" i="2"/>
  <c r="X11" i="2"/>
  <c r="X12" i="2"/>
  <c r="X13" i="2"/>
  <c r="X14" i="2"/>
  <c r="V11" i="2"/>
  <c r="N8" i="2"/>
  <c r="M8" i="2" s="1"/>
  <c r="N9" i="2"/>
  <c r="N10" i="2"/>
  <c r="M10" i="2" s="1"/>
  <c r="N11" i="2"/>
  <c r="M11" i="2" s="1"/>
  <c r="N12" i="2"/>
  <c r="M12" i="2" s="1"/>
  <c r="N13" i="2"/>
  <c r="M13" i="2" s="1"/>
  <c r="N14" i="2"/>
  <c r="M14" i="2" s="1"/>
  <c r="M9" i="2"/>
  <c r="E8" i="2"/>
  <c r="W8" i="2" s="1"/>
  <c r="E9" i="2"/>
  <c r="W9" i="2" s="1"/>
  <c r="E10" i="2"/>
  <c r="D10" i="2" s="1"/>
  <c r="V10" i="2" s="1"/>
  <c r="E11" i="2"/>
  <c r="D11" i="2" s="1"/>
  <c r="E12" i="2"/>
  <c r="W12" i="2" s="1"/>
  <c r="E13" i="2"/>
  <c r="W13" i="2" s="1"/>
  <c r="E14" i="2"/>
  <c r="D14" i="2" s="1"/>
  <c r="V14" i="2" s="1"/>
  <c r="D12" i="2"/>
  <c r="D13" i="2"/>
  <c r="V13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I34" i="1"/>
  <c r="DI35" i="1"/>
  <c r="DI36" i="1"/>
  <c r="DI37" i="1"/>
  <c r="DI38" i="1"/>
  <c r="DI39" i="1"/>
  <c r="DI40" i="1"/>
  <c r="DI41" i="1"/>
  <c r="DI42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H33" i="1"/>
  <c r="DH34" i="1"/>
  <c r="DH35" i="1"/>
  <c r="DH36" i="1"/>
  <c r="DH37" i="1"/>
  <c r="DH38" i="1"/>
  <c r="DH39" i="1"/>
  <c r="DH40" i="1"/>
  <c r="DH41" i="1"/>
  <c r="DH42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F41" i="1"/>
  <c r="DF42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E34" i="1"/>
  <c r="DE35" i="1"/>
  <c r="DE36" i="1"/>
  <c r="DE37" i="1"/>
  <c r="DE38" i="1"/>
  <c r="DE39" i="1"/>
  <c r="DE40" i="1"/>
  <c r="DE41" i="1"/>
  <c r="DE42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D41" i="1"/>
  <c r="DD42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C37" i="1"/>
  <c r="DC38" i="1"/>
  <c r="DC39" i="1"/>
  <c r="DC40" i="1"/>
  <c r="DC41" i="1"/>
  <c r="DC42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DA37" i="1"/>
  <c r="DA38" i="1"/>
  <c r="DA39" i="1"/>
  <c r="DA40" i="1"/>
  <c r="DA41" i="1"/>
  <c r="DA42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Z33" i="1"/>
  <c r="CZ34" i="1"/>
  <c r="CZ35" i="1"/>
  <c r="CZ36" i="1"/>
  <c r="CZ37" i="1"/>
  <c r="CZ38" i="1"/>
  <c r="CZ39" i="1"/>
  <c r="CZ40" i="1"/>
  <c r="CZ41" i="1"/>
  <c r="CZ42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Y30" i="1"/>
  <c r="CY31" i="1"/>
  <c r="CY32" i="1"/>
  <c r="CY33" i="1"/>
  <c r="CY34" i="1"/>
  <c r="CY35" i="1"/>
  <c r="CY36" i="1"/>
  <c r="CY37" i="1"/>
  <c r="CY38" i="1"/>
  <c r="CY39" i="1"/>
  <c r="CY40" i="1"/>
  <c r="CY41" i="1"/>
  <c r="CY42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X35" i="1"/>
  <c r="CX36" i="1"/>
  <c r="CX37" i="1"/>
  <c r="CX38" i="1"/>
  <c r="CX39" i="1"/>
  <c r="CX40" i="1"/>
  <c r="CX41" i="1"/>
  <c r="CX42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V33" i="1"/>
  <c r="CV34" i="1"/>
  <c r="CV35" i="1"/>
  <c r="CV36" i="1"/>
  <c r="CV37" i="1"/>
  <c r="CV38" i="1"/>
  <c r="CV39" i="1"/>
  <c r="CV40" i="1"/>
  <c r="CV41" i="1"/>
  <c r="CV42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U35" i="1"/>
  <c r="CU36" i="1"/>
  <c r="CU37" i="1"/>
  <c r="CU38" i="1"/>
  <c r="CU39" i="1"/>
  <c r="CU40" i="1"/>
  <c r="CU41" i="1"/>
  <c r="CU42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T41" i="1"/>
  <c r="CT42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S31" i="1"/>
  <c r="CS32" i="1"/>
  <c r="CS33" i="1"/>
  <c r="CS34" i="1"/>
  <c r="CS35" i="1"/>
  <c r="CS36" i="1"/>
  <c r="CS37" i="1"/>
  <c r="CS38" i="1"/>
  <c r="CS39" i="1"/>
  <c r="CS40" i="1"/>
  <c r="CS41" i="1"/>
  <c r="CS42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P35" i="1"/>
  <c r="CP36" i="1"/>
  <c r="CP37" i="1"/>
  <c r="CP38" i="1"/>
  <c r="CP39" i="1"/>
  <c r="CP40" i="1"/>
  <c r="CP41" i="1"/>
  <c r="CP42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O34" i="1"/>
  <c r="CO35" i="1"/>
  <c r="CO36" i="1"/>
  <c r="CO37" i="1"/>
  <c r="CO38" i="1"/>
  <c r="CO39" i="1"/>
  <c r="CO40" i="1"/>
  <c r="CO41" i="1"/>
  <c r="CO42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3" i="1"/>
  <c r="CM34" i="1"/>
  <c r="CM35" i="1"/>
  <c r="CM36" i="1"/>
  <c r="CM37" i="1"/>
  <c r="CM38" i="1"/>
  <c r="CM39" i="1"/>
  <c r="CM40" i="1"/>
  <c r="CM41" i="1"/>
  <c r="CM42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CK38" i="1"/>
  <c r="CK39" i="1"/>
  <c r="CK40" i="1"/>
  <c r="CK41" i="1"/>
  <c r="CK42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Z36" i="1"/>
  <c r="BZ37" i="1"/>
  <c r="BZ38" i="1"/>
  <c r="BZ39" i="1"/>
  <c r="BZ40" i="1"/>
  <c r="BZ41" i="1"/>
  <c r="BZ42" i="1"/>
  <c r="BU8" i="1"/>
  <c r="BU9" i="1"/>
  <c r="BU10" i="1"/>
  <c r="BO10" i="1" s="1"/>
  <c r="BU11" i="1"/>
  <c r="BU12" i="1"/>
  <c r="BU13" i="1"/>
  <c r="BU14" i="1"/>
  <c r="BO14" i="1" s="1"/>
  <c r="BU15" i="1"/>
  <c r="BU16" i="1"/>
  <c r="BU17" i="1"/>
  <c r="BU18" i="1"/>
  <c r="BU19" i="1"/>
  <c r="BU20" i="1"/>
  <c r="BU21" i="1"/>
  <c r="BU22" i="1"/>
  <c r="BO22" i="1" s="1"/>
  <c r="BU23" i="1"/>
  <c r="BU24" i="1"/>
  <c r="BU25" i="1"/>
  <c r="BU26" i="1"/>
  <c r="BO26" i="1" s="1"/>
  <c r="BU27" i="1"/>
  <c r="BU28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P8" i="1"/>
  <c r="BP9" i="1"/>
  <c r="BP10" i="1"/>
  <c r="BP11" i="1"/>
  <c r="BP12" i="1"/>
  <c r="BP13" i="1"/>
  <c r="BP14" i="1"/>
  <c r="BP15" i="1"/>
  <c r="BP16" i="1"/>
  <c r="BP17" i="1"/>
  <c r="BO17" i="1" s="1"/>
  <c r="BP18" i="1"/>
  <c r="BP19" i="1"/>
  <c r="BP20" i="1"/>
  <c r="BP21" i="1"/>
  <c r="BP22" i="1"/>
  <c r="BP23" i="1"/>
  <c r="BP24" i="1"/>
  <c r="BP25" i="1"/>
  <c r="BO25" i="1" s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O8" i="1"/>
  <c r="BO12" i="1"/>
  <c r="BO16" i="1"/>
  <c r="BO18" i="1"/>
  <c r="BO24" i="1"/>
  <c r="BO32" i="1"/>
  <c r="BO33" i="1"/>
  <c r="BO36" i="1"/>
  <c r="BO40" i="1"/>
  <c r="BH8" i="1"/>
  <c r="BH9" i="1"/>
  <c r="BH10" i="1"/>
  <c r="BH11" i="1"/>
  <c r="BH12" i="1"/>
  <c r="BG12" i="1" s="1"/>
  <c r="CI12" i="1" s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G32" i="1" s="1"/>
  <c r="CI32" i="1" s="1"/>
  <c r="BH33" i="1"/>
  <c r="BH34" i="1"/>
  <c r="BH35" i="1"/>
  <c r="BH36" i="1"/>
  <c r="BH37" i="1"/>
  <c r="BH38" i="1"/>
  <c r="BH39" i="1"/>
  <c r="BH40" i="1"/>
  <c r="BH41" i="1"/>
  <c r="BH42" i="1"/>
  <c r="BG9" i="1"/>
  <c r="BG11" i="1"/>
  <c r="BG15" i="1"/>
  <c r="BG17" i="1"/>
  <c r="BG19" i="1"/>
  <c r="BG21" i="1"/>
  <c r="BG23" i="1"/>
  <c r="BG25" i="1"/>
  <c r="BG27" i="1"/>
  <c r="BG31" i="1"/>
  <c r="BG33" i="1"/>
  <c r="BG35" i="1"/>
  <c r="BG36" i="1"/>
  <c r="BG37" i="1"/>
  <c r="BG39" i="1"/>
  <c r="BG41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M36" i="1" s="1"/>
  <c r="BF36" i="1" s="1"/>
  <c r="AS37" i="1"/>
  <c r="AS38" i="1"/>
  <c r="AS39" i="1"/>
  <c r="AS40" i="1"/>
  <c r="AS41" i="1"/>
  <c r="AS42" i="1"/>
  <c r="AN8" i="1"/>
  <c r="AM8" i="1" s="1"/>
  <c r="BF8" i="1" s="1"/>
  <c r="AN9" i="1"/>
  <c r="AM9" i="1" s="1"/>
  <c r="AN10" i="1"/>
  <c r="AN11" i="1"/>
  <c r="AN12" i="1"/>
  <c r="AN13" i="1"/>
  <c r="AM13" i="1" s="1"/>
  <c r="BF13" i="1" s="1"/>
  <c r="AN14" i="1"/>
  <c r="AN15" i="1"/>
  <c r="AN16" i="1"/>
  <c r="AN17" i="1"/>
  <c r="AN18" i="1"/>
  <c r="AN19" i="1"/>
  <c r="AN20" i="1"/>
  <c r="AM20" i="1" s="1"/>
  <c r="BF20" i="1" s="1"/>
  <c r="AN21" i="1"/>
  <c r="AM21" i="1" s="1"/>
  <c r="BF21" i="1" s="1"/>
  <c r="AN22" i="1"/>
  <c r="AN23" i="1"/>
  <c r="AN24" i="1"/>
  <c r="AN25" i="1"/>
  <c r="AN26" i="1"/>
  <c r="AN27" i="1"/>
  <c r="AN28" i="1"/>
  <c r="AM28" i="1" s="1"/>
  <c r="BF28" i="1" s="1"/>
  <c r="AN29" i="1"/>
  <c r="AM29" i="1" s="1"/>
  <c r="BF29" i="1" s="1"/>
  <c r="AN30" i="1"/>
  <c r="AN31" i="1"/>
  <c r="AN32" i="1"/>
  <c r="AN33" i="1"/>
  <c r="AM33" i="1" s="1"/>
  <c r="BF33" i="1" s="1"/>
  <c r="AN34" i="1"/>
  <c r="AN35" i="1"/>
  <c r="AN36" i="1"/>
  <c r="AN37" i="1"/>
  <c r="AM37" i="1" s="1"/>
  <c r="BF37" i="1" s="1"/>
  <c r="AN38" i="1"/>
  <c r="AN39" i="1"/>
  <c r="AN40" i="1"/>
  <c r="AN41" i="1"/>
  <c r="AM41" i="1" s="1"/>
  <c r="AN42" i="1"/>
  <c r="AM12" i="1"/>
  <c r="BF12" i="1" s="1"/>
  <c r="AM14" i="1"/>
  <c r="AM16" i="1"/>
  <c r="BF16" i="1" s="1"/>
  <c r="AM17" i="1"/>
  <c r="BF17" i="1" s="1"/>
  <c r="AM24" i="1"/>
  <c r="BF24" i="1" s="1"/>
  <c r="AM25" i="1"/>
  <c r="AM30" i="1"/>
  <c r="AM32" i="1"/>
  <c r="BF32" i="1" s="1"/>
  <c r="AM40" i="1"/>
  <c r="BF40" i="1" s="1"/>
  <c r="AF8" i="1"/>
  <c r="AF9" i="1"/>
  <c r="AE9" i="1" s="1"/>
  <c r="AF10" i="1"/>
  <c r="AE10" i="1" s="1"/>
  <c r="AF11" i="1"/>
  <c r="AE11" i="1" s="1"/>
  <c r="AF12" i="1"/>
  <c r="AF13" i="1"/>
  <c r="AF14" i="1"/>
  <c r="AE14" i="1" s="1"/>
  <c r="AF15" i="1"/>
  <c r="AE15" i="1" s="1"/>
  <c r="AF16" i="1"/>
  <c r="AF17" i="1"/>
  <c r="AF18" i="1"/>
  <c r="AE18" i="1" s="1"/>
  <c r="AF19" i="1"/>
  <c r="AE19" i="1" s="1"/>
  <c r="AF20" i="1"/>
  <c r="AF21" i="1"/>
  <c r="AF22" i="1"/>
  <c r="AF23" i="1"/>
  <c r="AE23" i="1" s="1"/>
  <c r="AF24" i="1"/>
  <c r="AF25" i="1"/>
  <c r="AE25" i="1" s="1"/>
  <c r="AF26" i="1"/>
  <c r="AE26" i="1" s="1"/>
  <c r="AF27" i="1"/>
  <c r="AE27" i="1" s="1"/>
  <c r="AF28" i="1"/>
  <c r="AF29" i="1"/>
  <c r="AF30" i="1"/>
  <c r="AE30" i="1" s="1"/>
  <c r="AF31" i="1"/>
  <c r="AE31" i="1" s="1"/>
  <c r="AF32" i="1"/>
  <c r="AF33" i="1"/>
  <c r="AF34" i="1"/>
  <c r="AE34" i="1" s="1"/>
  <c r="AF35" i="1"/>
  <c r="AE35" i="1" s="1"/>
  <c r="AF36" i="1"/>
  <c r="AF37" i="1"/>
  <c r="AF38" i="1"/>
  <c r="AF39" i="1"/>
  <c r="AE39" i="1" s="1"/>
  <c r="AF40" i="1"/>
  <c r="AF41" i="1"/>
  <c r="AE41" i="1" s="1"/>
  <c r="AF42" i="1"/>
  <c r="AE42" i="1" s="1"/>
  <c r="AE8" i="1"/>
  <c r="AE12" i="1"/>
  <c r="AE13" i="1"/>
  <c r="AE16" i="1"/>
  <c r="AE17" i="1"/>
  <c r="AE20" i="1"/>
  <c r="AE21" i="1"/>
  <c r="AE22" i="1"/>
  <c r="AE24" i="1"/>
  <c r="AE28" i="1"/>
  <c r="AE29" i="1"/>
  <c r="AE32" i="1"/>
  <c r="AE33" i="1"/>
  <c r="AE36" i="1"/>
  <c r="AE37" i="1"/>
  <c r="AE38" i="1"/>
  <c r="AE40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N8" i="1"/>
  <c r="N9" i="1"/>
  <c r="N10" i="1"/>
  <c r="M10" i="1" s="1"/>
  <c r="N11" i="1"/>
  <c r="N12" i="1"/>
  <c r="N13" i="1"/>
  <c r="M13" i="1" s="1"/>
  <c r="N14" i="1"/>
  <c r="M14" i="1" s="1"/>
  <c r="N15" i="1"/>
  <c r="N16" i="1"/>
  <c r="N17" i="1"/>
  <c r="N18" i="1"/>
  <c r="M18" i="1" s="1"/>
  <c r="N19" i="1"/>
  <c r="N20" i="1"/>
  <c r="N21" i="1"/>
  <c r="N22" i="1"/>
  <c r="M22" i="1" s="1"/>
  <c r="N23" i="1"/>
  <c r="N24" i="1"/>
  <c r="N25" i="1"/>
  <c r="M25" i="1" s="1"/>
  <c r="N26" i="1"/>
  <c r="M26" i="1" s="1"/>
  <c r="N27" i="1"/>
  <c r="N28" i="1"/>
  <c r="N29" i="1"/>
  <c r="M29" i="1" s="1"/>
  <c r="N30" i="1"/>
  <c r="M30" i="1" s="1"/>
  <c r="N31" i="1"/>
  <c r="N32" i="1"/>
  <c r="N33" i="1"/>
  <c r="N34" i="1"/>
  <c r="M34" i="1" s="1"/>
  <c r="N35" i="1"/>
  <c r="N36" i="1"/>
  <c r="N37" i="1"/>
  <c r="N38" i="1"/>
  <c r="M38" i="1" s="1"/>
  <c r="N39" i="1"/>
  <c r="N40" i="1"/>
  <c r="N41" i="1"/>
  <c r="M41" i="1" s="1"/>
  <c r="N42" i="1"/>
  <c r="M42" i="1" s="1"/>
  <c r="M8" i="1"/>
  <c r="M9" i="1"/>
  <c r="M11" i="1"/>
  <c r="M12" i="1"/>
  <c r="M15" i="1"/>
  <c r="M16" i="1"/>
  <c r="M17" i="1"/>
  <c r="M19" i="1"/>
  <c r="M20" i="1"/>
  <c r="M21" i="1"/>
  <c r="M23" i="1"/>
  <c r="M24" i="1"/>
  <c r="M27" i="1"/>
  <c r="M28" i="1"/>
  <c r="M31" i="1"/>
  <c r="M32" i="1"/>
  <c r="M33" i="1"/>
  <c r="M35" i="1"/>
  <c r="M36" i="1"/>
  <c r="M37" i="1"/>
  <c r="M39" i="1"/>
  <c r="M40" i="1"/>
  <c r="E8" i="1"/>
  <c r="W8" i="1" s="1"/>
  <c r="E9" i="1"/>
  <c r="W9" i="1" s="1"/>
  <c r="E10" i="1"/>
  <c r="D10" i="1" s="1"/>
  <c r="V10" i="1" s="1"/>
  <c r="E11" i="1"/>
  <c r="D11" i="1" s="1"/>
  <c r="V11" i="1" s="1"/>
  <c r="E12" i="1"/>
  <c r="W12" i="1" s="1"/>
  <c r="E13" i="1"/>
  <c r="W13" i="1" s="1"/>
  <c r="E14" i="1"/>
  <c r="D14" i="1" s="1"/>
  <c r="V14" i="1" s="1"/>
  <c r="E15" i="1"/>
  <c r="D15" i="1" s="1"/>
  <c r="V15" i="1" s="1"/>
  <c r="E16" i="1"/>
  <c r="W16" i="1" s="1"/>
  <c r="E17" i="1"/>
  <c r="W17" i="1" s="1"/>
  <c r="E18" i="1"/>
  <c r="D18" i="1" s="1"/>
  <c r="V18" i="1" s="1"/>
  <c r="E19" i="1"/>
  <c r="D19" i="1" s="1"/>
  <c r="V19" i="1" s="1"/>
  <c r="E20" i="1"/>
  <c r="W20" i="1" s="1"/>
  <c r="E21" i="1"/>
  <c r="W21" i="1" s="1"/>
  <c r="E22" i="1"/>
  <c r="D22" i="1" s="1"/>
  <c r="V22" i="1" s="1"/>
  <c r="E23" i="1"/>
  <c r="D23" i="1" s="1"/>
  <c r="V23" i="1" s="1"/>
  <c r="E24" i="1"/>
  <c r="W24" i="1" s="1"/>
  <c r="E25" i="1"/>
  <c r="W25" i="1" s="1"/>
  <c r="E26" i="1"/>
  <c r="D26" i="1" s="1"/>
  <c r="V26" i="1" s="1"/>
  <c r="E27" i="1"/>
  <c r="D27" i="1" s="1"/>
  <c r="V27" i="1" s="1"/>
  <c r="E28" i="1"/>
  <c r="W28" i="1" s="1"/>
  <c r="E29" i="1"/>
  <c r="W29" i="1" s="1"/>
  <c r="E30" i="1"/>
  <c r="D30" i="1" s="1"/>
  <c r="V30" i="1" s="1"/>
  <c r="E31" i="1"/>
  <c r="D31" i="1" s="1"/>
  <c r="V31" i="1" s="1"/>
  <c r="E32" i="1"/>
  <c r="W32" i="1" s="1"/>
  <c r="E33" i="1"/>
  <c r="W33" i="1" s="1"/>
  <c r="E34" i="1"/>
  <c r="D34" i="1" s="1"/>
  <c r="V34" i="1" s="1"/>
  <c r="E35" i="1"/>
  <c r="D35" i="1" s="1"/>
  <c r="V35" i="1" s="1"/>
  <c r="E36" i="1"/>
  <c r="W36" i="1" s="1"/>
  <c r="E37" i="1"/>
  <c r="W37" i="1" s="1"/>
  <c r="E38" i="1"/>
  <c r="D38" i="1" s="1"/>
  <c r="V38" i="1" s="1"/>
  <c r="E39" i="1"/>
  <c r="D39" i="1" s="1"/>
  <c r="V39" i="1" s="1"/>
  <c r="E40" i="1"/>
  <c r="W40" i="1" s="1"/>
  <c r="E41" i="1"/>
  <c r="W41" i="1" s="1"/>
  <c r="E42" i="1"/>
  <c r="D42" i="1" s="1"/>
  <c r="V42" i="1" s="1"/>
  <c r="D8" i="1"/>
  <c r="V8" i="1" s="1"/>
  <c r="D9" i="1"/>
  <c r="V9" i="1" s="1"/>
  <c r="D12" i="1"/>
  <c r="V12" i="1" s="1"/>
  <c r="D13" i="1"/>
  <c r="V13" i="1" s="1"/>
  <c r="D16" i="1"/>
  <c r="V16" i="1" s="1"/>
  <c r="D17" i="1"/>
  <c r="V17" i="1" s="1"/>
  <c r="D20" i="1"/>
  <c r="V20" i="1" s="1"/>
  <c r="D21" i="1"/>
  <c r="V21" i="1" s="1"/>
  <c r="D24" i="1"/>
  <c r="V24" i="1" s="1"/>
  <c r="D25" i="1"/>
  <c r="V25" i="1" s="1"/>
  <c r="D28" i="1"/>
  <c r="V28" i="1" s="1"/>
  <c r="D29" i="1"/>
  <c r="V29" i="1" s="1"/>
  <c r="D32" i="1"/>
  <c r="V32" i="1" s="1"/>
  <c r="D33" i="1"/>
  <c r="V33" i="1" s="1"/>
  <c r="D36" i="1"/>
  <c r="V36" i="1" s="1"/>
  <c r="D37" i="1"/>
  <c r="V37" i="1" s="1"/>
  <c r="D40" i="1"/>
  <c r="V40" i="1" s="1"/>
  <c r="D41" i="1"/>
  <c r="V41" i="1" s="1"/>
  <c r="AE31" i="4" l="1"/>
  <c r="CI31" i="4" s="1"/>
  <c r="BP14" i="4"/>
  <c r="AE25" i="4"/>
  <c r="AF15" i="4"/>
  <c r="BH15" i="4" s="1"/>
  <c r="BI15" i="4"/>
  <c r="BG23" i="4"/>
  <c r="BG36" i="4"/>
  <c r="BG20" i="4"/>
  <c r="BH21" i="4"/>
  <c r="BI41" i="4"/>
  <c r="BG25" i="4"/>
  <c r="BG9" i="4"/>
  <c r="BG47" i="4"/>
  <c r="BG35" i="4"/>
  <c r="BG31" i="4"/>
  <c r="BG19" i="4"/>
  <c r="BH40" i="4"/>
  <c r="AE40" i="4"/>
  <c r="CI40" i="4" s="1"/>
  <c r="BH24" i="4"/>
  <c r="AE24" i="4"/>
  <c r="CI24" i="4" s="1"/>
  <c r="BH8" i="4"/>
  <c r="AE8" i="4"/>
  <c r="CI8" i="4" s="1"/>
  <c r="BG15" i="4"/>
  <c r="BI49" i="4"/>
  <c r="D49" i="4"/>
  <c r="BI33" i="4"/>
  <c r="D33" i="4"/>
  <c r="BH25" i="4"/>
  <c r="BI17" i="4"/>
  <c r="D17" i="4"/>
  <c r="D9" i="4"/>
  <c r="BI9" i="4"/>
  <c r="BP30" i="4"/>
  <c r="BV49" i="4"/>
  <c r="L49" i="4"/>
  <c r="BP49" i="4" s="1"/>
  <c r="BV45" i="4"/>
  <c r="L45" i="4"/>
  <c r="BV33" i="4"/>
  <c r="L33" i="4"/>
  <c r="BP33" i="4" s="1"/>
  <c r="BV29" i="4"/>
  <c r="L29" i="4"/>
  <c r="BV17" i="4"/>
  <c r="L17" i="4"/>
  <c r="BP17" i="4" s="1"/>
  <c r="BV13" i="4"/>
  <c r="L13" i="4"/>
  <c r="BI31" i="4"/>
  <c r="BH36" i="4"/>
  <c r="BH20" i="4"/>
  <c r="BP40" i="4"/>
  <c r="BP24" i="4"/>
  <c r="BP8" i="4"/>
  <c r="BQ46" i="4"/>
  <c r="BQ42" i="4"/>
  <c r="BQ38" i="4"/>
  <c r="BQ34" i="4"/>
  <c r="BQ30" i="4"/>
  <c r="BQ26" i="4"/>
  <c r="BQ22" i="4"/>
  <c r="BQ18" i="4"/>
  <c r="BQ14" i="4"/>
  <c r="BQ10" i="4"/>
  <c r="BV48" i="4"/>
  <c r="BV44" i="4"/>
  <c r="BV40" i="4"/>
  <c r="BV36" i="4"/>
  <c r="BV32" i="4"/>
  <c r="BV28" i="4"/>
  <c r="BV24" i="4"/>
  <c r="BV20" i="4"/>
  <c r="BV16" i="4"/>
  <c r="BV12" i="4"/>
  <c r="BV8" i="4"/>
  <c r="CA46" i="4"/>
  <c r="CA42" i="4"/>
  <c r="CA38" i="4"/>
  <c r="CA34" i="4"/>
  <c r="CA30" i="4"/>
  <c r="CA26" i="4"/>
  <c r="CA22" i="4"/>
  <c r="CA18" i="4"/>
  <c r="CA14" i="4"/>
  <c r="CA10" i="4"/>
  <c r="AE44" i="4"/>
  <c r="CI44" i="4" s="1"/>
  <c r="AE36" i="4"/>
  <c r="CI36" i="4" s="1"/>
  <c r="AE28" i="4"/>
  <c r="CI28" i="4" s="1"/>
  <c r="AE20" i="4"/>
  <c r="CI20" i="4" s="1"/>
  <c r="AE12" i="4"/>
  <c r="CI12" i="4" s="1"/>
  <c r="BH35" i="4"/>
  <c r="BH19" i="4"/>
  <c r="BI40" i="4"/>
  <c r="BI35" i="4"/>
  <c r="BI24" i="4"/>
  <c r="BI19" i="4"/>
  <c r="BI8" i="4"/>
  <c r="BP44" i="4"/>
  <c r="L38" i="4"/>
  <c r="BP28" i="4"/>
  <c r="L22" i="4"/>
  <c r="BP22" i="4" s="1"/>
  <c r="BP12" i="4"/>
  <c r="AE23" i="4"/>
  <c r="CI23" i="4" s="1"/>
  <c r="BI39" i="4"/>
  <c r="BI23" i="4"/>
  <c r="D48" i="4"/>
  <c r="D32" i="4"/>
  <c r="D16" i="4"/>
  <c r="D46" i="4"/>
  <c r="BI46" i="4"/>
  <c r="D42" i="4"/>
  <c r="BI42" i="4"/>
  <c r="D38" i="4"/>
  <c r="BI38" i="4"/>
  <c r="D34" i="4"/>
  <c r="BI34" i="4"/>
  <c r="D30" i="4"/>
  <c r="BI30" i="4"/>
  <c r="D26" i="4"/>
  <c r="BI26" i="4"/>
  <c r="D22" i="4"/>
  <c r="BI22" i="4"/>
  <c r="D18" i="4"/>
  <c r="BI18" i="4"/>
  <c r="D14" i="4"/>
  <c r="BI14" i="4"/>
  <c r="D10" i="4"/>
  <c r="BI10" i="4"/>
  <c r="L48" i="4"/>
  <c r="BP48" i="4" s="1"/>
  <c r="L42" i="4"/>
  <c r="L37" i="4"/>
  <c r="BP37" i="4" s="1"/>
  <c r="L32" i="4"/>
  <c r="BP32" i="4" s="1"/>
  <c r="L26" i="4"/>
  <c r="L21" i="4"/>
  <c r="BP21" i="4" s="1"/>
  <c r="L16" i="4"/>
  <c r="BP16" i="4" s="1"/>
  <c r="L10" i="4"/>
  <c r="AN11" i="4"/>
  <c r="BG11" i="4" s="1"/>
  <c r="BI43" i="4"/>
  <c r="BI27" i="4"/>
  <c r="BI11" i="4"/>
  <c r="AN46" i="4"/>
  <c r="BG46" i="4" s="1"/>
  <c r="AN42" i="4"/>
  <c r="BG42" i="4" s="1"/>
  <c r="AN38" i="4"/>
  <c r="BG38" i="4" s="1"/>
  <c r="AN34" i="4"/>
  <c r="BG34" i="4" s="1"/>
  <c r="AN30" i="4"/>
  <c r="BG30" i="4" s="1"/>
  <c r="AN26" i="4"/>
  <c r="BG26" i="4" s="1"/>
  <c r="AN22" i="4"/>
  <c r="BG22" i="4" s="1"/>
  <c r="AN18" i="4"/>
  <c r="BG18" i="4" s="1"/>
  <c r="AN14" i="4"/>
  <c r="BG14" i="4" s="1"/>
  <c r="AN10" i="4"/>
  <c r="BG10" i="4" s="1"/>
  <c r="L47" i="4"/>
  <c r="BP47" i="4" s="1"/>
  <c r="L43" i="4"/>
  <c r="BP43" i="4" s="1"/>
  <c r="L39" i="4"/>
  <c r="BP39" i="4" s="1"/>
  <c r="L35" i="4"/>
  <c r="BP35" i="4" s="1"/>
  <c r="L31" i="4"/>
  <c r="BP31" i="4" s="1"/>
  <c r="L27" i="4"/>
  <c r="BP27" i="4" s="1"/>
  <c r="L23" i="4"/>
  <c r="BP23" i="4" s="1"/>
  <c r="L19" i="4"/>
  <c r="BP19" i="4" s="1"/>
  <c r="L15" i="4"/>
  <c r="BP15" i="4" s="1"/>
  <c r="L11" i="4"/>
  <c r="BP11" i="4" s="1"/>
  <c r="V44" i="3"/>
  <c r="V40" i="3"/>
  <c r="V36" i="3"/>
  <c r="V32" i="3"/>
  <c r="V28" i="3"/>
  <c r="V24" i="3"/>
  <c r="V20" i="3"/>
  <c r="V16" i="3"/>
  <c r="V12" i="3"/>
  <c r="V8" i="3"/>
  <c r="W48" i="3"/>
  <c r="W40" i="3"/>
  <c r="W28" i="3"/>
  <c r="W12" i="3"/>
  <c r="D47" i="3"/>
  <c r="V47" i="3" s="1"/>
  <c r="D43" i="3"/>
  <c r="V43" i="3" s="1"/>
  <c r="D39" i="3"/>
  <c r="V39" i="3" s="1"/>
  <c r="D35" i="3"/>
  <c r="V35" i="3" s="1"/>
  <c r="D31" i="3"/>
  <c r="V31" i="3" s="1"/>
  <c r="D27" i="3"/>
  <c r="V27" i="3" s="1"/>
  <c r="D23" i="3"/>
  <c r="V23" i="3" s="1"/>
  <c r="D19" i="3"/>
  <c r="V19" i="3" s="1"/>
  <c r="D15" i="3"/>
  <c r="V15" i="3" s="1"/>
  <c r="D11" i="3"/>
  <c r="V11" i="3" s="1"/>
  <c r="W44" i="3"/>
  <c r="W32" i="3"/>
  <c r="W20" i="3"/>
  <c r="W8" i="3"/>
  <c r="W36" i="3"/>
  <c r="W24" i="3"/>
  <c r="W16" i="3"/>
  <c r="CQ9" i="2"/>
  <c r="BF8" i="2"/>
  <c r="CI8" i="2"/>
  <c r="V12" i="2"/>
  <c r="D8" i="2"/>
  <c r="V8" i="2" s="1"/>
  <c r="BG11" i="2"/>
  <c r="CI11" i="2" s="1"/>
  <c r="BO11" i="2"/>
  <c r="CH13" i="2"/>
  <c r="DJ13" i="2" s="1"/>
  <c r="CH9" i="2"/>
  <c r="DJ9" i="2" s="1"/>
  <c r="CW11" i="2"/>
  <c r="W11" i="2"/>
  <c r="CH12" i="2"/>
  <c r="DJ12" i="2" s="1"/>
  <c r="CH8" i="2"/>
  <c r="DJ8" i="2" s="1"/>
  <c r="CJ14" i="2"/>
  <c r="CJ10" i="2"/>
  <c r="W14" i="2"/>
  <c r="W10" i="2"/>
  <c r="D9" i="2"/>
  <c r="V9" i="2" s="1"/>
  <c r="BO14" i="2"/>
  <c r="BO10" i="2"/>
  <c r="AM11" i="2"/>
  <c r="BF11" i="2" s="1"/>
  <c r="BF41" i="1"/>
  <c r="BF9" i="1"/>
  <c r="BF25" i="1"/>
  <c r="CH25" i="1"/>
  <c r="DJ25" i="1" s="1"/>
  <c r="CQ25" i="1"/>
  <c r="CH17" i="1"/>
  <c r="DJ17" i="1" s="1"/>
  <c r="CQ17" i="1"/>
  <c r="CI37" i="1"/>
  <c r="CI25" i="1"/>
  <c r="CI19" i="1"/>
  <c r="CJ41" i="1"/>
  <c r="CJ37" i="1"/>
  <c r="CJ33" i="1"/>
  <c r="CJ29" i="1"/>
  <c r="BG29" i="1"/>
  <c r="CI29" i="1" s="1"/>
  <c r="CJ25" i="1"/>
  <c r="CJ21" i="1"/>
  <c r="CJ17" i="1"/>
  <c r="CJ13" i="1"/>
  <c r="BG13" i="1"/>
  <c r="CI13" i="1" s="1"/>
  <c r="CJ9" i="1"/>
  <c r="CH36" i="1"/>
  <c r="DJ36" i="1" s="1"/>
  <c r="CQ36" i="1"/>
  <c r="CR42" i="1"/>
  <c r="CR38" i="1"/>
  <c r="CR34" i="1"/>
  <c r="CR30" i="1"/>
  <c r="CR26" i="1"/>
  <c r="CR22" i="1"/>
  <c r="CR18" i="1"/>
  <c r="CR14" i="1"/>
  <c r="CR10" i="1"/>
  <c r="CW41" i="1"/>
  <c r="CW37" i="1"/>
  <c r="CW33" i="1"/>
  <c r="CW29" i="1"/>
  <c r="CW25" i="1"/>
  <c r="CW21" i="1"/>
  <c r="CW17" i="1"/>
  <c r="CW13" i="1"/>
  <c r="CW9" i="1"/>
  <c r="DB40" i="1"/>
  <c r="DB36" i="1"/>
  <c r="DB32" i="1"/>
  <c r="DB28" i="1"/>
  <c r="DB24" i="1"/>
  <c r="DB20" i="1"/>
  <c r="DB16" i="1"/>
  <c r="DB12" i="1"/>
  <c r="DB8" i="1"/>
  <c r="W39" i="1"/>
  <c r="W35" i="1"/>
  <c r="W31" i="1"/>
  <c r="W27" i="1"/>
  <c r="W23" i="1"/>
  <c r="W19" i="1"/>
  <c r="W15" i="1"/>
  <c r="W11" i="1"/>
  <c r="CI36" i="1"/>
  <c r="CI31" i="1"/>
  <c r="CI23" i="1"/>
  <c r="CI17" i="1"/>
  <c r="CI11" i="1"/>
  <c r="CJ40" i="1"/>
  <c r="BG40" i="1"/>
  <c r="CI40" i="1" s="1"/>
  <c r="CJ36" i="1"/>
  <c r="CJ32" i="1"/>
  <c r="CJ28" i="1"/>
  <c r="CJ24" i="1"/>
  <c r="BG24" i="1"/>
  <c r="CI24" i="1" s="1"/>
  <c r="CJ20" i="1"/>
  <c r="CJ16" i="1"/>
  <c r="CJ12" i="1"/>
  <c r="CJ8" i="1"/>
  <c r="BG8" i="1"/>
  <c r="CI8" i="1" s="1"/>
  <c r="CH33" i="1"/>
  <c r="DJ33" i="1" s="1"/>
  <c r="CQ33" i="1"/>
  <c r="CH24" i="1"/>
  <c r="DJ24" i="1" s="1"/>
  <c r="CQ24" i="1"/>
  <c r="CQ16" i="1"/>
  <c r="CR41" i="1"/>
  <c r="BO41" i="1"/>
  <c r="CR37" i="1"/>
  <c r="CR33" i="1"/>
  <c r="CR29" i="1"/>
  <c r="CR25" i="1"/>
  <c r="CR21" i="1"/>
  <c r="CR17" i="1"/>
  <c r="CR13" i="1"/>
  <c r="BO13" i="1"/>
  <c r="BO9" i="1"/>
  <c r="CR9" i="1"/>
  <c r="CW40" i="1"/>
  <c r="CW36" i="1"/>
  <c r="CW32" i="1"/>
  <c r="CW28" i="1"/>
  <c r="CW24" i="1"/>
  <c r="CW20" i="1"/>
  <c r="CW16" i="1"/>
  <c r="CW12" i="1"/>
  <c r="CW8" i="1"/>
  <c r="DB39" i="1"/>
  <c r="DB35" i="1"/>
  <c r="DB31" i="1"/>
  <c r="DB27" i="1"/>
  <c r="DB23" i="1"/>
  <c r="DB19" i="1"/>
  <c r="DB15" i="1"/>
  <c r="DB11" i="1"/>
  <c r="W42" i="1"/>
  <c r="W38" i="1"/>
  <c r="W34" i="1"/>
  <c r="W30" i="1"/>
  <c r="W26" i="1"/>
  <c r="W22" i="1"/>
  <c r="W18" i="1"/>
  <c r="W14" i="1"/>
  <c r="W10" i="1"/>
  <c r="BF30" i="1"/>
  <c r="AM42" i="1"/>
  <c r="BF42" i="1" s="1"/>
  <c r="AM38" i="1"/>
  <c r="BF38" i="1" s="1"/>
  <c r="AM34" i="1"/>
  <c r="BF34" i="1" s="1"/>
  <c r="AM26" i="1"/>
  <c r="BF26" i="1" s="1"/>
  <c r="AM22" i="1"/>
  <c r="BF22" i="1" s="1"/>
  <c r="AM18" i="1"/>
  <c r="BF18" i="1" s="1"/>
  <c r="AM10" i="1"/>
  <c r="BF10" i="1" s="1"/>
  <c r="CI41" i="1"/>
  <c r="CI35" i="1"/>
  <c r="BG28" i="1"/>
  <c r="CI28" i="1" s="1"/>
  <c r="CI21" i="1"/>
  <c r="BG16" i="1"/>
  <c r="CI16" i="1" s="1"/>
  <c r="CI9" i="1"/>
  <c r="CJ39" i="1"/>
  <c r="CJ35" i="1"/>
  <c r="CJ31" i="1"/>
  <c r="CJ27" i="1"/>
  <c r="CJ23" i="1"/>
  <c r="CJ19" i="1"/>
  <c r="CJ15" i="1"/>
  <c r="CJ11" i="1"/>
  <c r="CH40" i="1"/>
  <c r="DJ40" i="1" s="1"/>
  <c r="CQ40" i="1"/>
  <c r="CH32" i="1"/>
  <c r="DJ32" i="1" s="1"/>
  <c r="CQ32" i="1"/>
  <c r="BO21" i="1"/>
  <c r="CH12" i="1"/>
  <c r="DJ12" i="1" s="1"/>
  <c r="CQ12" i="1"/>
  <c r="CR40" i="1"/>
  <c r="CR36" i="1"/>
  <c r="CR32" i="1"/>
  <c r="CR28" i="1"/>
  <c r="CR24" i="1"/>
  <c r="CR20" i="1"/>
  <c r="CR16" i="1"/>
  <c r="CR12" i="1"/>
  <c r="CR8" i="1"/>
  <c r="CW39" i="1"/>
  <c r="CW35" i="1"/>
  <c r="CW31" i="1"/>
  <c r="CW27" i="1"/>
  <c r="CW23" i="1"/>
  <c r="CW19" i="1"/>
  <c r="CW15" i="1"/>
  <c r="CW11" i="1"/>
  <c r="DB42" i="1"/>
  <c r="DB38" i="1"/>
  <c r="DB34" i="1"/>
  <c r="DB30" i="1"/>
  <c r="DB26" i="1"/>
  <c r="DB22" i="1"/>
  <c r="DB18" i="1"/>
  <c r="DB14" i="1"/>
  <c r="DB10" i="1"/>
  <c r="BF14" i="1"/>
  <c r="CI39" i="1"/>
  <c r="CI33" i="1"/>
  <c r="CI27" i="1"/>
  <c r="BG20" i="1"/>
  <c r="CI20" i="1" s="1"/>
  <c r="CI15" i="1"/>
  <c r="BG42" i="1"/>
  <c r="CI42" i="1" s="1"/>
  <c r="CJ42" i="1"/>
  <c r="BG38" i="1"/>
  <c r="CI38" i="1" s="1"/>
  <c r="CJ38" i="1"/>
  <c r="BG34" i="1"/>
  <c r="CI34" i="1" s="1"/>
  <c r="CJ34" i="1"/>
  <c r="BG30" i="1"/>
  <c r="CI30" i="1" s="1"/>
  <c r="CJ30" i="1"/>
  <c r="BG26" i="1"/>
  <c r="CJ26" i="1"/>
  <c r="BG22" i="1"/>
  <c r="CJ22" i="1"/>
  <c r="BG18" i="1"/>
  <c r="CI18" i="1" s="1"/>
  <c r="CJ18" i="1"/>
  <c r="BG14" i="1"/>
  <c r="CJ14" i="1"/>
  <c r="BG10" i="1"/>
  <c r="CJ10" i="1"/>
  <c r="BO37" i="1"/>
  <c r="BO29" i="1"/>
  <c r="CQ18" i="1"/>
  <c r="CH8" i="1"/>
  <c r="DJ8" i="1" s="1"/>
  <c r="CQ8" i="1"/>
  <c r="CR39" i="1"/>
  <c r="CR35" i="1"/>
  <c r="CR31" i="1"/>
  <c r="CR27" i="1"/>
  <c r="CR23" i="1"/>
  <c r="CR19" i="1"/>
  <c r="CR15" i="1"/>
  <c r="CR11" i="1"/>
  <c r="BO42" i="1"/>
  <c r="CW42" i="1"/>
  <c r="BO38" i="1"/>
  <c r="CW38" i="1"/>
  <c r="CW34" i="1"/>
  <c r="BO34" i="1"/>
  <c r="BO30" i="1"/>
  <c r="CW30" i="1"/>
  <c r="CQ26" i="1"/>
  <c r="CQ22" i="1"/>
  <c r="CW18" i="1"/>
  <c r="CQ14" i="1"/>
  <c r="CQ10" i="1"/>
  <c r="DB41" i="1"/>
  <c r="DB37" i="1"/>
  <c r="DB33" i="1"/>
  <c r="DB29" i="1"/>
  <c r="DB25" i="1"/>
  <c r="DB21" i="1"/>
  <c r="DB17" i="1"/>
  <c r="DB13" i="1"/>
  <c r="DB9" i="1"/>
  <c r="CH18" i="1"/>
  <c r="DJ18" i="1" s="1"/>
  <c r="BO28" i="1"/>
  <c r="BO20" i="1"/>
  <c r="CW26" i="1"/>
  <c r="CW22" i="1"/>
  <c r="CW14" i="1"/>
  <c r="CW10" i="1"/>
  <c r="BO39" i="1"/>
  <c r="BO35" i="1"/>
  <c r="BO31" i="1"/>
  <c r="BO27" i="1"/>
  <c r="BO23" i="1"/>
  <c r="BO19" i="1"/>
  <c r="BO15" i="1"/>
  <c r="BO11" i="1"/>
  <c r="AM39" i="1"/>
  <c r="BF39" i="1" s="1"/>
  <c r="AM35" i="1"/>
  <c r="BF35" i="1" s="1"/>
  <c r="AM31" i="1"/>
  <c r="BF31" i="1" s="1"/>
  <c r="AM27" i="1"/>
  <c r="BF27" i="1" s="1"/>
  <c r="AM23" i="1"/>
  <c r="BF23" i="1" s="1"/>
  <c r="AM19" i="1"/>
  <c r="BF19" i="1" s="1"/>
  <c r="AM15" i="1"/>
  <c r="BF15" i="1" s="1"/>
  <c r="AM11" i="1"/>
  <c r="BF11" i="1" s="1"/>
  <c r="BP42" i="4" l="1"/>
  <c r="BH48" i="4"/>
  <c r="AE48" i="4"/>
  <c r="CI48" i="4" s="1"/>
  <c r="BP13" i="4"/>
  <c r="AE13" i="4"/>
  <c r="CI13" i="4" s="1"/>
  <c r="BH49" i="4"/>
  <c r="AE49" i="4"/>
  <c r="CI49" i="4" s="1"/>
  <c r="BP26" i="4"/>
  <c r="AE14" i="4"/>
  <c r="CI14" i="4" s="1"/>
  <c r="BH14" i="4"/>
  <c r="BH22" i="4"/>
  <c r="AE22" i="4"/>
  <c r="CI22" i="4" s="1"/>
  <c r="AE30" i="4"/>
  <c r="CI30" i="4" s="1"/>
  <c r="BH30" i="4"/>
  <c r="BH38" i="4"/>
  <c r="AE38" i="4"/>
  <c r="CI38" i="4" s="1"/>
  <c r="AE46" i="4"/>
  <c r="CI46" i="4" s="1"/>
  <c r="BH46" i="4"/>
  <c r="AE27" i="4"/>
  <c r="CI27" i="4" s="1"/>
  <c r="BP18" i="4"/>
  <c r="BP46" i="4"/>
  <c r="AE35" i="4"/>
  <c r="CI35" i="4" s="1"/>
  <c r="BP29" i="4"/>
  <c r="AE29" i="4"/>
  <c r="CI29" i="4" s="1"/>
  <c r="BP10" i="4"/>
  <c r="BH16" i="4"/>
  <c r="AE16" i="4"/>
  <c r="CI16" i="4" s="1"/>
  <c r="AE39" i="4"/>
  <c r="CI39" i="4" s="1"/>
  <c r="BH9" i="4"/>
  <c r="AE9" i="4"/>
  <c r="CI9" i="4" s="1"/>
  <c r="BH33" i="4"/>
  <c r="AE33" i="4"/>
  <c r="CI33" i="4" s="1"/>
  <c r="AE15" i="4"/>
  <c r="CI15" i="4" s="1"/>
  <c r="AE47" i="4"/>
  <c r="CI47" i="4" s="1"/>
  <c r="BP45" i="4"/>
  <c r="AE45" i="4"/>
  <c r="CI45" i="4" s="1"/>
  <c r="AE10" i="4"/>
  <c r="CI10" i="4" s="1"/>
  <c r="BH10" i="4"/>
  <c r="AE18" i="4"/>
  <c r="CI18" i="4" s="1"/>
  <c r="BH18" i="4"/>
  <c r="AE26" i="4"/>
  <c r="CI26" i="4" s="1"/>
  <c r="BH26" i="4"/>
  <c r="AE34" i="4"/>
  <c r="CI34" i="4" s="1"/>
  <c r="BH34" i="4"/>
  <c r="AE42" i="4"/>
  <c r="CI42" i="4" s="1"/>
  <c r="BH42" i="4"/>
  <c r="BH32" i="4"/>
  <c r="AE32" i="4"/>
  <c r="CI32" i="4" s="1"/>
  <c r="AE11" i="4"/>
  <c r="CI11" i="4" s="1"/>
  <c r="AE43" i="4"/>
  <c r="CI43" i="4" s="1"/>
  <c r="BP38" i="4"/>
  <c r="BP34" i="4"/>
  <c r="BH17" i="4"/>
  <c r="AE17" i="4"/>
  <c r="CI17" i="4" s="1"/>
  <c r="AE37" i="4"/>
  <c r="CI37" i="4" s="1"/>
  <c r="CI25" i="4"/>
  <c r="AE19" i="4"/>
  <c r="CI19" i="4" s="1"/>
  <c r="AE21" i="4"/>
  <c r="CI21" i="4" s="1"/>
  <c r="CQ10" i="2"/>
  <c r="CH10" i="2"/>
  <c r="DJ10" i="2" s="1"/>
  <c r="CQ14" i="2"/>
  <c r="CH14" i="2"/>
  <c r="DJ14" i="2" s="1"/>
  <c r="CQ11" i="2"/>
  <c r="CH11" i="2"/>
  <c r="DJ11" i="2" s="1"/>
  <c r="CQ11" i="1"/>
  <c r="CH11" i="1"/>
  <c r="DJ11" i="1" s="1"/>
  <c r="CQ27" i="1"/>
  <c r="CH27" i="1"/>
  <c r="DJ27" i="1" s="1"/>
  <c r="CH20" i="1"/>
  <c r="DJ20" i="1" s="1"/>
  <c r="CQ20" i="1"/>
  <c r="CQ42" i="1"/>
  <c r="CH42" i="1"/>
  <c r="DJ42" i="1" s="1"/>
  <c r="CH29" i="1"/>
  <c r="DJ29" i="1" s="1"/>
  <c r="CQ29" i="1"/>
  <c r="CH9" i="1"/>
  <c r="DJ9" i="1" s="1"/>
  <c r="CQ9" i="1"/>
  <c r="CH16" i="1"/>
  <c r="DJ16" i="1" s="1"/>
  <c r="CQ15" i="1"/>
  <c r="CH15" i="1"/>
  <c r="DJ15" i="1" s="1"/>
  <c r="CQ31" i="1"/>
  <c r="CH31" i="1"/>
  <c r="DJ31" i="1" s="1"/>
  <c r="CH28" i="1"/>
  <c r="DJ28" i="1" s="1"/>
  <c r="CQ28" i="1"/>
  <c r="CH37" i="1"/>
  <c r="DJ37" i="1" s="1"/>
  <c r="CQ37" i="1"/>
  <c r="CI14" i="1"/>
  <c r="CH14" i="1"/>
  <c r="DJ14" i="1" s="1"/>
  <c r="CI22" i="1"/>
  <c r="CH22" i="1"/>
  <c r="DJ22" i="1" s="1"/>
  <c r="CH13" i="1"/>
  <c r="DJ13" i="1" s="1"/>
  <c r="CQ13" i="1"/>
  <c r="CH41" i="1"/>
  <c r="DJ41" i="1" s="1"/>
  <c r="CQ41" i="1"/>
  <c r="CQ19" i="1"/>
  <c r="CH19" i="1"/>
  <c r="DJ19" i="1" s="1"/>
  <c r="CQ35" i="1"/>
  <c r="CH35" i="1"/>
  <c r="DJ35" i="1" s="1"/>
  <c r="CQ30" i="1"/>
  <c r="CH30" i="1"/>
  <c r="DJ30" i="1" s="1"/>
  <c r="CQ38" i="1"/>
  <c r="CH38" i="1"/>
  <c r="DJ38" i="1" s="1"/>
  <c r="CH21" i="1"/>
  <c r="DJ21" i="1" s="1"/>
  <c r="CQ21" i="1"/>
  <c r="CQ23" i="1"/>
  <c r="CH23" i="1"/>
  <c r="DJ23" i="1" s="1"/>
  <c r="CQ39" i="1"/>
  <c r="CH39" i="1"/>
  <c r="DJ39" i="1" s="1"/>
  <c r="CQ34" i="1"/>
  <c r="CH34" i="1"/>
  <c r="DJ34" i="1" s="1"/>
  <c r="CH10" i="1"/>
  <c r="DJ10" i="1" s="1"/>
  <c r="CI10" i="1"/>
  <c r="CI26" i="1"/>
  <c r="CH26" i="1"/>
  <c r="DJ26" i="1" s="1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 s="1"/>
  <c r="AC2" i="8"/>
  <c r="AD2" i="8" s="1"/>
  <c r="AH5" i="8"/>
  <c r="AH6" i="8"/>
  <c r="AB7" i="1"/>
  <c r="E7" i="6" l="1"/>
  <c r="D7" i="6"/>
  <c r="DI7" i="2"/>
  <c r="DH7" i="2"/>
  <c r="DE7" i="2"/>
  <c r="BZ7" i="2"/>
  <c r="DD7" i="2"/>
  <c r="DA7" i="2"/>
  <c r="CZ7" i="2"/>
  <c r="BU7" i="2"/>
  <c r="CY7" i="2"/>
  <c r="CX7" i="2"/>
  <c r="CU7" i="2"/>
  <c r="BP7" i="2"/>
  <c r="CT7" i="2"/>
  <c r="CO7" i="2"/>
  <c r="CN7" i="2"/>
  <c r="CM7" i="2"/>
  <c r="CL7" i="2"/>
  <c r="DF7" i="2"/>
  <c r="AS7" i="2"/>
  <c r="AF7" i="2"/>
  <c r="AE7" i="2" s="1"/>
  <c r="CK7" i="2"/>
  <c r="AC7" i="2"/>
  <c r="AB7" i="2"/>
  <c r="AA7" i="2"/>
  <c r="Y7" i="2"/>
  <c r="X7" i="2"/>
  <c r="Z7" i="2"/>
  <c r="AX7" i="2"/>
  <c r="N7" i="2"/>
  <c r="M7" i="2" s="1"/>
  <c r="CS7" i="2"/>
  <c r="AN7" i="2"/>
  <c r="BH7" i="2"/>
  <c r="CV7" i="2"/>
  <c r="AG7" i="5"/>
  <c r="AT7" i="5"/>
  <c r="AO7" i="5"/>
  <c r="BB7" i="5"/>
  <c r="H7" i="5"/>
  <c r="E7" i="5"/>
  <c r="V7" i="5"/>
  <c r="AB7" i="3"/>
  <c r="Y7" i="5"/>
  <c r="AL7" i="5"/>
  <c r="BE7" i="5"/>
  <c r="Q7" i="5"/>
  <c r="AD7" i="5"/>
  <c r="DI7" i="1"/>
  <c r="N7" i="5"/>
  <c r="AW7" i="5"/>
  <c r="CG7" i="4"/>
  <c r="CF7" i="4"/>
  <c r="CE7" i="4"/>
  <c r="CC7" i="4"/>
  <c r="CB7" i="4"/>
  <c r="BY7" i="4"/>
  <c r="BX7" i="4"/>
  <c r="AT7" i="4"/>
  <c r="BU7" i="4"/>
  <c r="BS7" i="4"/>
  <c r="BR7" i="4"/>
  <c r="BM7" i="4"/>
  <c r="BL7" i="4"/>
  <c r="AG7" i="4"/>
  <c r="AF7" i="4" s="1"/>
  <c r="R7" i="4"/>
  <c r="BW7" i="4"/>
  <c r="W7" i="4"/>
  <c r="BJ7" i="4"/>
  <c r="BT7" i="4"/>
  <c r="CD7" i="4"/>
  <c r="CH7" i="4"/>
  <c r="M7" i="4"/>
  <c r="BK7" i="4"/>
  <c r="BO7" i="4"/>
  <c r="AO7" i="4"/>
  <c r="BZ7" i="4"/>
  <c r="BN7" i="4"/>
  <c r="AY7" i="4"/>
  <c r="AD7" i="3"/>
  <c r="AC7" i="3"/>
  <c r="AA7" i="3"/>
  <c r="Z7" i="3"/>
  <c r="Y7" i="3"/>
  <c r="E7" i="3"/>
  <c r="D7" i="3" s="1"/>
  <c r="X7" i="3"/>
  <c r="N7" i="3"/>
  <c r="M7" i="3" s="1"/>
  <c r="DF7" i="1"/>
  <c r="DE7" i="1"/>
  <c r="DC7" i="1"/>
  <c r="DA7" i="1"/>
  <c r="CZ7" i="1"/>
  <c r="CV7" i="1"/>
  <c r="CU7" i="1"/>
  <c r="CS7" i="1"/>
  <c r="CP7" i="1"/>
  <c r="CN7" i="1"/>
  <c r="CM7" i="1"/>
  <c r="CL7" i="1"/>
  <c r="BH7" i="1"/>
  <c r="BG7" i="1" s="1"/>
  <c r="CK7" i="1"/>
  <c r="DD7" i="1"/>
  <c r="CY7" i="1"/>
  <c r="AS7" i="1"/>
  <c r="CX7" i="1"/>
  <c r="AD7" i="1"/>
  <c r="Y7" i="1"/>
  <c r="AC7" i="1"/>
  <c r="AA7" i="1"/>
  <c r="X7" i="1"/>
  <c r="AX7" i="1"/>
  <c r="BP7" i="1"/>
  <c r="BU7" i="1"/>
  <c r="E7" i="1"/>
  <c r="CT7" i="1"/>
  <c r="DH7" i="1"/>
  <c r="N7" i="1"/>
  <c r="M7" i="1" s="1"/>
  <c r="AF7" i="1"/>
  <c r="AE7" i="1" s="1"/>
  <c r="BZ7" i="1"/>
  <c r="DG7" i="1"/>
  <c r="BO7" i="2"/>
  <c r="DC7" i="2"/>
  <c r="D7" i="5"/>
  <c r="E7" i="2"/>
  <c r="G7" i="5"/>
  <c r="AI2" i="8"/>
  <c r="Z7" i="1"/>
  <c r="CO7" i="1"/>
  <c r="AD7" i="2"/>
  <c r="E7" i="4"/>
  <c r="AN7" i="1"/>
  <c r="AF2" i="8"/>
  <c r="DB7" i="2" l="1"/>
  <c r="CJ7" i="2"/>
  <c r="CW7" i="2"/>
  <c r="BG7" i="2"/>
  <c r="CI7" i="2" s="1"/>
  <c r="AM7" i="2"/>
  <c r="BF7" i="2" s="1"/>
  <c r="CR7" i="2"/>
  <c r="W7" i="2"/>
  <c r="I7" i="5"/>
  <c r="F7" i="5"/>
  <c r="CW7" i="1"/>
  <c r="AM7" i="1"/>
  <c r="BF7" i="1" s="1"/>
  <c r="L7" i="4"/>
  <c r="BQ7" i="4"/>
  <c r="BV7" i="4"/>
  <c r="CA7" i="4"/>
  <c r="AN7" i="4"/>
  <c r="BG7" i="4" s="1"/>
  <c r="W7" i="3"/>
  <c r="V7" i="3"/>
  <c r="DB7" i="1"/>
  <c r="BO7" i="1"/>
  <c r="W7" i="1"/>
  <c r="D7" i="1"/>
  <c r="V7" i="1" s="1"/>
  <c r="CI7" i="1"/>
  <c r="CJ7" i="1"/>
  <c r="CR7" i="1"/>
  <c r="AF20" i="8"/>
  <c r="F15" i="8" s="1"/>
  <c r="AF29" i="8"/>
  <c r="L17" i="8" s="1"/>
  <c r="AF62" i="8"/>
  <c r="M31" i="8" s="1"/>
  <c r="AF32" i="8"/>
  <c r="L20" i="8" s="1"/>
  <c r="AF24" i="8"/>
  <c r="L10" i="8" s="1"/>
  <c r="AF41" i="8"/>
  <c r="L31" i="8" s="1"/>
  <c r="AF18" i="8"/>
  <c r="F11" i="8" s="1"/>
  <c r="F20" i="8" s="1"/>
  <c r="AF26" i="8"/>
  <c r="L12" i="8" s="1"/>
  <c r="AF28" i="8"/>
  <c r="L16" i="8" s="1"/>
  <c r="AF55" i="8"/>
  <c r="M22" i="8" s="1"/>
  <c r="AF43" i="8"/>
  <c r="M8" i="8" s="1"/>
  <c r="AF13" i="8"/>
  <c r="E15" i="8" s="1"/>
  <c r="AF30" i="8"/>
  <c r="L18" i="8" s="1"/>
  <c r="AF23" i="8"/>
  <c r="L9" i="8" s="1"/>
  <c r="AF7" i="8"/>
  <c r="E7" i="8" s="1"/>
  <c r="AF40" i="8"/>
  <c r="L28" i="8" s="1"/>
  <c r="AF27" i="8"/>
  <c r="L15" i="8" s="1"/>
  <c r="AF46" i="8"/>
  <c r="M11" i="8" s="1"/>
  <c r="AF42" i="8"/>
  <c r="M7" i="8" s="1"/>
  <c r="AF31" i="8"/>
  <c r="L19" i="8" s="1"/>
  <c r="AF33" i="8"/>
  <c r="L21" i="8" s="1"/>
  <c r="AF45" i="8"/>
  <c r="M10" i="8" s="1"/>
  <c r="AF35" i="8"/>
  <c r="L23" i="8" s="1"/>
  <c r="AF38" i="8"/>
  <c r="L26" i="8" s="1"/>
  <c r="AF39" i="8"/>
  <c r="L27" i="8" s="1"/>
  <c r="AF15" i="8"/>
  <c r="F8" i="8" s="1"/>
  <c r="AF47" i="8"/>
  <c r="M12" i="8" s="1"/>
  <c r="AF8" i="8"/>
  <c r="E8" i="8" s="1"/>
  <c r="AF22" i="8"/>
  <c r="L8" i="8" s="1"/>
  <c r="AF44" i="8"/>
  <c r="M9" i="8" s="1"/>
  <c r="AF14" i="8"/>
  <c r="F7" i="8" s="1"/>
  <c r="AF21" i="8"/>
  <c r="L7" i="8" s="1"/>
  <c r="AF51" i="8"/>
  <c r="M18" i="8" s="1"/>
  <c r="AF50" i="8"/>
  <c r="M17" i="8" s="1"/>
  <c r="AF19" i="8"/>
  <c r="F12" i="8" s="1"/>
  <c r="AF56" i="8"/>
  <c r="M23" i="8" s="1"/>
  <c r="AF53" i="8"/>
  <c r="M20" i="8" s="1"/>
  <c r="AF9" i="8"/>
  <c r="E9" i="8" s="1"/>
  <c r="AF37" i="8"/>
  <c r="L25" i="8" s="1"/>
  <c r="AF10" i="8"/>
  <c r="E10" i="8" s="1"/>
  <c r="AF12" i="8"/>
  <c r="E12" i="8" s="1"/>
  <c r="AF36" i="8"/>
  <c r="L24" i="8" s="1"/>
  <c r="AF16" i="8"/>
  <c r="F9" i="8" s="1"/>
  <c r="AF54" i="8"/>
  <c r="M21" i="8" s="1"/>
  <c r="AF48" i="8"/>
  <c r="M15" i="8" s="1"/>
  <c r="AF52" i="8"/>
  <c r="M19" i="8" s="1"/>
  <c r="AF11" i="8"/>
  <c r="E11" i="8" s="1"/>
  <c r="E20" i="8" s="1"/>
  <c r="AF61" i="8"/>
  <c r="M28" i="8" s="1"/>
  <c r="AF49" i="8"/>
  <c r="M16" i="8" s="1"/>
  <c r="AF34" i="8"/>
  <c r="L22" i="8" s="1"/>
  <c r="AF59" i="8"/>
  <c r="M26" i="8" s="1"/>
  <c r="AF57" i="8"/>
  <c r="M24" i="8" s="1"/>
  <c r="AF25" i="8"/>
  <c r="L11" i="8" s="1"/>
  <c r="AF58" i="8"/>
  <c r="M25" i="8" s="1"/>
  <c r="AF17" i="8"/>
  <c r="F10" i="8" s="1"/>
  <c r="AF60" i="8"/>
  <c r="M27" i="8" s="1"/>
  <c r="D7" i="2"/>
  <c r="V7" i="2" s="1"/>
  <c r="D7" i="4"/>
  <c r="BI7" i="4"/>
  <c r="CQ7" i="2"/>
  <c r="CH7" i="2" l="1"/>
  <c r="DJ7" i="2" s="1"/>
  <c r="CQ7" i="1"/>
  <c r="BP7" i="4"/>
  <c r="CH7" i="1"/>
  <c r="DJ7" i="1" s="1"/>
  <c r="F21" i="8"/>
  <c r="BH7" i="4"/>
  <c r="AE7" i="4"/>
  <c r="CI7" i="4" s="1"/>
  <c r="F13" i="8"/>
  <c r="M13" i="8"/>
  <c r="M29" i="8"/>
  <c r="M30" i="8" s="1"/>
  <c r="L29" i="8"/>
  <c r="L30" i="8" s="1"/>
  <c r="E13" i="8"/>
  <c r="L13" i="8"/>
  <c r="E21" i="8"/>
  <c r="L32" i="8" l="1"/>
  <c r="L14" i="8"/>
  <c r="L33" i="8" s="1"/>
  <c r="M14" i="8"/>
  <c r="M33" i="8" s="1"/>
  <c r="M32" i="8"/>
  <c r="E16" i="8"/>
  <c r="E14" i="8"/>
  <c r="E17" i="8" s="1"/>
  <c r="F14" i="8"/>
  <c r="F17" i="8" s="1"/>
  <c r="F16" i="8"/>
</calcChain>
</file>

<file path=xl/sharedStrings.xml><?xml version="1.0" encoding="utf-8"?>
<sst xmlns="http://schemas.openxmlformats.org/spreadsheetml/2006/main" count="2265" uniqueCount="458">
  <si>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</si>
  <si>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</si>
  <si>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</si>
  <si>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</si>
  <si>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</si>
  <si>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</si>
  <si>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</si>
  <si>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</si>
  <si>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</si>
  <si>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</si>
  <si>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</si>
  <si>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</si>
  <si>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</si>
  <si>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</si>
  <si>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</si>
  <si>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</si>
  <si>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</si>
  <si>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</si>
  <si>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</si>
  <si>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</si>
  <si>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</si>
  <si>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</si>
  <si>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</si>
  <si>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</si>
  <si>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</si>
  <si>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</si>
  <si>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</si>
  <si>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</si>
  <si>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</si>
  <si>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</si>
  <si>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</si>
  <si>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</si>
  <si>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</si>
  <si>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</si>
  <si>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</si>
  <si>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</si>
  <si>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</si>
  <si>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</si>
  <si>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</si>
  <si>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</si>
  <si>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</si>
  <si>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</si>
  <si>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</si>
  <si>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</si>
  <si>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</si>
  <si>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</si>
  <si>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</si>
  <si>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</si>
  <si>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</si>
  <si>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</si>
  <si>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</si>
  <si>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</si>
  <si>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</si>
  <si>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</si>
  <si>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</si>
  <si>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</si>
  <si>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</si>
  <si>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</si>
  <si>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</si>
  <si>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</si>
  <si>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</si>
  <si>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</si>
  <si>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</si>
  <si>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</si>
  <si>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</si>
  <si>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</si>
  <si>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</si>
  <si>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</si>
  <si>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</si>
  <si>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</si>
  <si>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</si>
  <si>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</si>
  <si>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</si>
  <si>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</si>
  <si>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</si>
  <si>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</si>
  <si>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</si>
  <si>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</si>
  <si>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</si>
  <si>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</si>
  <si>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</si>
  <si>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</si>
  <si>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</si>
  <si>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</si>
  <si>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</si>
  <si>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</si>
  <si>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</si>
  <si>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</si>
  <si>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</si>
  <si>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</si>
  <si>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</si>
  <si>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</si>
  <si>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</si>
  <si>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</si>
  <si>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</si>
  <si>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</si>
  <si>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</si>
  <si>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</si>
  <si>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</si>
  <si>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</si>
  <si>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</si>
  <si>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</si>
  <si>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</si>
  <si>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</si>
  <si>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</si>
  <si>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</si>
  <si>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</si>
  <si>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</si>
  <si>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</si>
  <si>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</si>
  <si>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</si>
  <si>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</si>
  <si>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</si>
  <si>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</si>
  <si>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</si>
  <si>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</si>
  <si>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</si>
  <si>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</si>
  <si>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</si>
  <si>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</si>
  <si>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</si>
  <si>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</si>
  <si>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</si>
  <si>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</si>
  <si>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</si>
  <si>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</si>
  <si>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</si>
  <si>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</si>
  <si>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</si>
  <si>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</si>
  <si>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</si>
  <si>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</si>
  <si>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</si>
  <si>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</si>
  <si>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</si>
  <si>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</si>
  <si>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</si>
  <si>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</si>
  <si>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</si>
  <si>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</si>
  <si>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</si>
  <si>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</si>
  <si>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</si>
  <si>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</si>
  <si>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</si>
  <si>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</si>
  <si>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</si>
  <si>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</si>
  <si>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</si>
  <si>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</si>
  <si>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</si>
  <si>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</si>
  <si>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</si>
  <si>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</si>
  <si>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</si>
  <si>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</si>
  <si>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</si>
  <si>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</si>
  <si>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</si>
  <si>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</si>
  <si>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</si>
  <si>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</si>
  <si>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</si>
  <si>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</si>
  <si>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</si>
  <si>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</si>
  <si>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</si>
  <si>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</si>
  <si>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</si>
  <si>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</si>
  <si>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</si>
  <si>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</si>
  <si>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</si>
  <si>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</si>
  <si>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</si>
  <si>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</si>
  <si>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</si>
  <si>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</si>
  <si>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</si>
  <si>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</si>
  <si>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</si>
  <si>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</si>
  <si>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</si>
  <si>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</si>
  <si>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</si>
  <si>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</si>
  <si>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</si>
  <si>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</si>
  <si>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</si>
  <si>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</si>
  <si>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</si>
  <si>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</si>
  <si>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</si>
  <si>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</si>
  <si>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</si>
  <si>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</si>
  <si>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</si>
  <si>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</si>
  <si>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</si>
  <si>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</si>
  <si>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</si>
  <si>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</si>
  <si>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</si>
  <si>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</si>
  <si>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</si>
  <si>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</si>
  <si>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</si>
  <si>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</si>
  <si>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</si>
  <si>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</si>
  <si>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</si>
  <si>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</si>
  <si>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</si>
  <si>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</si>
  <si>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</si>
  <si>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</si>
  <si>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</si>
  <si>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</si>
  <si>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</si>
  <si>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</si>
  <si>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</si>
  <si>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</si>
  <si>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</si>
  <si>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</si>
  <si>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</si>
  <si>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</si>
  <si>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</si>
  <si>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</si>
  <si>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</si>
  <si>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</si>
  <si>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</si>
  <si>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</si>
  <si>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</si>
  <si>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</si>
  <si>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</si>
  <si>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</si>
  <si>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</si>
  <si>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</si>
  <si>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</si>
  <si>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</si>
  <si>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</si>
  <si>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</si>
  <si>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</si>
  <si>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</si>
  <si>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</si>
  <si>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</si>
  <si>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</si>
  <si>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</si>
  <si>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</si>
  <si>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</si>
  <si>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</si>
  <si>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</si>
  <si>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</si>
  <si>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</si>
  <si>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</si>
  <si>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</si>
  <si>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</si>
  <si>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</si>
  <si>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</si>
  <si>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</si>
  <si>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</si>
  <si>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</si>
  <si>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</si>
  <si>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</si>
  <si>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</si>
  <si>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</si>
  <si>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</si>
  <si>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</si>
  <si>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</si>
  <si>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</si>
  <si>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</si>
  <si>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</si>
  <si>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</si>
  <si>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</si>
  <si>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</si>
  <si>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</si>
  <si>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</si>
  <si>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</si>
  <si>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</si>
  <si>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</si>
  <si>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</si>
  <si>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</si>
  <si>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</si>
  <si>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</si>
  <si>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</si>
  <si>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</si>
  <si>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</si>
  <si>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</si>
  <si>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</si>
  <si>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</si>
  <si>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</si>
  <si>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</si>
  <si>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</si>
  <si>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</si>
  <si>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</si>
  <si>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</si>
  <si>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</si>
  <si>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</si>
  <si>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</si>
  <si>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</si>
  <si>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</si>
  <si>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</si>
  <si>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</si>
  <si>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</si>
  <si>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</si>
  <si>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</si>
  <si>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</si>
  <si>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</si>
  <si>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</si>
  <si>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</si>
  <si>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</si>
  <si>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</si>
  <si>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</si>
  <si>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</si>
  <si>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</si>
  <si>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</si>
  <si>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</si>
  <si>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04000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</si>
  <si>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</si>
  <si>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</si>
  <si>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</si>
  <si>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</si>
  <si>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</si>
  <si>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</si>
  <si>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04100</t>
  </si>
  <si>
    <t>仙台市</t>
  </si>
  <si>
    <t>041100</t>
  </si>
  <si>
    <t>04202</t>
  </si>
  <si>
    <t>石巻市</t>
  </si>
  <si>
    <t>041202</t>
  </si>
  <si>
    <t>04928</t>
  </si>
  <si>
    <t>石巻地区広域行政事務組合</t>
  </si>
  <si>
    <t>04203</t>
  </si>
  <si>
    <t>塩竈市</t>
  </si>
  <si>
    <t>041203</t>
  </si>
  <si>
    <t>04966</t>
  </si>
  <si>
    <t>塩釜地区消防事務組合</t>
  </si>
  <si>
    <t>04205</t>
  </si>
  <si>
    <t>気仙沼市</t>
  </si>
  <si>
    <t>041205</t>
  </si>
  <si>
    <t>04206</t>
  </si>
  <si>
    <t>白石市</t>
  </si>
  <si>
    <t>041206</t>
  </si>
  <si>
    <t>04932</t>
  </si>
  <si>
    <t>仙南地域広域行政事務組合</t>
  </si>
  <si>
    <t>04207</t>
  </si>
  <si>
    <t>名取市</t>
  </si>
  <si>
    <t>041207</t>
  </si>
  <si>
    <t>04869</t>
  </si>
  <si>
    <t>亘理名取共立衛生処理組合</t>
  </si>
  <si>
    <t>04208</t>
  </si>
  <si>
    <t>角田市</t>
  </si>
  <si>
    <t>041208</t>
  </si>
  <si>
    <t>仙南広域</t>
  </si>
  <si>
    <t>04209</t>
  </si>
  <si>
    <t>多賀城市</t>
  </si>
  <si>
    <t>041209</t>
  </si>
  <si>
    <t>04872</t>
  </si>
  <si>
    <t>宮城東部衛生処理組合</t>
  </si>
  <si>
    <t>04211</t>
  </si>
  <si>
    <t>岩沼市</t>
  </si>
  <si>
    <t>041211</t>
  </si>
  <si>
    <t>04212</t>
  </si>
  <si>
    <t>登米市</t>
  </si>
  <si>
    <t>041212</t>
  </si>
  <si>
    <t>04213</t>
  </si>
  <si>
    <t>栗原市</t>
  </si>
  <si>
    <t>041213</t>
  </si>
  <si>
    <t>04214</t>
  </si>
  <si>
    <t>東松島市</t>
  </si>
  <si>
    <t>041214</t>
  </si>
  <si>
    <t>石巻広域行政事務組合</t>
  </si>
  <si>
    <t>04215</t>
  </si>
  <si>
    <t>大崎市</t>
  </si>
  <si>
    <t>041215</t>
  </si>
  <si>
    <t>04936</t>
  </si>
  <si>
    <t>大崎地域広域行政事務組合</t>
  </si>
  <si>
    <t>04301</t>
  </si>
  <si>
    <t>蔵王町</t>
  </si>
  <si>
    <t>041301</t>
  </si>
  <si>
    <t>仙南広域行政事務組合</t>
  </si>
  <si>
    <t>04302</t>
  </si>
  <si>
    <t>七ヶ宿町</t>
  </si>
  <si>
    <t>041302</t>
  </si>
  <si>
    <t>04321</t>
  </si>
  <si>
    <t>大河原町</t>
  </si>
  <si>
    <t>041321</t>
  </si>
  <si>
    <t>04322</t>
  </si>
  <si>
    <t>村田町</t>
  </si>
  <si>
    <t>041322</t>
  </si>
  <si>
    <t>04323</t>
  </si>
  <si>
    <t>柴田町</t>
  </si>
  <si>
    <t>041323</t>
  </si>
  <si>
    <t>仙南地域広域行政</t>
  </si>
  <si>
    <t>04324</t>
  </si>
  <si>
    <t>川崎町</t>
  </si>
  <si>
    <t>041324</t>
  </si>
  <si>
    <t>04341</t>
  </si>
  <si>
    <t>丸森町</t>
  </si>
  <si>
    <t>041341</t>
  </si>
  <si>
    <t>04361</t>
  </si>
  <si>
    <t>亘理町</t>
  </si>
  <si>
    <t>041361</t>
  </si>
  <si>
    <t>04362</t>
  </si>
  <si>
    <t>山元町</t>
  </si>
  <si>
    <t>041362</t>
  </si>
  <si>
    <t>04401</t>
  </si>
  <si>
    <t>松島町</t>
  </si>
  <si>
    <t>041401</t>
  </si>
  <si>
    <t>04404</t>
  </si>
  <si>
    <t>七ヶ浜町</t>
  </si>
  <si>
    <t>041404</t>
  </si>
  <si>
    <t>塩釜地区環境センター</t>
  </si>
  <si>
    <t>04406</t>
  </si>
  <si>
    <t>利府町</t>
  </si>
  <si>
    <t>041406</t>
  </si>
  <si>
    <t>04421</t>
  </si>
  <si>
    <t>大和町</t>
  </si>
  <si>
    <t>041421</t>
  </si>
  <si>
    <t>04867</t>
  </si>
  <si>
    <t>黒川地域行政事務組合</t>
  </si>
  <si>
    <t>04422</t>
  </si>
  <si>
    <t>大郷町</t>
  </si>
  <si>
    <t>041422</t>
  </si>
  <si>
    <t>04423</t>
  </si>
  <si>
    <t>富谷市</t>
  </si>
  <si>
    <t>041423</t>
  </si>
  <si>
    <t>04424</t>
  </si>
  <si>
    <t>大衡村</t>
  </si>
  <si>
    <t>041424</t>
  </si>
  <si>
    <t>04444</t>
  </si>
  <si>
    <t>色麻町</t>
  </si>
  <si>
    <t>041444</t>
  </si>
  <si>
    <t>04445</t>
  </si>
  <si>
    <t>加美町</t>
  </si>
  <si>
    <t>041445</t>
  </si>
  <si>
    <t>04501</t>
  </si>
  <si>
    <t>涌谷町</t>
  </si>
  <si>
    <t>041501</t>
  </si>
  <si>
    <t>大崎広域行政事務組合</t>
  </si>
  <si>
    <t>04505</t>
  </si>
  <si>
    <t>美里町</t>
  </si>
  <si>
    <t>041505</t>
  </si>
  <si>
    <t>04581</t>
  </si>
  <si>
    <t>女川町</t>
  </si>
  <si>
    <t>041581</t>
  </si>
  <si>
    <t>石巻地区広域
行政事務組合</t>
  </si>
  <si>
    <t>04606</t>
  </si>
  <si>
    <t>南三陸町</t>
  </si>
  <si>
    <t>041606</t>
  </si>
  <si>
    <t>042003</t>
  </si>
  <si>
    <t>042007</t>
  </si>
  <si>
    <t>042002</t>
  </si>
  <si>
    <t>042004</t>
  </si>
  <si>
    <t>042005</t>
  </si>
  <si>
    <t>042006</t>
  </si>
  <si>
    <t>042001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</si>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</sst>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1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6" fillId="0" borderId="1" xfId="0" applyNumberFormat="1" applyFont="1" applyBorder="1" applyAlignment="1">
      <alignment vertical="center" wrapText="1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6</v>
      </c>
      <c r="B7" s="154" t="s">
        <v>317</v>
      </c>
      <c r="C7" s="138" t="s">
        <v>33</v>
      </c>
      <c r="D7" s="140">
        <f>SUM(E7,+L7)</f>
        <v>35252753</v>
      </c>
      <c r="E7" s="140">
        <f>SUM(F7:I7,K7)</f>
        <v>11240901</v>
      </c>
      <c r="F7" s="140">
        <f t="shared" ref="F7:L7" si="0">SUM(F$8:F$1000)</f>
        <v>3643337</v>
      </c>
      <c r="G7" s="140">
        <f t="shared" si="0"/>
        <v>32503</v>
      </c>
      <c r="H7" s="140">
        <f t="shared" si="0"/>
        <v>1672400</v>
      </c>
      <c r="I7" s="140">
        <f t="shared" si="0"/>
        <v>3818474</v>
      </c>
      <c r="J7" s="143" t="s">
        <v>314</v>
      </c>
      <c r="K7" s="140">
        <f t="shared" si="0"/>
        <v>2074187</v>
      </c>
      <c r="L7" s="140">
        <f t="shared" si="0"/>
        <v>24011852</v>
      </c>
      <c r="M7" s="140">
        <f>SUM(N7,+U7)</f>
        <v>3732435</v>
      </c>
      <c r="N7" s="140">
        <f>SUM(O7:R7,T7)</f>
        <v>639179</v>
      </c>
      <c r="O7" s="140">
        <f t="shared" ref="O7:U7" si="1">SUM(O$8:O$1000)</f>
        <v>29624</v>
      </c>
      <c r="P7" s="140">
        <f t="shared" si="1"/>
        <v>76</v>
      </c>
      <c r="Q7" s="140">
        <f t="shared" si="1"/>
        <v>4500</v>
      </c>
      <c r="R7" s="140">
        <f t="shared" si="1"/>
        <v>603313</v>
      </c>
      <c r="S7" s="143" t="s">
        <v>314</v>
      </c>
      <c r="T7" s="140">
        <f t="shared" si="1"/>
        <v>1666</v>
      </c>
      <c r="U7" s="140">
        <f t="shared" si="1"/>
        <v>3093256</v>
      </c>
      <c r="V7" s="140">
        <f t="shared" ref="V7:AA7" si="2">+SUM(D7,M7)</f>
        <v>38985188</v>
      </c>
      <c r="W7" s="140">
        <f t="shared" si="2"/>
        <v>11880080</v>
      </c>
      <c r="X7" s="140">
        <f t="shared" si="2"/>
        <v>3672961</v>
      </c>
      <c r="Y7" s="140">
        <f t="shared" si="2"/>
        <v>32579</v>
      </c>
      <c r="Z7" s="140">
        <f t="shared" si="2"/>
        <v>1676900</v>
      </c>
      <c r="AA7" s="140">
        <f t="shared" si="2"/>
        <v>4421787</v>
      </c>
      <c r="AB7" s="142" t="str">
        <f>IF(+SUM(J7,S7)=0,"-",+SUM(J7,S7))</f>
        <v>-</v>
      </c>
      <c r="AC7" s="140">
        <f>+SUM(K7,T7)</f>
        <v>2075853</v>
      </c>
      <c r="AD7" s="140">
        <f>+SUM(L7,U7)</f>
        <v>27105108</v>
      </c>
      <c r="AE7" s="140">
        <f>SUM(AF7,+AK7)</f>
        <v>10761729</v>
      </c>
      <c r="AF7" s="140">
        <f>SUM(AG7:AJ7)</f>
        <v>10502068</v>
      </c>
      <c r="AG7" s="140">
        <f t="shared" ref="AG7:AL7" si="3">SUM(AG$8:AG$1000)</f>
        <v>0</v>
      </c>
      <c r="AH7" s="140">
        <f t="shared" si="3"/>
        <v>8143092</v>
      </c>
      <c r="AI7" s="140">
        <f t="shared" si="3"/>
        <v>2321769</v>
      </c>
      <c r="AJ7" s="140">
        <f t="shared" si="3"/>
        <v>37207</v>
      </c>
      <c r="AK7" s="140">
        <f t="shared" si="3"/>
        <v>259661</v>
      </c>
      <c r="AL7" s="140">
        <f t="shared" si="3"/>
        <v>2910786</v>
      </c>
      <c r="AM7" s="140">
        <f>SUM(AN7,AS7,AW7,AX7,BD7)</f>
        <v>16224400</v>
      </c>
      <c r="AN7" s="140">
        <f>SUM(AO7:AR7)</f>
        <v>3509940</v>
      </c>
      <c r="AO7" s="140">
        <f>SUM(AO$8:AO$1000)</f>
        <v>2158483</v>
      </c>
      <c r="AP7" s="140">
        <f>SUM(AP$8:AP$1000)</f>
        <v>756896</v>
      </c>
      <c r="AQ7" s="140">
        <f>SUM(AQ$8:AQ$1000)</f>
        <v>417981</v>
      </c>
      <c r="AR7" s="140">
        <f>SUM(AR$8:AR$1000)</f>
        <v>176580</v>
      </c>
      <c r="AS7" s="140">
        <f>SUM(AT7:AV7)</f>
        <v>2745737</v>
      </c>
      <c r="AT7" s="140">
        <f>SUM(AT$8:AT$1000)</f>
        <v>798586</v>
      </c>
      <c r="AU7" s="140">
        <f>SUM(AU$8:AU$1000)</f>
        <v>1691083</v>
      </c>
      <c r="AV7" s="140">
        <f>SUM(AV$8:AV$1000)</f>
        <v>256068</v>
      </c>
      <c r="AW7" s="140">
        <f>SUM(AW$8:AW$1000)</f>
        <v>17290</v>
      </c>
      <c r="AX7" s="140">
        <f>SUM(AY7:BB7)</f>
        <v>9951433</v>
      </c>
      <c r="AY7" s="140">
        <f t="shared" ref="AY7:BE7" si="4">SUM(AY$8:AY$1000)</f>
        <v>5300894</v>
      </c>
      <c r="AZ7" s="140">
        <f t="shared" si="4"/>
        <v>4213391</v>
      </c>
      <c r="BA7" s="140">
        <f t="shared" si="4"/>
        <v>352757</v>
      </c>
      <c r="BB7" s="140">
        <f t="shared" si="4"/>
        <v>84391</v>
      </c>
      <c r="BC7" s="140">
        <f t="shared" si="4"/>
        <v>5243948</v>
      </c>
      <c r="BD7" s="140">
        <f t="shared" si="4"/>
        <v>0</v>
      </c>
      <c r="BE7" s="140">
        <f t="shared" si="4"/>
        <v>111890</v>
      </c>
      <c r="BF7" s="140">
        <f>SUM(AE7,+AM7,+BE7)</f>
        <v>27098019</v>
      </c>
      <c r="BG7" s="140">
        <f>SUM(BH7,+BM7)</f>
        <v>37232</v>
      </c>
      <c r="BH7" s="140">
        <f>SUM(BI7:BL7)</f>
        <v>37232</v>
      </c>
      <c r="BI7" s="140">
        <f t="shared" ref="BI7:BN7" si="5">SUM(BI$8:BI$1000)</f>
        <v>0</v>
      </c>
      <c r="BJ7" s="140">
        <f t="shared" si="5"/>
        <v>3323</v>
      </c>
      <c r="BK7" s="140">
        <f t="shared" si="5"/>
        <v>0</v>
      </c>
      <c r="BL7" s="140">
        <f t="shared" si="5"/>
        <v>33909</v>
      </c>
      <c r="BM7" s="140">
        <f t="shared" si="5"/>
        <v>0</v>
      </c>
      <c r="BN7" s="140">
        <f t="shared" si="5"/>
        <v>0</v>
      </c>
      <c r="BO7" s="140">
        <f>SUM(BP7,BU7,BY7,BZ7,CF7)</f>
        <v>1706148</v>
      </c>
      <c r="BP7" s="140">
        <f>SUM(BQ7:BT7)</f>
        <v>213950</v>
      </c>
      <c r="BQ7" s="140">
        <f>SUM(BQ$8:BQ$1000)</f>
        <v>186943</v>
      </c>
      <c r="BR7" s="140">
        <f>SUM(BR$8:BR$1000)</f>
        <v>3132</v>
      </c>
      <c r="BS7" s="140">
        <f>SUM(BS$8:BS$1000)</f>
        <v>23875</v>
      </c>
      <c r="BT7" s="140">
        <f>SUM(BT$8:BT$1000)</f>
        <v>0</v>
      </c>
      <c r="BU7" s="140">
        <f>SUM(BV7:BX7)</f>
        <v>538655</v>
      </c>
      <c r="BV7" s="140">
        <f>SUM(BV$8:BV$1000)</f>
        <v>18074</v>
      </c>
      <c r="BW7" s="140">
        <f>SUM(BW$8:BW$1000)</f>
        <v>518033</v>
      </c>
      <c r="BX7" s="140">
        <f>SUM(BX$8:BX$1000)</f>
        <v>2548</v>
      </c>
      <c r="BY7" s="140">
        <f>SUM(BY$8:BY$1000)</f>
        <v>0</v>
      </c>
      <c r="BZ7" s="140">
        <f>SUM(CA7:CD7)</f>
        <v>953543</v>
      </c>
      <c r="CA7" s="140">
        <f t="shared" ref="CA7:CG7" si="6">SUM(CA$8:CA$1000)</f>
        <v>598497</v>
      </c>
      <c r="CB7" s="140">
        <f t="shared" si="6"/>
        <v>344780</v>
      </c>
      <c r="CC7" s="140">
        <f t="shared" si="6"/>
        <v>0</v>
      </c>
      <c r="CD7" s="140">
        <f t="shared" si="6"/>
        <v>10266</v>
      </c>
      <c r="CE7" s="140">
        <f t="shared" si="6"/>
        <v>1944616</v>
      </c>
      <c r="CF7" s="140">
        <f t="shared" si="6"/>
        <v>0</v>
      </c>
      <c r="CG7" s="140">
        <f t="shared" si="6"/>
        <v>44439</v>
      </c>
      <c r="CH7" s="140">
        <f>SUM(BG7,+BO7,+CG7)</f>
        <v>1787819</v>
      </c>
      <c r="CI7" s="140">
        <f t="shared" ref="CI7:DJ7" si="7">SUM(AE7,+BG7)</f>
        <v>10798961</v>
      </c>
      <c r="CJ7" s="140">
        <f t="shared" si="7"/>
        <v>10539300</v>
      </c>
      <c r="CK7" s="140">
        <f t="shared" si="7"/>
        <v>0</v>
      </c>
      <c r="CL7" s="140">
        <f t="shared" si="7"/>
        <v>8146415</v>
      </c>
      <c r="CM7" s="140">
        <f t="shared" si="7"/>
        <v>2321769</v>
      </c>
      <c r="CN7" s="140">
        <f t="shared" si="7"/>
        <v>71116</v>
      </c>
      <c r="CO7" s="140">
        <f t="shared" si="7"/>
        <v>259661</v>
      </c>
      <c r="CP7" s="140">
        <f t="shared" si="7"/>
        <v>2910786</v>
      </c>
      <c r="CQ7" s="140">
        <f t="shared" si="7"/>
        <v>17930548</v>
      </c>
      <c r="CR7" s="140">
        <f t="shared" si="7"/>
        <v>3723890</v>
      </c>
      <c r="CS7" s="140">
        <f t="shared" si="7"/>
        <v>2345426</v>
      </c>
      <c r="CT7" s="140">
        <f t="shared" si="7"/>
        <v>760028</v>
      </c>
      <c r="CU7" s="140">
        <f t="shared" si="7"/>
        <v>441856</v>
      </c>
      <c r="CV7" s="140">
        <f t="shared" si="7"/>
        <v>176580</v>
      </c>
      <c r="CW7" s="140">
        <f t="shared" si="7"/>
        <v>3284392</v>
      </c>
      <c r="CX7" s="140">
        <f t="shared" si="7"/>
        <v>816660</v>
      </c>
      <c r="CY7" s="140">
        <f t="shared" si="7"/>
        <v>2209116</v>
      </c>
      <c r="CZ7" s="140">
        <f t="shared" si="7"/>
        <v>258616</v>
      </c>
      <c r="DA7" s="140">
        <f t="shared" si="7"/>
        <v>17290</v>
      </c>
      <c r="DB7" s="140">
        <f t="shared" si="7"/>
        <v>10904976</v>
      </c>
      <c r="DC7" s="140">
        <f t="shared" si="7"/>
        <v>5899391</v>
      </c>
      <c r="DD7" s="140">
        <f t="shared" si="7"/>
        <v>4558171</v>
      </c>
      <c r="DE7" s="140">
        <f t="shared" si="7"/>
        <v>352757</v>
      </c>
      <c r="DF7" s="140">
        <f t="shared" si="7"/>
        <v>94657</v>
      </c>
      <c r="DG7" s="140">
        <f t="shared" si="7"/>
        <v>7188564</v>
      </c>
      <c r="DH7" s="140">
        <f t="shared" si="7"/>
        <v>0</v>
      </c>
      <c r="DI7" s="140">
        <f t="shared" si="7"/>
        <v>156329</v>
      </c>
      <c r="DJ7" s="140">
        <f t="shared" si="7"/>
        <v>28885838</v>
      </c>
    </row>
    <row r="8" spans="1:114" s="136" customFormat="1" ht="13.5" customHeight="1" x14ac:dyDescent="0.15">
      <c r="A8" s="119" t="s">
        <v>6</v>
      </c>
      <c r="B8" s="120" t="s">
        <v>324</v>
      </c>
      <c r="C8" s="119" t="s">
        <v>325</v>
      </c>
      <c r="D8" s="121">
        <f>SUM(E8,+L8)</f>
        <v>18206362</v>
      </c>
      <c r="E8" s="121">
        <f>SUM(F8:I8,K8)</f>
        <v>9807294</v>
      </c>
      <c r="F8" s="121">
        <v>3221391</v>
      </c>
      <c r="G8" s="121">
        <v>0</v>
      </c>
      <c r="H8" s="121">
        <v>1581400</v>
      </c>
      <c r="I8" s="121">
        <v>3210768</v>
      </c>
      <c r="J8" s="122" t="s">
        <v>457</v>
      </c>
      <c r="K8" s="121">
        <v>1793735</v>
      </c>
      <c r="L8" s="121">
        <v>8399068</v>
      </c>
      <c r="M8" s="121">
        <f>SUM(N8,+U8)</f>
        <v>256951</v>
      </c>
      <c r="N8" s="121">
        <f>SUM(O8:R8,T8)</f>
        <v>28577</v>
      </c>
      <c r="O8" s="121">
        <v>0</v>
      </c>
      <c r="P8" s="121">
        <v>0</v>
      </c>
      <c r="Q8" s="121">
        <v>0</v>
      </c>
      <c r="R8" s="121">
        <v>28577</v>
      </c>
      <c r="S8" s="122" t="s">
        <v>457</v>
      </c>
      <c r="T8" s="121">
        <v>0</v>
      </c>
      <c r="U8" s="121">
        <v>228374</v>
      </c>
      <c r="V8" s="121">
        <f>+SUM(D8,M8)</f>
        <v>18463313</v>
      </c>
      <c r="W8" s="121">
        <f>+SUM(E8,N8)</f>
        <v>9835871</v>
      </c>
      <c r="X8" s="121">
        <f>+SUM(F8,O8)</f>
        <v>3221391</v>
      </c>
      <c r="Y8" s="121">
        <f>+SUM(G8,P8)</f>
        <v>0</v>
      </c>
      <c r="Z8" s="121">
        <f>+SUM(H8,Q8)</f>
        <v>1581400</v>
      </c>
      <c r="AA8" s="121">
        <f>+SUM(I8,R8)</f>
        <v>3239345</v>
      </c>
      <c r="AB8" s="122" t="str">
        <f>IF(+SUM(J8,S8)=0,"-",+SUM(J8,S8))</f>
        <v>-</v>
      </c>
      <c r="AC8" s="121">
        <f>+SUM(K8,T8)</f>
        <v>1793735</v>
      </c>
      <c r="AD8" s="121">
        <f>+SUM(L8,U8)</f>
        <v>8627442</v>
      </c>
      <c r="AE8" s="121">
        <f>SUM(AF8,+AK8)</f>
        <v>8193989</v>
      </c>
      <c r="AF8" s="121">
        <f>SUM(AG8:AJ8)</f>
        <v>8193989</v>
      </c>
      <c r="AG8" s="121">
        <v>0</v>
      </c>
      <c r="AH8" s="121">
        <v>6956990</v>
      </c>
      <c r="AI8" s="121">
        <v>1236999</v>
      </c>
      <c r="AJ8" s="121">
        <v>0</v>
      </c>
      <c r="AK8" s="121">
        <v>0</v>
      </c>
      <c r="AL8" s="121">
        <v>0</v>
      </c>
      <c r="AM8" s="121">
        <f>SUM(AN8,AS8,AW8,AX8,BD8)</f>
        <v>10011030</v>
      </c>
      <c r="AN8" s="121">
        <f>SUM(AO8:AR8)</f>
        <v>2314224</v>
      </c>
      <c r="AO8" s="121">
        <v>1275852</v>
      </c>
      <c r="AP8" s="121">
        <v>704193</v>
      </c>
      <c r="AQ8" s="121">
        <v>220671</v>
      </c>
      <c r="AR8" s="121">
        <v>113508</v>
      </c>
      <c r="AS8" s="121">
        <f>SUM(AT8:AV8)</f>
        <v>1436291</v>
      </c>
      <c r="AT8" s="121">
        <v>503953</v>
      </c>
      <c r="AU8" s="121">
        <v>813518</v>
      </c>
      <c r="AV8" s="121">
        <v>118820</v>
      </c>
      <c r="AW8" s="121">
        <v>5125</v>
      </c>
      <c r="AX8" s="121">
        <f>SUM(AY8:BB8)</f>
        <v>6255390</v>
      </c>
      <c r="AY8" s="121">
        <v>3102571</v>
      </c>
      <c r="AZ8" s="121">
        <v>3003479</v>
      </c>
      <c r="BA8" s="121">
        <v>149340</v>
      </c>
      <c r="BB8" s="121">
        <v>0</v>
      </c>
      <c r="BC8" s="121">
        <v>0</v>
      </c>
      <c r="BD8" s="121">
        <v>0</v>
      </c>
      <c r="BE8" s="121">
        <v>1343</v>
      </c>
      <c r="BF8" s="121">
        <f>SUM(AE8,+AM8,+BE8)</f>
        <v>18206362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1">
        <v>0</v>
      </c>
      <c r="BO8" s="121">
        <f>SUM(BP8,BU8,BY8,BZ8,CF8)</f>
        <v>256951</v>
      </c>
      <c r="BP8" s="121">
        <f>SUM(BQ8:BT8)</f>
        <v>29477</v>
      </c>
      <c r="BQ8" s="121">
        <v>29477</v>
      </c>
      <c r="BR8" s="121">
        <v>0</v>
      </c>
      <c r="BS8" s="121">
        <v>0</v>
      </c>
      <c r="BT8" s="121">
        <v>0</v>
      </c>
      <c r="BU8" s="121">
        <f>SUM(BV8:BX8)</f>
        <v>23616</v>
      </c>
      <c r="BV8" s="121">
        <v>3676</v>
      </c>
      <c r="BW8" s="121">
        <v>19940</v>
      </c>
      <c r="BX8" s="121">
        <v>0</v>
      </c>
      <c r="BY8" s="121">
        <v>0</v>
      </c>
      <c r="BZ8" s="121">
        <f>SUM(CA8:CD8)</f>
        <v>203858</v>
      </c>
      <c r="CA8" s="121">
        <v>127220</v>
      </c>
      <c r="CB8" s="121">
        <v>76638</v>
      </c>
      <c r="CC8" s="121">
        <v>0</v>
      </c>
      <c r="CD8" s="121">
        <v>0</v>
      </c>
      <c r="CE8" s="121">
        <v>0</v>
      </c>
      <c r="CF8" s="121">
        <v>0</v>
      </c>
      <c r="CG8" s="121">
        <v>0</v>
      </c>
      <c r="CH8" s="121">
        <f>SUM(BG8,+BO8,+CG8)</f>
        <v>256951</v>
      </c>
      <c r="CI8" s="121">
        <f>SUM(AE8,+BG8)</f>
        <v>8193989</v>
      </c>
      <c r="CJ8" s="121">
        <f>SUM(AF8,+BH8)</f>
        <v>8193989</v>
      </c>
      <c r="CK8" s="121">
        <f>SUM(AG8,+BI8)</f>
        <v>0</v>
      </c>
      <c r="CL8" s="121">
        <f>SUM(AH8,+BJ8)</f>
        <v>6956990</v>
      </c>
      <c r="CM8" s="121">
        <f>SUM(AI8,+BK8)</f>
        <v>1236999</v>
      </c>
      <c r="CN8" s="121">
        <f>SUM(AJ8,+BL8)</f>
        <v>0</v>
      </c>
      <c r="CO8" s="121">
        <f>SUM(AK8,+BM8)</f>
        <v>0</v>
      </c>
      <c r="CP8" s="121">
        <f>SUM(AL8,+BN8)</f>
        <v>0</v>
      </c>
      <c r="CQ8" s="121">
        <f>SUM(AM8,+BO8)</f>
        <v>10267981</v>
      </c>
      <c r="CR8" s="121">
        <f>SUM(AN8,+BP8)</f>
        <v>2343701</v>
      </c>
      <c r="CS8" s="121">
        <f>SUM(AO8,+BQ8)</f>
        <v>1305329</v>
      </c>
      <c r="CT8" s="121">
        <f>SUM(AP8,+BR8)</f>
        <v>704193</v>
      </c>
      <c r="CU8" s="121">
        <f>SUM(AQ8,+BS8)</f>
        <v>220671</v>
      </c>
      <c r="CV8" s="121">
        <f>SUM(AR8,+BT8)</f>
        <v>113508</v>
      </c>
      <c r="CW8" s="121">
        <f>SUM(AS8,+BU8)</f>
        <v>1459907</v>
      </c>
      <c r="CX8" s="121">
        <f>SUM(AT8,+BV8)</f>
        <v>507629</v>
      </c>
      <c r="CY8" s="121">
        <f>SUM(AU8,+BW8)</f>
        <v>833458</v>
      </c>
      <c r="CZ8" s="121">
        <f>SUM(AV8,+BX8)</f>
        <v>118820</v>
      </c>
      <c r="DA8" s="121">
        <f>SUM(AW8,+BY8)</f>
        <v>5125</v>
      </c>
      <c r="DB8" s="121">
        <f>SUM(AX8,+BZ8)</f>
        <v>6459248</v>
      </c>
      <c r="DC8" s="121">
        <f>SUM(AY8,+CA8)</f>
        <v>3229791</v>
      </c>
      <c r="DD8" s="121">
        <f>SUM(AZ8,+CB8)</f>
        <v>3080117</v>
      </c>
      <c r="DE8" s="121">
        <f>SUM(BA8,+CC8)</f>
        <v>149340</v>
      </c>
      <c r="DF8" s="121">
        <f>SUM(BB8,+CD8)</f>
        <v>0</v>
      </c>
      <c r="DG8" s="121">
        <f>SUM(BC8,+CE8)</f>
        <v>0</v>
      </c>
      <c r="DH8" s="121">
        <f>SUM(BD8,+CF8)</f>
        <v>0</v>
      </c>
      <c r="DI8" s="121">
        <f>SUM(BE8,+CG8)</f>
        <v>1343</v>
      </c>
      <c r="DJ8" s="121">
        <f>SUM(BF8,+CH8)</f>
        <v>18463313</v>
      </c>
    </row>
    <row r="9" spans="1:114" s="136" customFormat="1" ht="13.5" customHeight="1" x14ac:dyDescent="0.15">
      <c r="A9" s="119" t="s">
        <v>6</v>
      </c>
      <c r="B9" s="120" t="s">
        <v>327</v>
      </c>
      <c r="C9" s="119" t="s">
        <v>328</v>
      </c>
      <c r="D9" s="121">
        <f>SUM(E9,+L9)</f>
        <v>1667970</v>
      </c>
      <c r="E9" s="121">
        <f>SUM(F9:I9,K9)</f>
        <v>20696</v>
      </c>
      <c r="F9" s="121">
        <v>1104</v>
      </c>
      <c r="G9" s="121">
        <v>1810</v>
      </c>
      <c r="H9" s="121">
        <v>0</v>
      </c>
      <c r="I9" s="121">
        <v>17082</v>
      </c>
      <c r="J9" s="122" t="s">
        <v>457</v>
      </c>
      <c r="K9" s="121">
        <v>700</v>
      </c>
      <c r="L9" s="121">
        <v>1647274</v>
      </c>
      <c r="M9" s="121">
        <f>SUM(N9,+U9)</f>
        <v>684135</v>
      </c>
      <c r="N9" s="121">
        <f>SUM(O9:R9,T9)</f>
        <v>20316</v>
      </c>
      <c r="O9" s="121">
        <v>15816</v>
      </c>
      <c r="P9" s="121">
        <v>0</v>
      </c>
      <c r="Q9" s="121">
        <v>4500</v>
      </c>
      <c r="R9" s="121">
        <v>0</v>
      </c>
      <c r="S9" s="122" t="s">
        <v>457</v>
      </c>
      <c r="T9" s="121">
        <v>0</v>
      </c>
      <c r="U9" s="121">
        <v>663819</v>
      </c>
      <c r="V9" s="121">
        <f>+SUM(D9,M9)</f>
        <v>2352105</v>
      </c>
      <c r="W9" s="121">
        <f>+SUM(E9,N9)</f>
        <v>41012</v>
      </c>
      <c r="X9" s="121">
        <f>+SUM(F9,O9)</f>
        <v>16920</v>
      </c>
      <c r="Y9" s="121">
        <f>+SUM(G9,P9)</f>
        <v>1810</v>
      </c>
      <c r="Z9" s="121">
        <f>+SUM(H9,Q9)</f>
        <v>4500</v>
      </c>
      <c r="AA9" s="121">
        <f>+SUM(I9,R9)</f>
        <v>17082</v>
      </c>
      <c r="AB9" s="122" t="str">
        <f>IF(+SUM(J9,S9)=0,"-",+SUM(J9,S9))</f>
        <v>-</v>
      </c>
      <c r="AC9" s="121">
        <f>+SUM(K9,T9)</f>
        <v>700</v>
      </c>
      <c r="AD9" s="121">
        <f>+SUM(L9,U9)</f>
        <v>2311093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f>SUM(AN9,AS9,AW9,AX9,BD9)</f>
        <v>1167080</v>
      </c>
      <c r="AN9" s="121">
        <f>SUM(AO9:AR9)</f>
        <v>103394</v>
      </c>
      <c r="AO9" s="121">
        <v>36137</v>
      </c>
      <c r="AP9" s="121">
        <v>16875</v>
      </c>
      <c r="AQ9" s="121">
        <v>20333</v>
      </c>
      <c r="AR9" s="121">
        <v>30049</v>
      </c>
      <c r="AS9" s="121">
        <f>SUM(AT9:AV9)</f>
        <v>339873</v>
      </c>
      <c r="AT9" s="121">
        <v>6926</v>
      </c>
      <c r="AU9" s="121">
        <v>280658</v>
      </c>
      <c r="AV9" s="121">
        <v>52289</v>
      </c>
      <c r="AW9" s="121">
        <v>5459</v>
      </c>
      <c r="AX9" s="121">
        <f>SUM(AY9:BB9)</f>
        <v>718354</v>
      </c>
      <c r="AY9" s="121">
        <v>493711</v>
      </c>
      <c r="AZ9" s="121">
        <v>210258</v>
      </c>
      <c r="BA9" s="121">
        <v>14385</v>
      </c>
      <c r="BB9" s="121">
        <v>0</v>
      </c>
      <c r="BC9" s="121">
        <v>490132</v>
      </c>
      <c r="BD9" s="121">
        <v>0</v>
      </c>
      <c r="BE9" s="121">
        <v>10758</v>
      </c>
      <c r="BF9" s="121">
        <f>SUM(AE9,+AM9,+BE9)</f>
        <v>1177838</v>
      </c>
      <c r="BG9" s="121">
        <f>SUM(BH9,+BM9)</f>
        <v>18486</v>
      </c>
      <c r="BH9" s="121">
        <f>SUM(BI9:BL9)</f>
        <v>18486</v>
      </c>
      <c r="BI9" s="121">
        <v>0</v>
      </c>
      <c r="BJ9" s="121">
        <v>0</v>
      </c>
      <c r="BK9" s="121">
        <v>0</v>
      </c>
      <c r="BL9" s="121">
        <v>18486</v>
      </c>
      <c r="BM9" s="121">
        <v>0</v>
      </c>
      <c r="BN9" s="121">
        <v>0</v>
      </c>
      <c r="BO9" s="121">
        <f>SUM(BP9,BU9,BY9,BZ9,CF9)</f>
        <v>27007</v>
      </c>
      <c r="BP9" s="121">
        <f>SUM(BQ9:BT9)</f>
        <v>27007</v>
      </c>
      <c r="BQ9" s="121">
        <v>0</v>
      </c>
      <c r="BR9" s="121">
        <v>3132</v>
      </c>
      <c r="BS9" s="121">
        <v>23875</v>
      </c>
      <c r="BT9" s="121">
        <v>0</v>
      </c>
      <c r="BU9" s="121">
        <f>SUM(BV9:BX9)</f>
        <v>0</v>
      </c>
      <c r="BV9" s="121">
        <v>0</v>
      </c>
      <c r="BW9" s="121">
        <v>0</v>
      </c>
      <c r="BX9" s="121">
        <v>0</v>
      </c>
      <c r="BY9" s="121">
        <v>0</v>
      </c>
      <c r="BZ9" s="121">
        <f>SUM(CA9:CD9)</f>
        <v>0</v>
      </c>
      <c r="CA9" s="121">
        <v>0</v>
      </c>
      <c r="CB9" s="121">
        <v>0</v>
      </c>
      <c r="CC9" s="121">
        <v>0</v>
      </c>
      <c r="CD9" s="121">
        <v>0</v>
      </c>
      <c r="CE9" s="121">
        <v>622340</v>
      </c>
      <c r="CF9" s="121">
        <v>0</v>
      </c>
      <c r="CG9" s="121">
        <v>16302</v>
      </c>
      <c r="CH9" s="121">
        <f>SUM(BG9,+BO9,+CG9)</f>
        <v>61795</v>
      </c>
      <c r="CI9" s="121">
        <f>SUM(AE9,+BG9)</f>
        <v>18486</v>
      </c>
      <c r="CJ9" s="121">
        <f>SUM(AF9,+BH9)</f>
        <v>18486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18486</v>
      </c>
      <c r="CO9" s="121">
        <f>SUM(AK9,+BM9)</f>
        <v>0</v>
      </c>
      <c r="CP9" s="121">
        <f>SUM(AL9,+BN9)</f>
        <v>0</v>
      </c>
      <c r="CQ9" s="121">
        <f>SUM(AM9,+BO9)</f>
        <v>1194087</v>
      </c>
      <c r="CR9" s="121">
        <f>SUM(AN9,+BP9)</f>
        <v>130401</v>
      </c>
      <c r="CS9" s="121">
        <f>SUM(AO9,+BQ9)</f>
        <v>36137</v>
      </c>
      <c r="CT9" s="121">
        <f>SUM(AP9,+BR9)</f>
        <v>20007</v>
      </c>
      <c r="CU9" s="121">
        <f>SUM(AQ9,+BS9)</f>
        <v>44208</v>
      </c>
      <c r="CV9" s="121">
        <f>SUM(AR9,+BT9)</f>
        <v>30049</v>
      </c>
      <c r="CW9" s="121">
        <f>SUM(AS9,+BU9)</f>
        <v>339873</v>
      </c>
      <c r="CX9" s="121">
        <f>SUM(AT9,+BV9)</f>
        <v>6926</v>
      </c>
      <c r="CY9" s="121">
        <f>SUM(AU9,+BW9)</f>
        <v>280658</v>
      </c>
      <c r="CZ9" s="121">
        <f>SUM(AV9,+BX9)</f>
        <v>52289</v>
      </c>
      <c r="DA9" s="121">
        <f>SUM(AW9,+BY9)</f>
        <v>5459</v>
      </c>
      <c r="DB9" s="121">
        <f>SUM(AX9,+BZ9)</f>
        <v>718354</v>
      </c>
      <c r="DC9" s="121">
        <f>SUM(AY9,+CA9)</f>
        <v>493711</v>
      </c>
      <c r="DD9" s="121">
        <f>SUM(AZ9,+CB9)</f>
        <v>210258</v>
      </c>
      <c r="DE9" s="121">
        <f>SUM(BA9,+CC9)</f>
        <v>14385</v>
      </c>
      <c r="DF9" s="121">
        <f>SUM(BB9,+CD9)</f>
        <v>0</v>
      </c>
      <c r="DG9" s="121">
        <f>SUM(BC9,+CE9)</f>
        <v>1112472</v>
      </c>
      <c r="DH9" s="121">
        <f>SUM(BD9,+CF9)</f>
        <v>0</v>
      </c>
      <c r="DI9" s="121">
        <f>SUM(BE9,+CG9)</f>
        <v>27060</v>
      </c>
      <c r="DJ9" s="121">
        <f>SUM(BF9,+CH9)</f>
        <v>1239633</v>
      </c>
    </row>
    <row r="10" spans="1:114" s="136" customFormat="1" ht="13.5" customHeight="1" x14ac:dyDescent="0.15">
      <c r="A10" s="119" t="s">
        <v>6</v>
      </c>
      <c r="B10" s="120" t="s">
        <v>332</v>
      </c>
      <c r="C10" s="119" t="s">
        <v>333</v>
      </c>
      <c r="D10" s="121">
        <f>SUM(E10,+L10)</f>
        <v>557931</v>
      </c>
      <c r="E10" s="121">
        <f>SUM(F10:I10,K10)</f>
        <v>121291</v>
      </c>
      <c r="F10" s="121">
        <v>504</v>
      </c>
      <c r="G10" s="121">
        <v>17128</v>
      </c>
      <c r="H10" s="121">
        <v>27700</v>
      </c>
      <c r="I10" s="121">
        <v>64550</v>
      </c>
      <c r="J10" s="122" t="s">
        <v>457</v>
      </c>
      <c r="K10" s="121">
        <v>11409</v>
      </c>
      <c r="L10" s="121">
        <v>436640</v>
      </c>
      <c r="M10" s="121">
        <f>SUM(N10,+U10)</f>
        <v>23444</v>
      </c>
      <c r="N10" s="121">
        <f>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2" t="s">
        <v>457</v>
      </c>
      <c r="T10" s="121">
        <v>0</v>
      </c>
      <c r="U10" s="121">
        <v>23444</v>
      </c>
      <c r="V10" s="121">
        <f>+SUM(D10,M10)</f>
        <v>581375</v>
      </c>
      <c r="W10" s="121">
        <f>+SUM(E10,N10)</f>
        <v>121291</v>
      </c>
      <c r="X10" s="121">
        <f>+SUM(F10,O10)</f>
        <v>504</v>
      </c>
      <c r="Y10" s="121">
        <f>+SUM(G10,P10)</f>
        <v>17128</v>
      </c>
      <c r="Z10" s="121">
        <f>+SUM(H10,Q10)</f>
        <v>27700</v>
      </c>
      <c r="AA10" s="121">
        <f>+SUM(I10,R10)</f>
        <v>64550</v>
      </c>
      <c r="AB10" s="122" t="str">
        <f>IF(+SUM(J10,S10)=0,"-",+SUM(J10,S10))</f>
        <v>-</v>
      </c>
      <c r="AC10" s="121">
        <f>+SUM(K10,T10)</f>
        <v>11409</v>
      </c>
      <c r="AD10" s="121">
        <f>+SUM(L10,U10)</f>
        <v>460084</v>
      </c>
      <c r="AE10" s="121">
        <f>SUM(AF10,+AK10)</f>
        <v>45079</v>
      </c>
      <c r="AF10" s="121">
        <f>SUM(AG10:AJ10)</f>
        <v>45079</v>
      </c>
      <c r="AG10" s="121">
        <v>0</v>
      </c>
      <c r="AH10" s="121">
        <v>45079</v>
      </c>
      <c r="AI10" s="121">
        <v>0</v>
      </c>
      <c r="AJ10" s="121">
        <v>0</v>
      </c>
      <c r="AK10" s="121">
        <v>0</v>
      </c>
      <c r="AL10" s="121">
        <v>0</v>
      </c>
      <c r="AM10" s="121">
        <f>SUM(AN10,AS10,AW10,AX10,BD10)</f>
        <v>512852</v>
      </c>
      <c r="AN10" s="121">
        <f>SUM(AO10:AR10)</f>
        <v>109992</v>
      </c>
      <c r="AO10" s="121">
        <v>63071</v>
      </c>
      <c r="AP10" s="121">
        <v>0</v>
      </c>
      <c r="AQ10" s="121">
        <v>46921</v>
      </c>
      <c r="AR10" s="121">
        <v>0</v>
      </c>
      <c r="AS10" s="121">
        <f>SUM(AT10:AV10)</f>
        <v>90739</v>
      </c>
      <c r="AT10" s="121">
        <v>2190</v>
      </c>
      <c r="AU10" s="121">
        <v>79044</v>
      </c>
      <c r="AV10" s="121">
        <v>9505</v>
      </c>
      <c r="AW10" s="121">
        <v>0</v>
      </c>
      <c r="AX10" s="121">
        <f>SUM(AY10:BB10)</f>
        <v>312121</v>
      </c>
      <c r="AY10" s="121">
        <v>63852</v>
      </c>
      <c r="AZ10" s="121">
        <v>228744</v>
      </c>
      <c r="BA10" s="121">
        <v>19487</v>
      </c>
      <c r="BB10" s="121">
        <v>38</v>
      </c>
      <c r="BC10" s="121">
        <v>0</v>
      </c>
      <c r="BD10" s="121">
        <v>0</v>
      </c>
      <c r="BE10" s="121">
        <v>0</v>
      </c>
      <c r="BF10" s="121">
        <f>SUM(AE10,+AM10,+BE10)</f>
        <v>557931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f>SUM(BP10,BU10,BY10,BZ10,CF10)</f>
        <v>0</v>
      </c>
      <c r="BP10" s="121">
        <f>SUM(BQ10:BT10)</f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f>SUM(BV10:BX10)</f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f>SUM(CA10:CD10)</f>
        <v>0</v>
      </c>
      <c r="CA10" s="121">
        <v>0</v>
      </c>
      <c r="CB10" s="121">
        <v>0</v>
      </c>
      <c r="CC10" s="121">
        <v>0</v>
      </c>
      <c r="CD10" s="121">
        <v>0</v>
      </c>
      <c r="CE10" s="121">
        <v>23444</v>
      </c>
      <c r="CF10" s="121">
        <v>0</v>
      </c>
      <c r="CG10" s="121">
        <v>0</v>
      </c>
      <c r="CH10" s="121">
        <f>SUM(BG10,+BO10,+CG10)</f>
        <v>0</v>
      </c>
      <c r="CI10" s="121">
        <f>SUM(AE10,+BG10)</f>
        <v>45079</v>
      </c>
      <c r="CJ10" s="121">
        <f>SUM(AF10,+BH10)</f>
        <v>45079</v>
      </c>
      <c r="CK10" s="121">
        <f>SUM(AG10,+BI10)</f>
        <v>0</v>
      </c>
      <c r="CL10" s="121">
        <f>SUM(AH10,+BJ10)</f>
        <v>45079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1">
        <f>SUM(AL10,+BN10)</f>
        <v>0</v>
      </c>
      <c r="CQ10" s="121">
        <f>SUM(AM10,+BO10)</f>
        <v>512852</v>
      </c>
      <c r="CR10" s="121">
        <f>SUM(AN10,+BP10)</f>
        <v>109992</v>
      </c>
      <c r="CS10" s="121">
        <f>SUM(AO10,+BQ10)</f>
        <v>63071</v>
      </c>
      <c r="CT10" s="121">
        <f>SUM(AP10,+BR10)</f>
        <v>0</v>
      </c>
      <c r="CU10" s="121">
        <f>SUM(AQ10,+BS10)</f>
        <v>46921</v>
      </c>
      <c r="CV10" s="121">
        <f>SUM(AR10,+BT10)</f>
        <v>0</v>
      </c>
      <c r="CW10" s="121">
        <f>SUM(AS10,+BU10)</f>
        <v>90739</v>
      </c>
      <c r="CX10" s="121">
        <f>SUM(AT10,+BV10)</f>
        <v>2190</v>
      </c>
      <c r="CY10" s="121">
        <f>SUM(AU10,+BW10)</f>
        <v>79044</v>
      </c>
      <c r="CZ10" s="121">
        <f>SUM(AV10,+BX10)</f>
        <v>9505</v>
      </c>
      <c r="DA10" s="121">
        <f>SUM(AW10,+BY10)</f>
        <v>0</v>
      </c>
      <c r="DB10" s="121">
        <f>SUM(AX10,+BZ10)</f>
        <v>312121</v>
      </c>
      <c r="DC10" s="121">
        <f>SUM(AY10,+CA10)</f>
        <v>63852</v>
      </c>
      <c r="DD10" s="121">
        <f>SUM(AZ10,+CB10)</f>
        <v>228744</v>
      </c>
      <c r="DE10" s="121">
        <f>SUM(BA10,+CC10)</f>
        <v>19487</v>
      </c>
      <c r="DF10" s="121">
        <f>SUM(BB10,+CD10)</f>
        <v>38</v>
      </c>
      <c r="DG10" s="121">
        <f>SUM(BC10,+CE10)</f>
        <v>23444</v>
      </c>
      <c r="DH10" s="121">
        <f>SUM(BD10,+CF10)</f>
        <v>0</v>
      </c>
      <c r="DI10" s="121">
        <f>SUM(BE10,+CG10)</f>
        <v>0</v>
      </c>
      <c r="DJ10" s="121">
        <f>SUM(BF10,+CH10)</f>
        <v>557931</v>
      </c>
    </row>
    <row r="11" spans="1:114" s="136" customFormat="1" ht="13.5" customHeight="1" x14ac:dyDescent="0.15">
      <c r="A11" s="119" t="s">
        <v>6</v>
      </c>
      <c r="B11" s="120" t="s">
        <v>337</v>
      </c>
      <c r="C11" s="119" t="s">
        <v>338</v>
      </c>
      <c r="D11" s="121">
        <f>SUM(E11,+L11)</f>
        <v>1279676</v>
      </c>
      <c r="E11" s="121">
        <f>SUM(F11:I11,K11)</f>
        <v>223838</v>
      </c>
      <c r="F11" s="121">
        <v>560</v>
      </c>
      <c r="G11" s="121">
        <v>10958</v>
      </c>
      <c r="H11" s="121">
        <v>63300</v>
      </c>
      <c r="I11" s="121">
        <v>51623</v>
      </c>
      <c r="J11" s="122" t="s">
        <v>457</v>
      </c>
      <c r="K11" s="121">
        <v>97397</v>
      </c>
      <c r="L11" s="121">
        <v>1055838</v>
      </c>
      <c r="M11" s="121">
        <f>SUM(N11,+U11)</f>
        <v>360453</v>
      </c>
      <c r="N11" s="121">
        <f>SUM(O11:R11,T11)</f>
        <v>161228</v>
      </c>
      <c r="O11" s="121">
        <v>0</v>
      </c>
      <c r="P11" s="121">
        <v>0</v>
      </c>
      <c r="Q11" s="121">
        <v>0</v>
      </c>
      <c r="R11" s="121">
        <v>161025</v>
      </c>
      <c r="S11" s="122" t="s">
        <v>457</v>
      </c>
      <c r="T11" s="121">
        <v>203</v>
      </c>
      <c r="U11" s="121">
        <v>199225</v>
      </c>
      <c r="V11" s="121">
        <f>+SUM(D11,M11)</f>
        <v>1640129</v>
      </c>
      <c r="W11" s="121">
        <f>+SUM(E11,N11)</f>
        <v>385066</v>
      </c>
      <c r="X11" s="121">
        <f>+SUM(F11,O11)</f>
        <v>560</v>
      </c>
      <c r="Y11" s="121">
        <f>+SUM(G11,P11)</f>
        <v>10958</v>
      </c>
      <c r="Z11" s="121">
        <f>+SUM(H11,Q11)</f>
        <v>63300</v>
      </c>
      <c r="AA11" s="121">
        <f>+SUM(I11,R11)</f>
        <v>212648</v>
      </c>
      <c r="AB11" s="122" t="str">
        <f>IF(+SUM(J11,S11)=0,"-",+SUM(J11,S11))</f>
        <v>-</v>
      </c>
      <c r="AC11" s="121">
        <f>+SUM(K11,T11)</f>
        <v>97600</v>
      </c>
      <c r="AD11" s="121">
        <f>+SUM(L11,U11)</f>
        <v>1255063</v>
      </c>
      <c r="AE11" s="121">
        <f>SUM(AF11,+AK11)</f>
        <v>79596</v>
      </c>
      <c r="AF11" s="121">
        <f>SUM(AG11:AJ11)</f>
        <v>79596</v>
      </c>
      <c r="AG11" s="121">
        <v>0</v>
      </c>
      <c r="AH11" s="121">
        <v>79596</v>
      </c>
      <c r="AI11" s="121">
        <v>0</v>
      </c>
      <c r="AJ11" s="121">
        <v>0</v>
      </c>
      <c r="AK11" s="121">
        <v>0</v>
      </c>
      <c r="AL11" s="121">
        <v>0</v>
      </c>
      <c r="AM11" s="121">
        <f>SUM(AN11,AS11,AW11,AX11,BD11)</f>
        <v>1191193</v>
      </c>
      <c r="AN11" s="121">
        <f>SUM(AO11:AR11)</f>
        <v>714264</v>
      </c>
      <c r="AO11" s="121">
        <v>547890</v>
      </c>
      <c r="AP11" s="121">
        <v>28421</v>
      </c>
      <c r="AQ11" s="121">
        <v>105789</v>
      </c>
      <c r="AR11" s="121">
        <v>32164</v>
      </c>
      <c r="AS11" s="121">
        <f>SUM(AT11:AV11)</f>
        <v>118299</v>
      </c>
      <c r="AT11" s="121">
        <v>1876</v>
      </c>
      <c r="AU11" s="121">
        <v>102148</v>
      </c>
      <c r="AV11" s="121">
        <v>14275</v>
      </c>
      <c r="AW11" s="121">
        <v>0</v>
      </c>
      <c r="AX11" s="121">
        <f>SUM(AY11:BB11)</f>
        <v>358630</v>
      </c>
      <c r="AY11" s="121">
        <v>251715</v>
      </c>
      <c r="AZ11" s="121">
        <v>74258</v>
      </c>
      <c r="BA11" s="121">
        <v>16285</v>
      </c>
      <c r="BB11" s="121">
        <v>16372</v>
      </c>
      <c r="BC11" s="121">
        <v>0</v>
      </c>
      <c r="BD11" s="121">
        <v>0</v>
      </c>
      <c r="BE11" s="121">
        <v>8887</v>
      </c>
      <c r="BF11" s="121">
        <f>SUM(AE11,+AM11,+BE11)</f>
        <v>1279676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f>SUM(BP11,BU11,BY11,BZ11,CF11)</f>
        <v>357020</v>
      </c>
      <c r="BP11" s="121">
        <f>SUM(BQ11:BT11)</f>
        <v>32821</v>
      </c>
      <c r="BQ11" s="121">
        <v>32821</v>
      </c>
      <c r="BR11" s="121">
        <v>0</v>
      </c>
      <c r="BS11" s="121">
        <v>0</v>
      </c>
      <c r="BT11" s="121">
        <v>0</v>
      </c>
      <c r="BU11" s="121">
        <f>SUM(BV11:BX11)</f>
        <v>162864</v>
      </c>
      <c r="BV11" s="121">
        <v>2820</v>
      </c>
      <c r="BW11" s="121">
        <v>160044</v>
      </c>
      <c r="BX11" s="121">
        <v>0</v>
      </c>
      <c r="BY11" s="121">
        <v>0</v>
      </c>
      <c r="BZ11" s="121">
        <f>SUM(CA11:CD11)</f>
        <v>161335</v>
      </c>
      <c r="CA11" s="121">
        <v>139154</v>
      </c>
      <c r="CB11" s="121">
        <v>22181</v>
      </c>
      <c r="CC11" s="121">
        <v>0</v>
      </c>
      <c r="CD11" s="121">
        <v>0</v>
      </c>
      <c r="CE11" s="121">
        <v>0</v>
      </c>
      <c r="CF11" s="121">
        <v>0</v>
      </c>
      <c r="CG11" s="121">
        <v>3433</v>
      </c>
      <c r="CH11" s="121">
        <f>SUM(BG11,+BO11,+CG11)</f>
        <v>360453</v>
      </c>
      <c r="CI11" s="121">
        <f>SUM(AE11,+BG11)</f>
        <v>79596</v>
      </c>
      <c r="CJ11" s="121">
        <f>SUM(AF11,+BH11)</f>
        <v>79596</v>
      </c>
      <c r="CK11" s="121">
        <f>SUM(AG11,+BI11)</f>
        <v>0</v>
      </c>
      <c r="CL11" s="121">
        <f>SUM(AH11,+BJ11)</f>
        <v>79596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1">
        <f>SUM(AL11,+BN11)</f>
        <v>0</v>
      </c>
      <c r="CQ11" s="121">
        <f>SUM(AM11,+BO11)</f>
        <v>1548213</v>
      </c>
      <c r="CR11" s="121">
        <f>SUM(AN11,+BP11)</f>
        <v>747085</v>
      </c>
      <c r="CS11" s="121">
        <f>SUM(AO11,+BQ11)</f>
        <v>580711</v>
      </c>
      <c r="CT11" s="121">
        <f>SUM(AP11,+BR11)</f>
        <v>28421</v>
      </c>
      <c r="CU11" s="121">
        <f>SUM(AQ11,+BS11)</f>
        <v>105789</v>
      </c>
      <c r="CV11" s="121">
        <f>SUM(AR11,+BT11)</f>
        <v>32164</v>
      </c>
      <c r="CW11" s="121">
        <f>SUM(AS11,+BU11)</f>
        <v>281163</v>
      </c>
      <c r="CX11" s="121">
        <f>SUM(AT11,+BV11)</f>
        <v>4696</v>
      </c>
      <c r="CY11" s="121">
        <f>SUM(AU11,+BW11)</f>
        <v>262192</v>
      </c>
      <c r="CZ11" s="121">
        <f>SUM(AV11,+BX11)</f>
        <v>14275</v>
      </c>
      <c r="DA11" s="121">
        <f>SUM(AW11,+BY11)</f>
        <v>0</v>
      </c>
      <c r="DB11" s="121">
        <f>SUM(AX11,+BZ11)</f>
        <v>519965</v>
      </c>
      <c r="DC11" s="121">
        <f>SUM(AY11,+CA11)</f>
        <v>390869</v>
      </c>
      <c r="DD11" s="121">
        <f>SUM(AZ11,+CB11)</f>
        <v>96439</v>
      </c>
      <c r="DE11" s="121">
        <f>SUM(BA11,+CC11)</f>
        <v>16285</v>
      </c>
      <c r="DF11" s="121">
        <f>SUM(BB11,+CD11)</f>
        <v>16372</v>
      </c>
      <c r="DG11" s="121">
        <f>SUM(BC11,+CE11)</f>
        <v>0</v>
      </c>
      <c r="DH11" s="121">
        <f>SUM(BD11,+CF11)</f>
        <v>0</v>
      </c>
      <c r="DI11" s="121">
        <f>SUM(BE11,+CG11)</f>
        <v>12320</v>
      </c>
      <c r="DJ11" s="121">
        <f>SUM(BF11,+CH11)</f>
        <v>1640129</v>
      </c>
    </row>
    <row r="12" spans="1:114" s="136" customFormat="1" ht="13.5" customHeight="1" x14ac:dyDescent="0.15">
      <c r="A12" s="119" t="s">
        <v>6</v>
      </c>
      <c r="B12" s="120" t="s">
        <v>340</v>
      </c>
      <c r="C12" s="119" t="s">
        <v>341</v>
      </c>
      <c r="D12" s="121">
        <f>SUM(E12,+L12)</f>
        <v>408993</v>
      </c>
      <c r="E12" s="121">
        <f>SUM(F12:I12,K12)</f>
        <v>0</v>
      </c>
      <c r="F12" s="121">
        <v>0</v>
      </c>
      <c r="G12" s="121">
        <v>0</v>
      </c>
      <c r="H12" s="121">
        <v>0</v>
      </c>
      <c r="I12" s="121">
        <v>0</v>
      </c>
      <c r="J12" s="122" t="s">
        <v>457</v>
      </c>
      <c r="K12" s="121">
        <v>0</v>
      </c>
      <c r="L12" s="121">
        <v>408993</v>
      </c>
      <c r="M12" s="121">
        <f>SUM(N12,+U12)</f>
        <v>74405</v>
      </c>
      <c r="N12" s="121">
        <f>SUM(O12:R12,T12)</f>
        <v>2838</v>
      </c>
      <c r="O12" s="121">
        <v>2838</v>
      </c>
      <c r="P12" s="121">
        <v>0</v>
      </c>
      <c r="Q12" s="121">
        <v>0</v>
      </c>
      <c r="R12" s="121">
        <v>0</v>
      </c>
      <c r="S12" s="122" t="s">
        <v>457</v>
      </c>
      <c r="T12" s="121">
        <v>0</v>
      </c>
      <c r="U12" s="121">
        <v>71567</v>
      </c>
      <c r="V12" s="121">
        <f>+SUM(D12,M12)</f>
        <v>483398</v>
      </c>
      <c r="W12" s="121">
        <f>+SUM(E12,N12)</f>
        <v>2838</v>
      </c>
      <c r="X12" s="121">
        <f>+SUM(F12,O12)</f>
        <v>2838</v>
      </c>
      <c r="Y12" s="121">
        <f>+SUM(G12,P12)</f>
        <v>0</v>
      </c>
      <c r="Z12" s="121">
        <f>+SUM(H12,Q12)</f>
        <v>0</v>
      </c>
      <c r="AA12" s="121">
        <f>+SUM(I12,R12)</f>
        <v>0</v>
      </c>
      <c r="AB12" s="122" t="str">
        <f>IF(+SUM(J12,S12)=0,"-",+SUM(J12,S12))</f>
        <v>-</v>
      </c>
      <c r="AC12" s="121">
        <f>+SUM(K12,T12)</f>
        <v>0</v>
      </c>
      <c r="AD12" s="121">
        <f>+SUM(L12,U12)</f>
        <v>480560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292017</v>
      </c>
      <c r="AM12" s="121">
        <f>SUM(AN12,AS12,AW12,AX12,BD12)</f>
        <v>80363</v>
      </c>
      <c r="AN12" s="121">
        <f>SUM(AO12:AR12)</f>
        <v>0</v>
      </c>
      <c r="AO12" s="121">
        <v>0</v>
      </c>
      <c r="AP12" s="121">
        <v>0</v>
      </c>
      <c r="AQ12" s="121">
        <v>0</v>
      </c>
      <c r="AR12" s="121">
        <v>0</v>
      </c>
      <c r="AS12" s="121">
        <f>SUM(AT12:AV12)</f>
        <v>0</v>
      </c>
      <c r="AT12" s="121">
        <v>0</v>
      </c>
      <c r="AU12" s="121">
        <v>0</v>
      </c>
      <c r="AV12" s="121">
        <v>0</v>
      </c>
      <c r="AW12" s="121">
        <v>0</v>
      </c>
      <c r="AX12" s="121">
        <f>SUM(AY12:BB12)</f>
        <v>80363</v>
      </c>
      <c r="AY12" s="121">
        <v>80363</v>
      </c>
      <c r="AZ12" s="121">
        <v>0</v>
      </c>
      <c r="BA12" s="121">
        <v>0</v>
      </c>
      <c r="BB12" s="121">
        <v>0</v>
      </c>
      <c r="BC12" s="121">
        <v>36613</v>
      </c>
      <c r="BD12" s="121">
        <v>0</v>
      </c>
      <c r="BE12" s="121">
        <v>0</v>
      </c>
      <c r="BF12" s="121">
        <f>SUM(AE12,+AM12,+BE12)</f>
        <v>80363</v>
      </c>
      <c r="BG12" s="121">
        <f>SUM(BH12,+BM12)</f>
        <v>9438</v>
      </c>
      <c r="BH12" s="121">
        <f>SUM(BI12:BL12)</f>
        <v>9438</v>
      </c>
      <c r="BI12" s="121">
        <v>0</v>
      </c>
      <c r="BJ12" s="121">
        <v>0</v>
      </c>
      <c r="BK12" s="121">
        <v>0</v>
      </c>
      <c r="BL12" s="121">
        <v>9438</v>
      </c>
      <c r="BM12" s="121">
        <v>0</v>
      </c>
      <c r="BN12" s="121">
        <v>0</v>
      </c>
      <c r="BO12" s="121">
        <f>SUM(BP12,BU12,BY12,BZ12,CF12)</f>
        <v>0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>SUM(CA12:CD12)</f>
        <v>0</v>
      </c>
      <c r="CA12" s="121">
        <v>0</v>
      </c>
      <c r="CB12" s="121">
        <v>0</v>
      </c>
      <c r="CC12" s="121">
        <v>0</v>
      </c>
      <c r="CD12" s="121">
        <v>0</v>
      </c>
      <c r="CE12" s="121">
        <v>64967</v>
      </c>
      <c r="CF12" s="121">
        <v>0</v>
      </c>
      <c r="CG12" s="121">
        <v>0</v>
      </c>
      <c r="CH12" s="121">
        <f>SUM(BG12,+BO12,+CG12)</f>
        <v>9438</v>
      </c>
      <c r="CI12" s="121">
        <f>SUM(AE12,+BG12)</f>
        <v>9438</v>
      </c>
      <c r="CJ12" s="121">
        <f>SUM(AF12,+BH12)</f>
        <v>9438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9438</v>
      </c>
      <c r="CO12" s="121">
        <f>SUM(AK12,+BM12)</f>
        <v>0</v>
      </c>
      <c r="CP12" s="121">
        <f>SUM(AL12,+BN12)</f>
        <v>292017</v>
      </c>
      <c r="CQ12" s="121">
        <f>SUM(AM12,+BO12)</f>
        <v>80363</v>
      </c>
      <c r="CR12" s="121">
        <f>SUM(AN12,+BP12)</f>
        <v>0</v>
      </c>
      <c r="CS12" s="121">
        <f>SUM(AO12,+BQ12)</f>
        <v>0</v>
      </c>
      <c r="CT12" s="121">
        <f>SUM(AP12,+BR12)</f>
        <v>0</v>
      </c>
      <c r="CU12" s="121">
        <f>SUM(AQ12,+BS12)</f>
        <v>0</v>
      </c>
      <c r="CV12" s="121">
        <f>SUM(AR12,+BT12)</f>
        <v>0</v>
      </c>
      <c r="CW12" s="121">
        <f>SUM(AS12,+BU12)</f>
        <v>0</v>
      </c>
      <c r="CX12" s="121">
        <f>SUM(AT12,+BV12)</f>
        <v>0</v>
      </c>
      <c r="CY12" s="121">
        <f>SUM(AU12,+BW12)</f>
        <v>0</v>
      </c>
      <c r="CZ12" s="121">
        <f>SUM(AV12,+BX12)</f>
        <v>0</v>
      </c>
      <c r="DA12" s="121">
        <f>SUM(AW12,+BY12)</f>
        <v>0</v>
      </c>
      <c r="DB12" s="121">
        <f>SUM(AX12,+BZ12)</f>
        <v>80363</v>
      </c>
      <c r="DC12" s="121">
        <f>SUM(AY12,+CA12)</f>
        <v>80363</v>
      </c>
      <c r="DD12" s="121">
        <f>SUM(AZ12,+CB12)</f>
        <v>0</v>
      </c>
      <c r="DE12" s="121">
        <f>SUM(BA12,+CC12)</f>
        <v>0</v>
      </c>
      <c r="DF12" s="121">
        <f>SUM(BB12,+CD12)</f>
        <v>0</v>
      </c>
      <c r="DG12" s="121">
        <f>SUM(BC12,+CE12)</f>
        <v>101580</v>
      </c>
      <c r="DH12" s="121">
        <f>SUM(BD12,+CF12)</f>
        <v>0</v>
      </c>
      <c r="DI12" s="121">
        <f>SUM(BE12,+CG12)</f>
        <v>0</v>
      </c>
      <c r="DJ12" s="121">
        <f>SUM(BF12,+CH12)</f>
        <v>89801</v>
      </c>
    </row>
    <row r="13" spans="1:114" s="136" customFormat="1" ht="13.5" customHeight="1" x14ac:dyDescent="0.15">
      <c r="A13" s="119" t="s">
        <v>6</v>
      </c>
      <c r="B13" s="120" t="s">
        <v>345</v>
      </c>
      <c r="C13" s="119" t="s">
        <v>346</v>
      </c>
      <c r="D13" s="121">
        <f>SUM(E13,+L13)</f>
        <v>672612</v>
      </c>
      <c r="E13" s="121">
        <f>SUM(F13:I13,K13)</f>
        <v>0</v>
      </c>
      <c r="F13" s="121">
        <v>0</v>
      </c>
      <c r="G13" s="121">
        <v>0</v>
      </c>
      <c r="H13" s="121">
        <v>0</v>
      </c>
      <c r="I13" s="121">
        <v>0</v>
      </c>
      <c r="J13" s="122" t="s">
        <v>457</v>
      </c>
      <c r="K13" s="121">
        <v>0</v>
      </c>
      <c r="L13" s="121">
        <v>672612</v>
      </c>
      <c r="M13" s="121">
        <f>SUM(N13,+U13)</f>
        <v>69497</v>
      </c>
      <c r="N13" s="121">
        <f>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2" t="s">
        <v>457</v>
      </c>
      <c r="T13" s="121">
        <v>0</v>
      </c>
      <c r="U13" s="121">
        <v>69497</v>
      </c>
      <c r="V13" s="121">
        <f>+SUM(D13,M13)</f>
        <v>742109</v>
      </c>
      <c r="W13" s="121">
        <f>+SUM(E13,N13)</f>
        <v>0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0</v>
      </c>
      <c r="AB13" s="122" t="str">
        <f>IF(+SUM(J13,S13)=0,"-",+SUM(J13,S13))</f>
        <v>-</v>
      </c>
      <c r="AC13" s="121">
        <f>+SUM(K13,T13)</f>
        <v>0</v>
      </c>
      <c r="AD13" s="121">
        <f>+SUM(L13,U13)</f>
        <v>742109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f>SUM(AN13,AS13,AW13,AX13,BD13)</f>
        <v>19338</v>
      </c>
      <c r="AN13" s="121">
        <f>SUM(AO13:AR13)</f>
        <v>17380</v>
      </c>
      <c r="AO13" s="121">
        <v>17380</v>
      </c>
      <c r="AP13" s="121">
        <v>0</v>
      </c>
      <c r="AQ13" s="121">
        <v>0</v>
      </c>
      <c r="AR13" s="121">
        <v>0</v>
      </c>
      <c r="AS13" s="121">
        <f>SUM(AT13:AV13)</f>
        <v>0</v>
      </c>
      <c r="AT13" s="121">
        <v>0</v>
      </c>
      <c r="AU13" s="121">
        <v>0</v>
      </c>
      <c r="AV13" s="121">
        <v>0</v>
      </c>
      <c r="AW13" s="121">
        <v>0</v>
      </c>
      <c r="AX13" s="121">
        <f>SUM(AY13:BB13)</f>
        <v>1958</v>
      </c>
      <c r="AY13" s="121">
        <v>1958</v>
      </c>
      <c r="AZ13" s="121">
        <v>0</v>
      </c>
      <c r="BA13" s="121">
        <v>0</v>
      </c>
      <c r="BB13" s="121">
        <v>0</v>
      </c>
      <c r="BC13" s="121">
        <v>652996</v>
      </c>
      <c r="BD13" s="121">
        <v>0</v>
      </c>
      <c r="BE13" s="121">
        <v>278</v>
      </c>
      <c r="BF13" s="121">
        <f>SUM(AE13,+AM13,+BE13)</f>
        <v>19616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0</v>
      </c>
      <c r="BO13" s="121">
        <f>SUM(BP13,BU13,BY13,BZ13,CF13)</f>
        <v>0</v>
      </c>
      <c r="BP13" s="121">
        <f>SUM(BQ13:BT13)</f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0</v>
      </c>
      <c r="CA13" s="121">
        <v>0</v>
      </c>
      <c r="CB13" s="121">
        <v>0</v>
      </c>
      <c r="CC13" s="121">
        <v>0</v>
      </c>
      <c r="CD13" s="121">
        <v>0</v>
      </c>
      <c r="CE13" s="121">
        <v>69497</v>
      </c>
      <c r="CF13" s="121">
        <v>0</v>
      </c>
      <c r="CG13" s="121">
        <v>0</v>
      </c>
      <c r="CH13" s="121">
        <f>SUM(BG13,+BO13,+CG13)</f>
        <v>0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1">
        <f>SUM(AL13,+BN13)</f>
        <v>0</v>
      </c>
      <c r="CQ13" s="121">
        <f>SUM(AM13,+BO13)</f>
        <v>19338</v>
      </c>
      <c r="CR13" s="121">
        <f>SUM(AN13,+BP13)</f>
        <v>17380</v>
      </c>
      <c r="CS13" s="121">
        <f>SUM(AO13,+BQ13)</f>
        <v>17380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0</v>
      </c>
      <c r="CX13" s="121">
        <f>SUM(AT13,+BV13)</f>
        <v>0</v>
      </c>
      <c r="CY13" s="121">
        <f>SUM(AU13,+BW13)</f>
        <v>0</v>
      </c>
      <c r="CZ13" s="121">
        <f>SUM(AV13,+BX13)</f>
        <v>0</v>
      </c>
      <c r="DA13" s="121">
        <f>SUM(AW13,+BY13)</f>
        <v>0</v>
      </c>
      <c r="DB13" s="121">
        <f>SUM(AX13,+BZ13)</f>
        <v>1958</v>
      </c>
      <c r="DC13" s="121">
        <f>SUM(AY13,+CA13)</f>
        <v>1958</v>
      </c>
      <c r="DD13" s="121">
        <f>SUM(AZ13,+CB13)</f>
        <v>0</v>
      </c>
      <c r="DE13" s="121">
        <f>SUM(BA13,+CC13)</f>
        <v>0</v>
      </c>
      <c r="DF13" s="121">
        <f>SUM(BB13,+CD13)</f>
        <v>0</v>
      </c>
      <c r="DG13" s="121">
        <f>SUM(BC13,+CE13)</f>
        <v>722493</v>
      </c>
      <c r="DH13" s="121">
        <f>SUM(BD13,+CF13)</f>
        <v>0</v>
      </c>
      <c r="DI13" s="121">
        <f>SUM(BE13,+CG13)</f>
        <v>278</v>
      </c>
      <c r="DJ13" s="121">
        <f>SUM(BF13,+CH13)</f>
        <v>19616</v>
      </c>
    </row>
    <row r="14" spans="1:114" s="136" customFormat="1" ht="13.5" customHeight="1" x14ac:dyDescent="0.15">
      <c r="A14" s="119" t="s">
        <v>6</v>
      </c>
      <c r="B14" s="120" t="s">
        <v>350</v>
      </c>
      <c r="C14" s="119" t="s">
        <v>351</v>
      </c>
      <c r="D14" s="121">
        <f>SUM(E14,+L14)</f>
        <v>607877</v>
      </c>
      <c r="E14" s="121">
        <f>SUM(F14:I14,K14)</f>
        <v>6244</v>
      </c>
      <c r="F14" s="121">
        <v>0</v>
      </c>
      <c r="G14" s="121">
        <v>0</v>
      </c>
      <c r="H14" s="121">
        <v>0</v>
      </c>
      <c r="I14" s="121">
        <v>0</v>
      </c>
      <c r="J14" s="122" t="s">
        <v>457</v>
      </c>
      <c r="K14" s="121">
        <v>6244</v>
      </c>
      <c r="L14" s="121">
        <v>601633</v>
      </c>
      <c r="M14" s="121">
        <f>SUM(N14,+U14)</f>
        <v>140550</v>
      </c>
      <c r="N14" s="121">
        <f>SUM(O14:R14,T14)</f>
        <v>5404</v>
      </c>
      <c r="O14" s="121">
        <v>5404</v>
      </c>
      <c r="P14" s="121">
        <v>0</v>
      </c>
      <c r="Q14" s="121">
        <v>0</v>
      </c>
      <c r="R14" s="121">
        <v>0</v>
      </c>
      <c r="S14" s="122" t="s">
        <v>457</v>
      </c>
      <c r="T14" s="121">
        <v>0</v>
      </c>
      <c r="U14" s="121">
        <v>135146</v>
      </c>
      <c r="V14" s="121">
        <f>+SUM(D14,M14)</f>
        <v>748427</v>
      </c>
      <c r="W14" s="121">
        <f>+SUM(E14,N14)</f>
        <v>11648</v>
      </c>
      <c r="X14" s="121">
        <f>+SUM(F14,O14)</f>
        <v>5404</v>
      </c>
      <c r="Y14" s="121">
        <f>+SUM(G14,P14)</f>
        <v>0</v>
      </c>
      <c r="Z14" s="121">
        <f>+SUM(H14,Q14)</f>
        <v>0</v>
      </c>
      <c r="AA14" s="121">
        <f>+SUM(I14,R14)</f>
        <v>0</v>
      </c>
      <c r="AB14" s="122" t="str">
        <f>IF(+SUM(J14,S14)=0,"-",+SUM(J14,S14))</f>
        <v>-</v>
      </c>
      <c r="AC14" s="121">
        <f>+SUM(K14,T14)</f>
        <v>6244</v>
      </c>
      <c r="AD14" s="121">
        <f>+SUM(L14,U14)</f>
        <v>736779</v>
      </c>
      <c r="AE14" s="121">
        <f>SUM(AF14,+AK14)</f>
        <v>248222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248222</v>
      </c>
      <c r="AL14" s="121">
        <v>248222</v>
      </c>
      <c r="AM14" s="121">
        <f>SUM(AN14,AS14,AW14,AX14,BD14)</f>
        <v>79841</v>
      </c>
      <c r="AN14" s="121">
        <f>SUM(AO14:AR14)</f>
        <v>1210</v>
      </c>
      <c r="AO14" s="121">
        <v>1210</v>
      </c>
      <c r="AP14" s="121">
        <v>0</v>
      </c>
      <c r="AQ14" s="121">
        <v>0</v>
      </c>
      <c r="AR14" s="121">
        <v>0</v>
      </c>
      <c r="AS14" s="121">
        <f>SUM(AT14:AV14)</f>
        <v>78631</v>
      </c>
      <c r="AT14" s="121">
        <v>47039</v>
      </c>
      <c r="AU14" s="121">
        <v>15654</v>
      </c>
      <c r="AV14" s="121">
        <v>15938</v>
      </c>
      <c r="AW14" s="121">
        <v>0</v>
      </c>
      <c r="AX14" s="121">
        <f>SUM(AY14:BB14)</f>
        <v>0</v>
      </c>
      <c r="AY14" s="121">
        <v>0</v>
      </c>
      <c r="AZ14" s="121">
        <v>0</v>
      </c>
      <c r="BA14" s="121">
        <v>0</v>
      </c>
      <c r="BB14" s="121">
        <v>0</v>
      </c>
      <c r="BC14" s="121">
        <v>31592</v>
      </c>
      <c r="BD14" s="121">
        <v>0</v>
      </c>
      <c r="BE14" s="121">
        <v>0</v>
      </c>
      <c r="BF14" s="121">
        <f>SUM(AE14,+AM14,+BE14)</f>
        <v>328063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f>SUM(BP14,BU14,BY14,BZ14,CF14)</f>
        <v>70880</v>
      </c>
      <c r="BP14" s="121">
        <f>SUM(BQ14:BT14)</f>
        <v>1210</v>
      </c>
      <c r="BQ14" s="121">
        <v>1210</v>
      </c>
      <c r="BR14" s="121">
        <v>0</v>
      </c>
      <c r="BS14" s="121">
        <v>0</v>
      </c>
      <c r="BT14" s="121">
        <v>0</v>
      </c>
      <c r="BU14" s="121">
        <f>SUM(BV14:BX14)</f>
        <v>69670</v>
      </c>
      <c r="BV14" s="121">
        <v>0</v>
      </c>
      <c r="BW14" s="121">
        <v>69670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69670</v>
      </c>
      <c r="CF14" s="121">
        <v>0</v>
      </c>
      <c r="CG14" s="121">
        <v>0</v>
      </c>
      <c r="CH14" s="121">
        <f>SUM(BG14,+BO14,+CG14)</f>
        <v>70880</v>
      </c>
      <c r="CI14" s="121">
        <f>SUM(AE14,+BG14)</f>
        <v>248222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248222</v>
      </c>
      <c r="CP14" s="121">
        <f>SUM(AL14,+BN14)</f>
        <v>248222</v>
      </c>
      <c r="CQ14" s="121">
        <f>SUM(AM14,+BO14)</f>
        <v>150721</v>
      </c>
      <c r="CR14" s="121">
        <f>SUM(AN14,+BP14)</f>
        <v>2420</v>
      </c>
      <c r="CS14" s="121">
        <f>SUM(AO14,+BQ14)</f>
        <v>2420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148301</v>
      </c>
      <c r="CX14" s="121">
        <f>SUM(AT14,+BV14)</f>
        <v>47039</v>
      </c>
      <c r="CY14" s="121">
        <f>SUM(AU14,+BW14)</f>
        <v>85324</v>
      </c>
      <c r="CZ14" s="121">
        <f>SUM(AV14,+BX14)</f>
        <v>15938</v>
      </c>
      <c r="DA14" s="121">
        <f>SUM(AW14,+BY14)</f>
        <v>0</v>
      </c>
      <c r="DB14" s="121">
        <f>SUM(AX14,+BZ14)</f>
        <v>0</v>
      </c>
      <c r="DC14" s="121">
        <f>SUM(AY14,+CA14)</f>
        <v>0</v>
      </c>
      <c r="DD14" s="121">
        <f>SUM(AZ14,+CB14)</f>
        <v>0</v>
      </c>
      <c r="DE14" s="121">
        <f>SUM(BA14,+CC14)</f>
        <v>0</v>
      </c>
      <c r="DF14" s="121">
        <f>SUM(BB14,+CD14)</f>
        <v>0</v>
      </c>
      <c r="DG14" s="121">
        <f>SUM(BC14,+CE14)</f>
        <v>101262</v>
      </c>
      <c r="DH14" s="121">
        <f>SUM(BD14,+CF14)</f>
        <v>0</v>
      </c>
      <c r="DI14" s="121">
        <f>SUM(BE14,+CG14)</f>
        <v>0</v>
      </c>
      <c r="DJ14" s="121">
        <f>SUM(BF14,+CH14)</f>
        <v>398943</v>
      </c>
    </row>
    <row r="15" spans="1:114" s="136" customFormat="1" ht="13.5" customHeight="1" x14ac:dyDescent="0.15">
      <c r="A15" s="119" t="s">
        <v>6</v>
      </c>
      <c r="B15" s="120" t="s">
        <v>354</v>
      </c>
      <c r="C15" s="119" t="s">
        <v>355</v>
      </c>
      <c r="D15" s="121">
        <f>SUM(E15,+L15)</f>
        <v>478512</v>
      </c>
      <c r="E15" s="121">
        <f>SUM(F15:I15,K15)</f>
        <v>64556</v>
      </c>
      <c r="F15" s="121">
        <v>0</v>
      </c>
      <c r="G15" s="121">
        <v>0</v>
      </c>
      <c r="H15" s="121">
        <v>0</v>
      </c>
      <c r="I15" s="121">
        <v>64546</v>
      </c>
      <c r="J15" s="122" t="s">
        <v>457</v>
      </c>
      <c r="K15" s="121">
        <v>10</v>
      </c>
      <c r="L15" s="121">
        <v>413956</v>
      </c>
      <c r="M15" s="121">
        <f>SUM(N15,+U15)</f>
        <v>18992</v>
      </c>
      <c r="N15" s="121">
        <f>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2" t="s">
        <v>457</v>
      </c>
      <c r="T15" s="121">
        <v>0</v>
      </c>
      <c r="U15" s="121">
        <v>18992</v>
      </c>
      <c r="V15" s="121">
        <f>+SUM(D15,M15)</f>
        <v>497504</v>
      </c>
      <c r="W15" s="121">
        <f>+SUM(E15,N15)</f>
        <v>64556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64546</v>
      </c>
      <c r="AB15" s="122" t="str">
        <f>IF(+SUM(J15,S15)=0,"-",+SUM(J15,S15))</f>
        <v>-</v>
      </c>
      <c r="AC15" s="121">
        <f>+SUM(K15,T15)</f>
        <v>10</v>
      </c>
      <c r="AD15" s="121">
        <f>+SUM(L15,U15)</f>
        <v>432948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f>SUM(AN15,AS15,AW15,AX15,BD15)</f>
        <v>165942</v>
      </c>
      <c r="AN15" s="121">
        <f>SUM(AO15:AR15)</f>
        <v>23990</v>
      </c>
      <c r="AO15" s="121">
        <v>23990</v>
      </c>
      <c r="AP15" s="121">
        <v>0</v>
      </c>
      <c r="AQ15" s="121">
        <v>0</v>
      </c>
      <c r="AR15" s="121">
        <v>0</v>
      </c>
      <c r="AS15" s="121">
        <f>SUM(AT15:AV15)</f>
        <v>141952</v>
      </c>
      <c r="AT15" s="121">
        <v>141952</v>
      </c>
      <c r="AU15" s="121">
        <v>0</v>
      </c>
      <c r="AV15" s="121">
        <v>0</v>
      </c>
      <c r="AW15" s="121">
        <v>0</v>
      </c>
      <c r="AX15" s="121">
        <f>SUM(AY15:BB15)</f>
        <v>0</v>
      </c>
      <c r="AY15" s="121">
        <v>0</v>
      </c>
      <c r="AZ15" s="121">
        <v>0</v>
      </c>
      <c r="BA15" s="121">
        <v>0</v>
      </c>
      <c r="BB15" s="121">
        <v>0</v>
      </c>
      <c r="BC15" s="121">
        <v>312570</v>
      </c>
      <c r="BD15" s="121">
        <v>0</v>
      </c>
      <c r="BE15" s="121">
        <v>0</v>
      </c>
      <c r="BF15" s="121">
        <f>SUM(AE15,+AM15,+BE15)</f>
        <v>165942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f>SUM(BP15,BU15,BY15,BZ15,CF15)</f>
        <v>0</v>
      </c>
      <c r="BP15" s="121">
        <f>SUM(BQ15:BT15)</f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0</v>
      </c>
      <c r="CA15" s="121">
        <v>0</v>
      </c>
      <c r="CB15" s="121">
        <v>0</v>
      </c>
      <c r="CC15" s="121">
        <v>0</v>
      </c>
      <c r="CD15" s="121">
        <v>0</v>
      </c>
      <c r="CE15" s="121">
        <v>18992</v>
      </c>
      <c r="CF15" s="121">
        <v>0</v>
      </c>
      <c r="CG15" s="121">
        <v>0</v>
      </c>
      <c r="CH15" s="121">
        <f>SUM(BG15,+BO15,+CG15)</f>
        <v>0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1">
        <f>SUM(AL15,+BN15)</f>
        <v>0</v>
      </c>
      <c r="CQ15" s="121">
        <f>SUM(AM15,+BO15)</f>
        <v>165942</v>
      </c>
      <c r="CR15" s="121">
        <f>SUM(AN15,+BP15)</f>
        <v>23990</v>
      </c>
      <c r="CS15" s="121">
        <f>SUM(AO15,+BQ15)</f>
        <v>23990</v>
      </c>
      <c r="CT15" s="121">
        <f>SUM(AP15,+BR15)</f>
        <v>0</v>
      </c>
      <c r="CU15" s="121">
        <f>SUM(AQ15,+BS15)</f>
        <v>0</v>
      </c>
      <c r="CV15" s="121">
        <f>SUM(AR15,+BT15)</f>
        <v>0</v>
      </c>
      <c r="CW15" s="121">
        <f>SUM(AS15,+BU15)</f>
        <v>141952</v>
      </c>
      <c r="CX15" s="121">
        <f>SUM(AT15,+BV15)</f>
        <v>141952</v>
      </c>
      <c r="CY15" s="121">
        <f>SUM(AU15,+BW15)</f>
        <v>0</v>
      </c>
      <c r="CZ15" s="121">
        <f>SUM(AV15,+BX15)</f>
        <v>0</v>
      </c>
      <c r="DA15" s="121">
        <f>SUM(AW15,+BY15)</f>
        <v>0</v>
      </c>
      <c r="DB15" s="121">
        <f>SUM(AX15,+BZ15)</f>
        <v>0</v>
      </c>
      <c r="DC15" s="121">
        <f>SUM(AY15,+CA15)</f>
        <v>0</v>
      </c>
      <c r="DD15" s="121">
        <f>SUM(AZ15,+CB15)</f>
        <v>0</v>
      </c>
      <c r="DE15" s="121">
        <f>SUM(BA15,+CC15)</f>
        <v>0</v>
      </c>
      <c r="DF15" s="121">
        <f>SUM(BB15,+CD15)</f>
        <v>0</v>
      </c>
      <c r="DG15" s="121">
        <f>SUM(BC15,+CE15)</f>
        <v>331562</v>
      </c>
      <c r="DH15" s="121">
        <f>SUM(BD15,+CF15)</f>
        <v>0</v>
      </c>
      <c r="DI15" s="121">
        <f>SUM(BE15,+CG15)</f>
        <v>0</v>
      </c>
      <c r="DJ15" s="121">
        <f>SUM(BF15,+CH15)</f>
        <v>165942</v>
      </c>
    </row>
    <row r="16" spans="1:114" s="136" customFormat="1" ht="13.5" customHeight="1" x14ac:dyDescent="0.15">
      <c r="A16" s="119" t="s">
        <v>6</v>
      </c>
      <c r="B16" s="120" t="s">
        <v>359</v>
      </c>
      <c r="C16" s="119" t="s">
        <v>360</v>
      </c>
      <c r="D16" s="121">
        <f>SUM(E16,+L16)</f>
        <v>376956</v>
      </c>
      <c r="E16" s="121">
        <f>SUM(F16:I16,K16)</f>
        <v>0</v>
      </c>
      <c r="F16" s="121">
        <v>0</v>
      </c>
      <c r="G16" s="121">
        <v>0</v>
      </c>
      <c r="H16" s="121">
        <v>0</v>
      </c>
      <c r="I16" s="121">
        <v>0</v>
      </c>
      <c r="J16" s="122" t="s">
        <v>457</v>
      </c>
      <c r="K16" s="121">
        <v>0</v>
      </c>
      <c r="L16" s="121">
        <v>376956</v>
      </c>
      <c r="M16" s="121">
        <f>SUM(N16,+U16)</f>
        <v>45177</v>
      </c>
      <c r="N16" s="121">
        <f>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2" t="s">
        <v>457</v>
      </c>
      <c r="T16" s="121">
        <v>0</v>
      </c>
      <c r="U16" s="121">
        <v>45177</v>
      </c>
      <c r="V16" s="121">
        <f>+SUM(D16,M16)</f>
        <v>422133</v>
      </c>
      <c r="W16" s="121">
        <f>+SUM(E16,N16)</f>
        <v>0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0</v>
      </c>
      <c r="AB16" s="122" t="str">
        <f>IF(+SUM(J16,S16)=0,"-",+SUM(J16,S16))</f>
        <v>-</v>
      </c>
      <c r="AC16" s="121">
        <f>+SUM(K16,T16)</f>
        <v>0</v>
      </c>
      <c r="AD16" s="121">
        <f>+SUM(L16,U16)</f>
        <v>422133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f>SUM(AN16,AS16,AW16,AX16,BD16)</f>
        <v>0</v>
      </c>
      <c r="AN16" s="121">
        <f>SUM(AO16:AR16)</f>
        <v>0</v>
      </c>
      <c r="AO16" s="121">
        <v>0</v>
      </c>
      <c r="AP16" s="121">
        <v>0</v>
      </c>
      <c r="AQ16" s="121">
        <v>0</v>
      </c>
      <c r="AR16" s="121">
        <v>0</v>
      </c>
      <c r="AS16" s="121">
        <f>SUM(AT16:AV16)</f>
        <v>0</v>
      </c>
      <c r="AT16" s="121">
        <v>0</v>
      </c>
      <c r="AU16" s="121">
        <v>0</v>
      </c>
      <c r="AV16" s="121">
        <v>0</v>
      </c>
      <c r="AW16" s="121">
        <v>0</v>
      </c>
      <c r="AX16" s="121">
        <f>SUM(AY16:BB16)</f>
        <v>0</v>
      </c>
      <c r="AY16" s="121">
        <v>0</v>
      </c>
      <c r="AZ16" s="121">
        <v>0</v>
      </c>
      <c r="BA16" s="121">
        <v>0</v>
      </c>
      <c r="BB16" s="121">
        <v>0</v>
      </c>
      <c r="BC16" s="121">
        <v>376956</v>
      </c>
      <c r="BD16" s="121">
        <v>0</v>
      </c>
      <c r="BE16" s="121">
        <v>0</v>
      </c>
      <c r="BF16" s="121">
        <f>SUM(AE16,+AM16,+BE16)</f>
        <v>0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f>SUM(BP16,BU16,BY16,BZ16,CF16)</f>
        <v>0</v>
      </c>
      <c r="BP16" s="121">
        <f>SUM(BQ16:BT16)</f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f>SUM(BV16:BX16)</f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f>SUM(CA16:CD16)</f>
        <v>0</v>
      </c>
      <c r="CA16" s="121">
        <v>0</v>
      </c>
      <c r="CB16" s="121">
        <v>0</v>
      </c>
      <c r="CC16" s="121">
        <v>0</v>
      </c>
      <c r="CD16" s="121">
        <v>0</v>
      </c>
      <c r="CE16" s="121">
        <v>45177</v>
      </c>
      <c r="CF16" s="121">
        <v>0</v>
      </c>
      <c r="CG16" s="121">
        <v>0</v>
      </c>
      <c r="CH16" s="121">
        <f>SUM(BG16,+BO16,+CG16)</f>
        <v>0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1">
        <f>SUM(AL16,+BN16)</f>
        <v>0</v>
      </c>
      <c r="CQ16" s="121">
        <f>SUM(AM16,+BO16)</f>
        <v>0</v>
      </c>
      <c r="CR16" s="121">
        <f>SUM(AN16,+BP16)</f>
        <v>0</v>
      </c>
      <c r="CS16" s="121">
        <f>SUM(AO16,+BQ16)</f>
        <v>0</v>
      </c>
      <c r="CT16" s="121">
        <f>SUM(AP16,+BR16)</f>
        <v>0</v>
      </c>
      <c r="CU16" s="121">
        <f>SUM(AQ16,+BS16)</f>
        <v>0</v>
      </c>
      <c r="CV16" s="121">
        <f>SUM(AR16,+BT16)</f>
        <v>0</v>
      </c>
      <c r="CW16" s="121">
        <f>SUM(AS16,+BU16)</f>
        <v>0</v>
      </c>
      <c r="CX16" s="121">
        <f>SUM(AT16,+BV16)</f>
        <v>0</v>
      </c>
      <c r="CY16" s="121">
        <f>SUM(AU16,+BW16)</f>
        <v>0</v>
      </c>
      <c r="CZ16" s="121">
        <f>SUM(AV16,+BX16)</f>
        <v>0</v>
      </c>
      <c r="DA16" s="121">
        <f>SUM(AW16,+BY16)</f>
        <v>0</v>
      </c>
      <c r="DB16" s="121">
        <f>SUM(AX16,+BZ16)</f>
        <v>0</v>
      </c>
      <c r="DC16" s="121">
        <f>SUM(AY16,+CA16)</f>
        <v>0</v>
      </c>
      <c r="DD16" s="121">
        <f>SUM(AZ16,+CB16)</f>
        <v>0</v>
      </c>
      <c r="DE16" s="121">
        <f>SUM(BA16,+CC16)</f>
        <v>0</v>
      </c>
      <c r="DF16" s="121">
        <f>SUM(BB16,+CD16)</f>
        <v>0</v>
      </c>
      <c r="DG16" s="121">
        <f>SUM(BC16,+CE16)</f>
        <v>422133</v>
      </c>
      <c r="DH16" s="121">
        <f>SUM(BD16,+CF16)</f>
        <v>0</v>
      </c>
      <c r="DI16" s="121">
        <f>SUM(BE16,+CG16)</f>
        <v>0</v>
      </c>
      <c r="DJ16" s="121">
        <f>SUM(BF16,+CH16)</f>
        <v>0</v>
      </c>
    </row>
    <row r="17" spans="1:114" s="136" customFormat="1" ht="13.5" customHeight="1" x14ac:dyDescent="0.15">
      <c r="A17" s="119" t="s">
        <v>6</v>
      </c>
      <c r="B17" s="120" t="s">
        <v>362</v>
      </c>
      <c r="C17" s="119" t="s">
        <v>363</v>
      </c>
      <c r="D17" s="121">
        <f>SUM(E17,+L17)</f>
        <v>2048718</v>
      </c>
      <c r="E17" s="121">
        <f>SUM(F17:I17,K17)</f>
        <v>438140</v>
      </c>
      <c r="F17" s="121">
        <v>237332</v>
      </c>
      <c r="G17" s="121">
        <v>0</v>
      </c>
      <c r="H17" s="121">
        <v>0</v>
      </c>
      <c r="I17" s="121">
        <v>180294</v>
      </c>
      <c r="J17" s="122" t="s">
        <v>457</v>
      </c>
      <c r="K17" s="121">
        <v>20514</v>
      </c>
      <c r="L17" s="121">
        <v>1610578</v>
      </c>
      <c r="M17" s="121">
        <f>SUM(N17,+U17)</f>
        <v>406267</v>
      </c>
      <c r="N17" s="121">
        <f>SUM(O17:R17,T17)</f>
        <v>180001</v>
      </c>
      <c r="O17" s="121">
        <v>0</v>
      </c>
      <c r="P17" s="121">
        <v>0</v>
      </c>
      <c r="Q17" s="121">
        <v>0</v>
      </c>
      <c r="R17" s="121">
        <v>178548</v>
      </c>
      <c r="S17" s="122" t="s">
        <v>457</v>
      </c>
      <c r="T17" s="121">
        <v>1453</v>
      </c>
      <c r="U17" s="121">
        <v>226266</v>
      </c>
      <c r="V17" s="121">
        <f>+SUM(D17,M17)</f>
        <v>2454985</v>
      </c>
      <c r="W17" s="121">
        <f>+SUM(E17,N17)</f>
        <v>618141</v>
      </c>
      <c r="X17" s="121">
        <f>+SUM(F17,O17)</f>
        <v>237332</v>
      </c>
      <c r="Y17" s="121">
        <f>+SUM(G17,P17)</f>
        <v>0</v>
      </c>
      <c r="Z17" s="121">
        <f>+SUM(H17,Q17)</f>
        <v>0</v>
      </c>
      <c r="AA17" s="121">
        <f>+SUM(I17,R17)</f>
        <v>358842</v>
      </c>
      <c r="AB17" s="122" t="str">
        <f>IF(+SUM(J17,S17)=0,"-",+SUM(J17,S17))</f>
        <v>-</v>
      </c>
      <c r="AC17" s="121">
        <f>+SUM(K17,T17)</f>
        <v>21967</v>
      </c>
      <c r="AD17" s="121">
        <f>+SUM(L17,U17)</f>
        <v>1836844</v>
      </c>
      <c r="AE17" s="121">
        <f>SUM(AF17,+AK17)</f>
        <v>1420173</v>
      </c>
      <c r="AF17" s="121">
        <f>SUM(AG17:AJ17)</f>
        <v>1420173</v>
      </c>
      <c r="AG17" s="121">
        <v>0</v>
      </c>
      <c r="AH17" s="121">
        <v>298196</v>
      </c>
      <c r="AI17" s="121">
        <v>1084770</v>
      </c>
      <c r="AJ17" s="121">
        <v>37207</v>
      </c>
      <c r="AK17" s="121">
        <v>0</v>
      </c>
      <c r="AL17" s="121">
        <v>0</v>
      </c>
      <c r="AM17" s="121">
        <f>SUM(AN17,AS17,AW17,AX17,BD17)</f>
        <v>628545</v>
      </c>
      <c r="AN17" s="121">
        <f>SUM(AO17:AR17)</f>
        <v>38033</v>
      </c>
      <c r="AO17" s="121">
        <v>38033</v>
      </c>
      <c r="AP17" s="121">
        <v>0</v>
      </c>
      <c r="AQ17" s="121">
        <v>0</v>
      </c>
      <c r="AR17" s="121">
        <v>0</v>
      </c>
      <c r="AS17" s="121">
        <f>SUM(AT17:AV17)</f>
        <v>210166</v>
      </c>
      <c r="AT17" s="121">
        <v>0</v>
      </c>
      <c r="AU17" s="121">
        <v>206965</v>
      </c>
      <c r="AV17" s="121">
        <v>3201</v>
      </c>
      <c r="AW17" s="121">
        <v>0</v>
      </c>
      <c r="AX17" s="121">
        <f>SUM(AY17:BB17)</f>
        <v>380346</v>
      </c>
      <c r="AY17" s="121">
        <v>117471</v>
      </c>
      <c r="AZ17" s="121">
        <v>256591</v>
      </c>
      <c r="BA17" s="121">
        <v>6284</v>
      </c>
      <c r="BB17" s="121">
        <v>0</v>
      </c>
      <c r="BC17" s="121">
        <v>0</v>
      </c>
      <c r="BD17" s="121">
        <v>0</v>
      </c>
      <c r="BE17" s="121">
        <v>0</v>
      </c>
      <c r="BF17" s="121">
        <f>SUM(AE17,+AM17,+BE17)</f>
        <v>2048718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f>SUM(BP17,BU17,BY17,BZ17,CF17)</f>
        <v>396467</v>
      </c>
      <c r="BP17" s="121">
        <f>SUM(BQ17:BT17)</f>
        <v>33692</v>
      </c>
      <c r="BQ17" s="121">
        <v>33692</v>
      </c>
      <c r="BR17" s="121">
        <v>0</v>
      </c>
      <c r="BS17" s="121">
        <v>0</v>
      </c>
      <c r="BT17" s="121">
        <v>0</v>
      </c>
      <c r="BU17" s="121">
        <f>SUM(BV17:BX17)</f>
        <v>47702</v>
      </c>
      <c r="BV17" s="121">
        <v>0</v>
      </c>
      <c r="BW17" s="121">
        <v>47702</v>
      </c>
      <c r="BX17" s="121">
        <v>0</v>
      </c>
      <c r="BY17" s="121">
        <v>0</v>
      </c>
      <c r="BZ17" s="121">
        <f>SUM(CA17:CD17)</f>
        <v>315073</v>
      </c>
      <c r="CA17" s="121">
        <v>159752</v>
      </c>
      <c r="CB17" s="121">
        <v>154880</v>
      </c>
      <c r="CC17" s="121">
        <v>0</v>
      </c>
      <c r="CD17" s="121">
        <v>441</v>
      </c>
      <c r="CE17" s="121">
        <v>0</v>
      </c>
      <c r="CF17" s="121">
        <v>0</v>
      </c>
      <c r="CG17" s="121">
        <v>9800</v>
      </c>
      <c r="CH17" s="121">
        <f>SUM(BG17,+BO17,+CG17)</f>
        <v>406267</v>
      </c>
      <c r="CI17" s="121">
        <f>SUM(AE17,+BG17)</f>
        <v>1420173</v>
      </c>
      <c r="CJ17" s="121">
        <f>SUM(AF17,+BH17)</f>
        <v>1420173</v>
      </c>
      <c r="CK17" s="121">
        <f>SUM(AG17,+BI17)</f>
        <v>0</v>
      </c>
      <c r="CL17" s="121">
        <f>SUM(AH17,+BJ17)</f>
        <v>298196</v>
      </c>
      <c r="CM17" s="121">
        <f>SUM(AI17,+BK17)</f>
        <v>1084770</v>
      </c>
      <c r="CN17" s="121">
        <f>SUM(AJ17,+BL17)</f>
        <v>37207</v>
      </c>
      <c r="CO17" s="121">
        <f>SUM(AK17,+BM17)</f>
        <v>0</v>
      </c>
      <c r="CP17" s="121">
        <f>SUM(AL17,+BN17)</f>
        <v>0</v>
      </c>
      <c r="CQ17" s="121">
        <f>SUM(AM17,+BO17)</f>
        <v>1025012</v>
      </c>
      <c r="CR17" s="121">
        <f>SUM(AN17,+BP17)</f>
        <v>71725</v>
      </c>
      <c r="CS17" s="121">
        <f>SUM(AO17,+BQ17)</f>
        <v>71725</v>
      </c>
      <c r="CT17" s="121">
        <f>SUM(AP17,+BR17)</f>
        <v>0</v>
      </c>
      <c r="CU17" s="121">
        <f>SUM(AQ17,+BS17)</f>
        <v>0</v>
      </c>
      <c r="CV17" s="121">
        <f>SUM(AR17,+BT17)</f>
        <v>0</v>
      </c>
      <c r="CW17" s="121">
        <f>SUM(AS17,+BU17)</f>
        <v>257868</v>
      </c>
      <c r="CX17" s="121">
        <f>SUM(AT17,+BV17)</f>
        <v>0</v>
      </c>
      <c r="CY17" s="121">
        <f>SUM(AU17,+BW17)</f>
        <v>254667</v>
      </c>
      <c r="CZ17" s="121">
        <f>SUM(AV17,+BX17)</f>
        <v>3201</v>
      </c>
      <c r="DA17" s="121">
        <f>SUM(AW17,+BY17)</f>
        <v>0</v>
      </c>
      <c r="DB17" s="121">
        <f>SUM(AX17,+BZ17)</f>
        <v>695419</v>
      </c>
      <c r="DC17" s="121">
        <f>SUM(AY17,+CA17)</f>
        <v>277223</v>
      </c>
      <c r="DD17" s="121">
        <f>SUM(AZ17,+CB17)</f>
        <v>411471</v>
      </c>
      <c r="DE17" s="121">
        <f>SUM(BA17,+CC17)</f>
        <v>6284</v>
      </c>
      <c r="DF17" s="121">
        <f>SUM(BB17,+CD17)</f>
        <v>441</v>
      </c>
      <c r="DG17" s="121">
        <f>SUM(BC17,+CE17)</f>
        <v>0</v>
      </c>
      <c r="DH17" s="121">
        <f>SUM(BD17,+CF17)</f>
        <v>0</v>
      </c>
      <c r="DI17" s="121">
        <f>SUM(BE17,+CG17)</f>
        <v>9800</v>
      </c>
      <c r="DJ17" s="121">
        <f>SUM(BF17,+CH17)</f>
        <v>2454985</v>
      </c>
    </row>
    <row r="18" spans="1:114" s="136" customFormat="1" ht="13.5" customHeight="1" x14ac:dyDescent="0.15">
      <c r="A18" s="119" t="s">
        <v>6</v>
      </c>
      <c r="B18" s="120" t="s">
        <v>365</v>
      </c>
      <c r="C18" s="119" t="s">
        <v>366</v>
      </c>
      <c r="D18" s="121">
        <f>SUM(E18,+L18)</f>
        <v>1369436</v>
      </c>
      <c r="E18" s="121">
        <f>SUM(F18:I18,K18)</f>
        <v>174713</v>
      </c>
      <c r="F18" s="121">
        <v>112032</v>
      </c>
      <c r="G18" s="121">
        <v>0</v>
      </c>
      <c r="H18" s="121">
        <v>0</v>
      </c>
      <c r="I18" s="121">
        <v>47731</v>
      </c>
      <c r="J18" s="122" t="s">
        <v>457</v>
      </c>
      <c r="K18" s="121">
        <v>14950</v>
      </c>
      <c r="L18" s="121">
        <v>1194723</v>
      </c>
      <c r="M18" s="121">
        <f>SUM(N18,+U18)</f>
        <v>424774</v>
      </c>
      <c r="N18" s="121">
        <f>SUM(O18:R18,T18)</f>
        <v>146807</v>
      </c>
      <c r="O18" s="121">
        <v>0</v>
      </c>
      <c r="P18" s="121">
        <v>0</v>
      </c>
      <c r="Q18" s="121">
        <v>0</v>
      </c>
      <c r="R18" s="121">
        <v>146807</v>
      </c>
      <c r="S18" s="122" t="s">
        <v>457</v>
      </c>
      <c r="T18" s="121">
        <v>0</v>
      </c>
      <c r="U18" s="121">
        <v>277967</v>
      </c>
      <c r="V18" s="121">
        <f>+SUM(D18,M18)</f>
        <v>1794210</v>
      </c>
      <c r="W18" s="121">
        <f>+SUM(E18,N18)</f>
        <v>321520</v>
      </c>
      <c r="X18" s="121">
        <f>+SUM(F18,O18)</f>
        <v>112032</v>
      </c>
      <c r="Y18" s="121">
        <f>+SUM(G18,P18)</f>
        <v>0</v>
      </c>
      <c r="Z18" s="121">
        <f>+SUM(H18,Q18)</f>
        <v>0</v>
      </c>
      <c r="AA18" s="121">
        <f>+SUM(I18,R18)</f>
        <v>194538</v>
      </c>
      <c r="AB18" s="122" t="str">
        <f>IF(+SUM(J18,S18)=0,"-",+SUM(J18,S18))</f>
        <v>-</v>
      </c>
      <c r="AC18" s="121">
        <f>+SUM(K18,T18)</f>
        <v>14950</v>
      </c>
      <c r="AD18" s="121">
        <f>+SUM(L18,U18)</f>
        <v>1472690</v>
      </c>
      <c r="AE18" s="121">
        <f>SUM(AF18,+AK18)</f>
        <v>771439</v>
      </c>
      <c r="AF18" s="121">
        <f>SUM(AG18:AJ18)</f>
        <v>760000</v>
      </c>
      <c r="AG18" s="121">
        <v>0</v>
      </c>
      <c r="AH18" s="121">
        <v>760000</v>
      </c>
      <c r="AI18" s="121">
        <v>0</v>
      </c>
      <c r="AJ18" s="121">
        <v>0</v>
      </c>
      <c r="AK18" s="121">
        <v>11439</v>
      </c>
      <c r="AL18" s="121">
        <v>0</v>
      </c>
      <c r="AM18" s="121">
        <f>SUM(AN18,AS18,AW18,AX18,BD18)</f>
        <v>596898</v>
      </c>
      <c r="AN18" s="121">
        <f>SUM(AO18:AR18)</f>
        <v>27258</v>
      </c>
      <c r="AO18" s="121">
        <v>27258</v>
      </c>
      <c r="AP18" s="121">
        <v>0</v>
      </c>
      <c r="AQ18" s="121">
        <v>0</v>
      </c>
      <c r="AR18" s="121">
        <v>0</v>
      </c>
      <c r="AS18" s="121">
        <f>SUM(AT18:AV18)</f>
        <v>192856</v>
      </c>
      <c r="AT18" s="121">
        <v>0</v>
      </c>
      <c r="AU18" s="121">
        <v>164171</v>
      </c>
      <c r="AV18" s="121">
        <v>28685</v>
      </c>
      <c r="AW18" s="121">
        <v>0</v>
      </c>
      <c r="AX18" s="121">
        <f>SUM(AY18:BB18)</f>
        <v>376784</v>
      </c>
      <c r="AY18" s="121">
        <v>198688</v>
      </c>
      <c r="AZ18" s="121">
        <v>149390</v>
      </c>
      <c r="BA18" s="121">
        <v>26069</v>
      </c>
      <c r="BB18" s="121">
        <v>2637</v>
      </c>
      <c r="BC18" s="121">
        <v>0</v>
      </c>
      <c r="BD18" s="121">
        <v>0</v>
      </c>
      <c r="BE18" s="121">
        <v>1099</v>
      </c>
      <c r="BF18" s="121">
        <f>SUM(AE18,+AM18,+BE18)</f>
        <v>1369436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f>SUM(BP18,BU18,BY18,BZ18,CF18)</f>
        <v>424572</v>
      </c>
      <c r="BP18" s="121">
        <f>SUM(BQ18:BT18)</f>
        <v>31482</v>
      </c>
      <c r="BQ18" s="121">
        <v>31482</v>
      </c>
      <c r="BR18" s="121">
        <v>0</v>
      </c>
      <c r="BS18" s="121">
        <v>0</v>
      </c>
      <c r="BT18" s="121">
        <v>0</v>
      </c>
      <c r="BU18" s="121">
        <f>SUM(BV18:BX18)</f>
        <v>217184</v>
      </c>
      <c r="BV18" s="121">
        <v>0</v>
      </c>
      <c r="BW18" s="121">
        <v>217184</v>
      </c>
      <c r="BX18" s="121">
        <v>0</v>
      </c>
      <c r="BY18" s="121">
        <v>0</v>
      </c>
      <c r="BZ18" s="121">
        <f>SUM(CA18:CD18)</f>
        <v>175906</v>
      </c>
      <c r="CA18" s="121">
        <v>138477</v>
      </c>
      <c r="CB18" s="121">
        <v>37429</v>
      </c>
      <c r="CC18" s="121">
        <v>0</v>
      </c>
      <c r="CD18" s="121">
        <v>0</v>
      </c>
      <c r="CE18" s="121">
        <v>0</v>
      </c>
      <c r="CF18" s="121">
        <v>0</v>
      </c>
      <c r="CG18" s="121">
        <v>202</v>
      </c>
      <c r="CH18" s="121">
        <f>SUM(BG18,+BO18,+CG18)</f>
        <v>424774</v>
      </c>
      <c r="CI18" s="121">
        <f>SUM(AE18,+BG18)</f>
        <v>771439</v>
      </c>
      <c r="CJ18" s="121">
        <f>SUM(AF18,+BH18)</f>
        <v>760000</v>
      </c>
      <c r="CK18" s="121">
        <f>SUM(AG18,+BI18)</f>
        <v>0</v>
      </c>
      <c r="CL18" s="121">
        <f>SUM(AH18,+BJ18)</f>
        <v>760000</v>
      </c>
      <c r="CM18" s="121">
        <f>SUM(AI18,+BK18)</f>
        <v>0</v>
      </c>
      <c r="CN18" s="121">
        <f>SUM(AJ18,+BL18)</f>
        <v>0</v>
      </c>
      <c r="CO18" s="121">
        <f>SUM(AK18,+BM18)</f>
        <v>11439</v>
      </c>
      <c r="CP18" s="121">
        <f>SUM(AL18,+BN18)</f>
        <v>0</v>
      </c>
      <c r="CQ18" s="121">
        <f>SUM(AM18,+BO18)</f>
        <v>1021470</v>
      </c>
      <c r="CR18" s="121">
        <f>SUM(AN18,+BP18)</f>
        <v>58740</v>
      </c>
      <c r="CS18" s="121">
        <f>SUM(AO18,+BQ18)</f>
        <v>58740</v>
      </c>
      <c r="CT18" s="121">
        <f>SUM(AP18,+BR18)</f>
        <v>0</v>
      </c>
      <c r="CU18" s="121">
        <f>SUM(AQ18,+BS18)</f>
        <v>0</v>
      </c>
      <c r="CV18" s="121">
        <f>SUM(AR18,+BT18)</f>
        <v>0</v>
      </c>
      <c r="CW18" s="121">
        <f>SUM(AS18,+BU18)</f>
        <v>410040</v>
      </c>
      <c r="CX18" s="121">
        <f>SUM(AT18,+BV18)</f>
        <v>0</v>
      </c>
      <c r="CY18" s="121">
        <f>SUM(AU18,+BW18)</f>
        <v>381355</v>
      </c>
      <c r="CZ18" s="121">
        <f>SUM(AV18,+BX18)</f>
        <v>28685</v>
      </c>
      <c r="DA18" s="121">
        <f>SUM(AW18,+BY18)</f>
        <v>0</v>
      </c>
      <c r="DB18" s="121">
        <f>SUM(AX18,+BZ18)</f>
        <v>552690</v>
      </c>
      <c r="DC18" s="121">
        <f>SUM(AY18,+CA18)</f>
        <v>337165</v>
      </c>
      <c r="DD18" s="121">
        <f>SUM(AZ18,+CB18)</f>
        <v>186819</v>
      </c>
      <c r="DE18" s="121">
        <f>SUM(BA18,+CC18)</f>
        <v>26069</v>
      </c>
      <c r="DF18" s="121">
        <f>SUM(BB18,+CD18)</f>
        <v>2637</v>
      </c>
      <c r="DG18" s="121">
        <f>SUM(BC18,+CE18)</f>
        <v>0</v>
      </c>
      <c r="DH18" s="121">
        <f>SUM(BD18,+CF18)</f>
        <v>0</v>
      </c>
      <c r="DI18" s="121">
        <f>SUM(BE18,+CG18)</f>
        <v>1301</v>
      </c>
      <c r="DJ18" s="121">
        <f>SUM(BF18,+CH18)</f>
        <v>1794210</v>
      </c>
    </row>
    <row r="19" spans="1:114" s="136" customFormat="1" ht="13.5" customHeight="1" x14ac:dyDescent="0.15">
      <c r="A19" s="119" t="s">
        <v>6</v>
      </c>
      <c r="B19" s="120" t="s">
        <v>368</v>
      </c>
      <c r="C19" s="119" t="s">
        <v>369</v>
      </c>
      <c r="D19" s="121">
        <f>SUM(E19,+L19)</f>
        <v>312196</v>
      </c>
      <c r="E19" s="121">
        <f>SUM(F19:I19,K19)</f>
        <v>49137</v>
      </c>
      <c r="F19" s="121">
        <v>15000</v>
      </c>
      <c r="G19" s="121">
        <v>0</v>
      </c>
      <c r="H19" s="121">
        <v>0</v>
      </c>
      <c r="I19" s="121">
        <v>5641</v>
      </c>
      <c r="J19" s="122" t="s">
        <v>457</v>
      </c>
      <c r="K19" s="121">
        <v>28496</v>
      </c>
      <c r="L19" s="121">
        <v>263059</v>
      </c>
      <c r="M19" s="121">
        <f>SUM(N19,+U19)</f>
        <v>126825</v>
      </c>
      <c r="N19" s="121">
        <f>SUM(O19:R19,T19)</f>
        <v>25</v>
      </c>
      <c r="O19" s="121">
        <v>0</v>
      </c>
      <c r="P19" s="121">
        <v>0</v>
      </c>
      <c r="Q19" s="121">
        <v>0</v>
      </c>
      <c r="R19" s="121">
        <v>25</v>
      </c>
      <c r="S19" s="122" t="s">
        <v>457</v>
      </c>
      <c r="T19" s="121">
        <v>0</v>
      </c>
      <c r="U19" s="121">
        <v>126800</v>
      </c>
      <c r="V19" s="121">
        <f>+SUM(D19,M19)</f>
        <v>439021</v>
      </c>
      <c r="W19" s="121">
        <f>+SUM(E19,N19)</f>
        <v>49162</v>
      </c>
      <c r="X19" s="121">
        <f>+SUM(F19,O19)</f>
        <v>15000</v>
      </c>
      <c r="Y19" s="121">
        <f>+SUM(G19,P19)</f>
        <v>0</v>
      </c>
      <c r="Z19" s="121">
        <f>+SUM(H19,Q19)</f>
        <v>0</v>
      </c>
      <c r="AA19" s="121">
        <f>+SUM(I19,R19)</f>
        <v>5666</v>
      </c>
      <c r="AB19" s="122" t="str">
        <f>IF(+SUM(J19,S19)=0,"-",+SUM(J19,S19))</f>
        <v>-</v>
      </c>
      <c r="AC19" s="121">
        <f>+SUM(K19,T19)</f>
        <v>28496</v>
      </c>
      <c r="AD19" s="121">
        <f>+SUM(L19,U19)</f>
        <v>389859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f>SUM(AN19,AS19,AW19,AX19,BD19)</f>
        <v>190050</v>
      </c>
      <c r="AN19" s="121">
        <f>SUM(AO19:AR19)</f>
        <v>15440</v>
      </c>
      <c r="AO19" s="121">
        <v>15440</v>
      </c>
      <c r="AP19" s="121">
        <v>0</v>
      </c>
      <c r="AQ19" s="121">
        <v>0</v>
      </c>
      <c r="AR19" s="121">
        <v>0</v>
      </c>
      <c r="AS19" s="121">
        <f>SUM(AT19:AV19)</f>
        <v>8215</v>
      </c>
      <c r="AT19" s="121">
        <v>0</v>
      </c>
      <c r="AU19" s="121">
        <v>3942</v>
      </c>
      <c r="AV19" s="121">
        <v>4273</v>
      </c>
      <c r="AW19" s="121">
        <v>0</v>
      </c>
      <c r="AX19" s="121">
        <f>SUM(AY19:BB19)</f>
        <v>166395</v>
      </c>
      <c r="AY19" s="121">
        <v>107746</v>
      </c>
      <c r="AZ19" s="121">
        <v>20794</v>
      </c>
      <c r="BA19" s="121">
        <v>29586</v>
      </c>
      <c r="BB19" s="121">
        <v>8269</v>
      </c>
      <c r="BC19" s="121">
        <v>119729</v>
      </c>
      <c r="BD19" s="121">
        <v>0</v>
      </c>
      <c r="BE19" s="121">
        <v>2417</v>
      </c>
      <c r="BF19" s="121">
        <f>SUM(AE19,+AM19,+BE19)</f>
        <v>192467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f>SUM(BP19,BU19,BY19,BZ19,CF19)</f>
        <v>10005</v>
      </c>
      <c r="BP19" s="121">
        <f>SUM(BQ19:BT19)</f>
        <v>10005</v>
      </c>
      <c r="BQ19" s="121">
        <v>10005</v>
      </c>
      <c r="BR19" s="121">
        <v>0</v>
      </c>
      <c r="BS19" s="121">
        <v>0</v>
      </c>
      <c r="BT19" s="121">
        <v>0</v>
      </c>
      <c r="BU19" s="121">
        <f>SUM(BV19:BX19)</f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f>SUM(CA19:CD19)</f>
        <v>0</v>
      </c>
      <c r="CA19" s="121">
        <v>0</v>
      </c>
      <c r="CB19" s="121">
        <v>0</v>
      </c>
      <c r="CC19" s="121">
        <v>0</v>
      </c>
      <c r="CD19" s="121">
        <v>0</v>
      </c>
      <c r="CE19" s="121">
        <v>116820</v>
      </c>
      <c r="CF19" s="121">
        <v>0</v>
      </c>
      <c r="CG19" s="121">
        <v>0</v>
      </c>
      <c r="CH19" s="121">
        <f>SUM(BG19,+BO19,+CG19)</f>
        <v>10005</v>
      </c>
      <c r="CI19" s="121">
        <f>SUM(AE19,+BG19)</f>
        <v>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1">
        <f>SUM(AL19,+BN19)</f>
        <v>0</v>
      </c>
      <c r="CQ19" s="121">
        <f>SUM(AM19,+BO19)</f>
        <v>200055</v>
      </c>
      <c r="CR19" s="121">
        <f>SUM(AN19,+BP19)</f>
        <v>25445</v>
      </c>
      <c r="CS19" s="121">
        <f>SUM(AO19,+BQ19)</f>
        <v>25445</v>
      </c>
      <c r="CT19" s="121">
        <f>SUM(AP19,+BR19)</f>
        <v>0</v>
      </c>
      <c r="CU19" s="121">
        <f>SUM(AQ19,+BS19)</f>
        <v>0</v>
      </c>
      <c r="CV19" s="121">
        <f>SUM(AR19,+BT19)</f>
        <v>0</v>
      </c>
      <c r="CW19" s="121">
        <f>SUM(AS19,+BU19)</f>
        <v>8215</v>
      </c>
      <c r="CX19" s="121">
        <f>SUM(AT19,+BV19)</f>
        <v>0</v>
      </c>
      <c r="CY19" s="121">
        <f>SUM(AU19,+BW19)</f>
        <v>3942</v>
      </c>
      <c r="CZ19" s="121">
        <f>SUM(AV19,+BX19)</f>
        <v>4273</v>
      </c>
      <c r="DA19" s="121">
        <f>SUM(AW19,+BY19)</f>
        <v>0</v>
      </c>
      <c r="DB19" s="121">
        <f>SUM(AX19,+BZ19)</f>
        <v>166395</v>
      </c>
      <c r="DC19" s="121">
        <f>SUM(AY19,+CA19)</f>
        <v>107746</v>
      </c>
      <c r="DD19" s="121">
        <f>SUM(AZ19,+CB19)</f>
        <v>20794</v>
      </c>
      <c r="DE19" s="121">
        <f>SUM(BA19,+CC19)</f>
        <v>29586</v>
      </c>
      <c r="DF19" s="121">
        <f>SUM(BB19,+CD19)</f>
        <v>8269</v>
      </c>
      <c r="DG19" s="121">
        <f>SUM(BC19,+CE19)</f>
        <v>236549</v>
      </c>
      <c r="DH19" s="121">
        <f>SUM(BD19,+CF19)</f>
        <v>0</v>
      </c>
      <c r="DI19" s="121">
        <f>SUM(BE19,+CG19)</f>
        <v>2417</v>
      </c>
      <c r="DJ19" s="121">
        <f>SUM(BF19,+CH19)</f>
        <v>202472</v>
      </c>
    </row>
    <row r="20" spans="1:114" s="136" customFormat="1" ht="13.5" customHeight="1" x14ac:dyDescent="0.15">
      <c r="A20" s="119" t="s">
        <v>6</v>
      </c>
      <c r="B20" s="120" t="s">
        <v>372</v>
      </c>
      <c r="C20" s="119" t="s">
        <v>373</v>
      </c>
      <c r="D20" s="121">
        <f>SUM(E20,+L20)</f>
        <v>1815294</v>
      </c>
      <c r="E20" s="121">
        <f>SUM(F20:I20,K20)</f>
        <v>0</v>
      </c>
      <c r="F20" s="121">
        <v>0</v>
      </c>
      <c r="G20" s="121">
        <v>0</v>
      </c>
      <c r="H20" s="121">
        <v>0</v>
      </c>
      <c r="I20" s="121">
        <v>0</v>
      </c>
      <c r="J20" s="122" t="s">
        <v>457</v>
      </c>
      <c r="K20" s="121">
        <v>0</v>
      </c>
      <c r="L20" s="121">
        <v>1815294</v>
      </c>
      <c r="M20" s="121">
        <f>SUM(N20,+U20)</f>
        <v>263651</v>
      </c>
      <c r="N20" s="121">
        <f>SUM(O20:R20,T20)</f>
        <v>4639</v>
      </c>
      <c r="O20" s="121">
        <v>0</v>
      </c>
      <c r="P20" s="121">
        <v>0</v>
      </c>
      <c r="Q20" s="121">
        <v>0</v>
      </c>
      <c r="R20" s="121">
        <v>4639</v>
      </c>
      <c r="S20" s="122" t="s">
        <v>457</v>
      </c>
      <c r="T20" s="121">
        <v>0</v>
      </c>
      <c r="U20" s="121">
        <v>259012</v>
      </c>
      <c r="V20" s="121">
        <f>+SUM(D20,M20)</f>
        <v>2078945</v>
      </c>
      <c r="W20" s="121">
        <f>+SUM(E20,N20)</f>
        <v>4639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4639</v>
      </c>
      <c r="AB20" s="122" t="str">
        <f>IF(+SUM(J20,S20)=0,"-",+SUM(J20,S20))</f>
        <v>-</v>
      </c>
      <c r="AC20" s="121">
        <f>+SUM(K20,T20)</f>
        <v>0</v>
      </c>
      <c r="AD20" s="121">
        <f>+SUM(L20,U20)</f>
        <v>2074306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717515</v>
      </c>
      <c r="AM20" s="121">
        <f>SUM(AN20,AS20,AW20,AX20,BD20)</f>
        <v>0</v>
      </c>
      <c r="AN20" s="121">
        <f>SUM(AO20:AR20)</f>
        <v>0</v>
      </c>
      <c r="AO20" s="121">
        <v>0</v>
      </c>
      <c r="AP20" s="121">
        <v>0</v>
      </c>
      <c r="AQ20" s="121">
        <v>0</v>
      </c>
      <c r="AR20" s="121">
        <v>0</v>
      </c>
      <c r="AS20" s="121">
        <f>SUM(AT20:AV20)</f>
        <v>0</v>
      </c>
      <c r="AT20" s="121">
        <v>0</v>
      </c>
      <c r="AU20" s="121">
        <v>0</v>
      </c>
      <c r="AV20" s="121">
        <v>0</v>
      </c>
      <c r="AW20" s="121">
        <v>0</v>
      </c>
      <c r="AX20" s="121">
        <f>SUM(AY20:BB20)</f>
        <v>0</v>
      </c>
      <c r="AY20" s="121">
        <v>0</v>
      </c>
      <c r="AZ20" s="121">
        <v>0</v>
      </c>
      <c r="BA20" s="121">
        <v>0</v>
      </c>
      <c r="BB20" s="121">
        <v>0</v>
      </c>
      <c r="BC20" s="121">
        <v>1097779</v>
      </c>
      <c r="BD20" s="121">
        <v>0</v>
      </c>
      <c r="BE20" s="121">
        <v>0</v>
      </c>
      <c r="BF20" s="121">
        <f>SUM(AE20,+AM20,+BE20)</f>
        <v>0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4639</v>
      </c>
      <c r="BP20" s="121">
        <f>SUM(BQ20:BT20)</f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f>SUM(BV20:BX20)</f>
        <v>2548</v>
      </c>
      <c r="BV20" s="121">
        <v>0</v>
      </c>
      <c r="BW20" s="121">
        <v>0</v>
      </c>
      <c r="BX20" s="121">
        <v>2548</v>
      </c>
      <c r="BY20" s="121">
        <v>0</v>
      </c>
      <c r="BZ20" s="121">
        <f>SUM(CA20:CD20)</f>
        <v>2091</v>
      </c>
      <c r="CA20" s="121">
        <v>0</v>
      </c>
      <c r="CB20" s="121">
        <v>0</v>
      </c>
      <c r="CC20" s="121">
        <v>0</v>
      </c>
      <c r="CD20" s="121">
        <v>2091</v>
      </c>
      <c r="CE20" s="121">
        <v>259012</v>
      </c>
      <c r="CF20" s="121">
        <v>0</v>
      </c>
      <c r="CG20" s="121">
        <v>0</v>
      </c>
      <c r="CH20" s="121">
        <f>SUM(BG20,+BO20,+CG20)</f>
        <v>4639</v>
      </c>
      <c r="CI20" s="121">
        <f>SUM(AE20,+BG20)</f>
        <v>0</v>
      </c>
      <c r="CJ20" s="121">
        <f>SUM(AF20,+BH20)</f>
        <v>0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1">
        <f>SUM(AL20,+BN20)</f>
        <v>717515</v>
      </c>
      <c r="CQ20" s="121">
        <f>SUM(AM20,+BO20)</f>
        <v>4639</v>
      </c>
      <c r="CR20" s="121">
        <f>SUM(AN20,+BP20)</f>
        <v>0</v>
      </c>
      <c r="CS20" s="121">
        <f>SUM(AO20,+BQ20)</f>
        <v>0</v>
      </c>
      <c r="CT20" s="121">
        <f>SUM(AP20,+BR20)</f>
        <v>0</v>
      </c>
      <c r="CU20" s="121">
        <f>SUM(AQ20,+BS20)</f>
        <v>0</v>
      </c>
      <c r="CV20" s="121">
        <f>SUM(AR20,+BT20)</f>
        <v>0</v>
      </c>
      <c r="CW20" s="121">
        <f>SUM(AS20,+BU20)</f>
        <v>2548</v>
      </c>
      <c r="CX20" s="121">
        <f>SUM(AT20,+BV20)</f>
        <v>0</v>
      </c>
      <c r="CY20" s="121">
        <f>SUM(AU20,+BW20)</f>
        <v>0</v>
      </c>
      <c r="CZ20" s="121">
        <f>SUM(AV20,+BX20)</f>
        <v>2548</v>
      </c>
      <c r="DA20" s="121">
        <f>SUM(AW20,+BY20)</f>
        <v>0</v>
      </c>
      <c r="DB20" s="121">
        <f>SUM(AX20,+BZ20)</f>
        <v>2091</v>
      </c>
      <c r="DC20" s="121">
        <f>SUM(AY20,+CA20)</f>
        <v>0</v>
      </c>
      <c r="DD20" s="121">
        <f>SUM(AZ20,+CB20)</f>
        <v>0</v>
      </c>
      <c r="DE20" s="121">
        <f>SUM(BA20,+CC20)</f>
        <v>0</v>
      </c>
      <c r="DF20" s="121">
        <f>SUM(BB20,+CD20)</f>
        <v>2091</v>
      </c>
      <c r="DG20" s="121">
        <f>SUM(BC20,+CE20)</f>
        <v>1356791</v>
      </c>
      <c r="DH20" s="121">
        <f>SUM(BD20,+CF20)</f>
        <v>0</v>
      </c>
      <c r="DI20" s="121">
        <f>SUM(BE20,+CG20)</f>
        <v>0</v>
      </c>
      <c r="DJ20" s="121">
        <f>SUM(BF20,+CH20)</f>
        <v>4639</v>
      </c>
    </row>
    <row r="21" spans="1:114" s="136" customFormat="1" ht="13.5" customHeight="1" x14ac:dyDescent="0.15">
      <c r="A21" s="119" t="s">
        <v>6</v>
      </c>
      <c r="B21" s="120" t="s">
        <v>377</v>
      </c>
      <c r="C21" s="119" t="s">
        <v>378</v>
      </c>
      <c r="D21" s="121">
        <f>SUM(E21,+L21)</f>
        <v>195962</v>
      </c>
      <c r="E21" s="121">
        <f>SUM(F21:I21,K21)</f>
        <v>11186</v>
      </c>
      <c r="F21" s="121">
        <v>0</v>
      </c>
      <c r="G21" s="121">
        <v>0</v>
      </c>
      <c r="H21" s="121">
        <v>0</v>
      </c>
      <c r="I21" s="121">
        <v>8224</v>
      </c>
      <c r="J21" s="122" t="s">
        <v>457</v>
      </c>
      <c r="K21" s="121">
        <v>2962</v>
      </c>
      <c r="L21" s="121">
        <v>184776</v>
      </c>
      <c r="M21" s="121">
        <f>SUM(N21,+U21)</f>
        <v>34462</v>
      </c>
      <c r="N21" s="121">
        <f>SUM(O21:R21,T21)</f>
        <v>2284</v>
      </c>
      <c r="O21" s="121">
        <v>2264</v>
      </c>
      <c r="P21" s="121">
        <v>0</v>
      </c>
      <c r="Q21" s="121">
        <v>0</v>
      </c>
      <c r="R21" s="121">
        <v>20</v>
      </c>
      <c r="S21" s="122" t="s">
        <v>457</v>
      </c>
      <c r="T21" s="121">
        <v>0</v>
      </c>
      <c r="U21" s="121">
        <v>32178</v>
      </c>
      <c r="V21" s="121">
        <f>+SUM(D21,M21)</f>
        <v>230424</v>
      </c>
      <c r="W21" s="121">
        <f>+SUM(E21,N21)</f>
        <v>13470</v>
      </c>
      <c r="X21" s="121">
        <f>+SUM(F21,O21)</f>
        <v>2264</v>
      </c>
      <c r="Y21" s="121">
        <f>+SUM(G21,P21)</f>
        <v>0</v>
      </c>
      <c r="Z21" s="121">
        <f>+SUM(H21,Q21)</f>
        <v>0</v>
      </c>
      <c r="AA21" s="121">
        <f>+SUM(I21,R21)</f>
        <v>8244</v>
      </c>
      <c r="AB21" s="122" t="str">
        <f>IF(+SUM(J21,S21)=0,"-",+SUM(J21,S21))</f>
        <v>-</v>
      </c>
      <c r="AC21" s="121">
        <f>+SUM(K21,T21)</f>
        <v>2962</v>
      </c>
      <c r="AD21" s="121">
        <f>+SUM(L21,U21)</f>
        <v>216954</v>
      </c>
      <c r="AE21" s="121">
        <f>SUM(AF21,+AK21)</f>
        <v>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127555</v>
      </c>
      <c r="AM21" s="121">
        <f>SUM(AN21,AS21,AW21,AX21,BD21)</f>
        <v>51259</v>
      </c>
      <c r="AN21" s="121">
        <f>SUM(AO21:AR21)</f>
        <v>5316</v>
      </c>
      <c r="AO21" s="121">
        <v>5316</v>
      </c>
      <c r="AP21" s="121">
        <v>0</v>
      </c>
      <c r="AQ21" s="121">
        <v>0</v>
      </c>
      <c r="AR21" s="121">
        <v>0</v>
      </c>
      <c r="AS21" s="121">
        <f>SUM(AT21:AV21)</f>
        <v>0</v>
      </c>
      <c r="AT21" s="121">
        <v>0</v>
      </c>
      <c r="AU21" s="121">
        <v>0</v>
      </c>
      <c r="AV21" s="121">
        <v>0</v>
      </c>
      <c r="AW21" s="121">
        <v>0</v>
      </c>
      <c r="AX21" s="121">
        <f>SUM(AY21:BB21)</f>
        <v>45943</v>
      </c>
      <c r="AY21" s="121">
        <v>45900</v>
      </c>
      <c r="AZ21" s="121">
        <v>43</v>
      </c>
      <c r="BA21" s="121">
        <v>0</v>
      </c>
      <c r="BB21" s="121">
        <v>0</v>
      </c>
      <c r="BC21" s="121">
        <v>17148</v>
      </c>
      <c r="BD21" s="121">
        <v>0</v>
      </c>
      <c r="BE21" s="121">
        <v>0</v>
      </c>
      <c r="BF21" s="121">
        <f>SUM(AE21,+AM21,+BE21)</f>
        <v>51259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0</v>
      </c>
      <c r="BP21" s="121">
        <f>SUM(BQ21:BT21)</f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0</v>
      </c>
      <c r="CA21" s="121">
        <v>0</v>
      </c>
      <c r="CB21" s="121">
        <v>0</v>
      </c>
      <c r="CC21" s="121">
        <v>0</v>
      </c>
      <c r="CD21" s="121">
        <v>0</v>
      </c>
      <c r="CE21" s="121">
        <v>34462</v>
      </c>
      <c r="CF21" s="121">
        <v>0</v>
      </c>
      <c r="CG21" s="121">
        <v>0</v>
      </c>
      <c r="CH21" s="121">
        <f>SUM(BG21,+BO21,+CG21)</f>
        <v>0</v>
      </c>
      <c r="CI21" s="121">
        <f>SUM(AE21,+BG21)</f>
        <v>0</v>
      </c>
      <c r="CJ21" s="121">
        <f>SUM(AF21,+BH21)</f>
        <v>0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1">
        <f>SUM(AL21,+BN21)</f>
        <v>127555</v>
      </c>
      <c r="CQ21" s="121">
        <f>SUM(AM21,+BO21)</f>
        <v>51259</v>
      </c>
      <c r="CR21" s="121">
        <f>SUM(AN21,+BP21)</f>
        <v>5316</v>
      </c>
      <c r="CS21" s="121">
        <f>SUM(AO21,+BQ21)</f>
        <v>5316</v>
      </c>
      <c r="CT21" s="121">
        <f>SUM(AP21,+BR21)</f>
        <v>0</v>
      </c>
      <c r="CU21" s="121">
        <f>SUM(AQ21,+BS21)</f>
        <v>0</v>
      </c>
      <c r="CV21" s="121">
        <f>SUM(AR21,+BT21)</f>
        <v>0</v>
      </c>
      <c r="CW21" s="121">
        <f>SUM(AS21,+BU21)</f>
        <v>0</v>
      </c>
      <c r="CX21" s="121">
        <f>SUM(AT21,+BV21)</f>
        <v>0</v>
      </c>
      <c r="CY21" s="121">
        <f>SUM(AU21,+BW21)</f>
        <v>0</v>
      </c>
      <c r="CZ21" s="121">
        <f>SUM(AV21,+BX21)</f>
        <v>0</v>
      </c>
      <c r="DA21" s="121">
        <f>SUM(AW21,+BY21)</f>
        <v>0</v>
      </c>
      <c r="DB21" s="121">
        <f>SUM(AX21,+BZ21)</f>
        <v>45943</v>
      </c>
      <c r="DC21" s="121">
        <f>SUM(AY21,+CA21)</f>
        <v>45900</v>
      </c>
      <c r="DD21" s="121">
        <f>SUM(AZ21,+CB21)</f>
        <v>43</v>
      </c>
      <c r="DE21" s="121">
        <f>SUM(BA21,+CC21)</f>
        <v>0</v>
      </c>
      <c r="DF21" s="121">
        <f>SUM(BB21,+CD21)</f>
        <v>0</v>
      </c>
      <c r="DG21" s="121">
        <f>SUM(BC21,+CE21)</f>
        <v>51610</v>
      </c>
      <c r="DH21" s="121">
        <f>SUM(BD21,+CF21)</f>
        <v>0</v>
      </c>
      <c r="DI21" s="121">
        <f>SUM(BE21,+CG21)</f>
        <v>0</v>
      </c>
      <c r="DJ21" s="121">
        <f>SUM(BF21,+CH21)</f>
        <v>51259</v>
      </c>
    </row>
    <row r="22" spans="1:114" s="136" customFormat="1" ht="13.5" customHeight="1" x14ac:dyDescent="0.15">
      <c r="A22" s="119" t="s">
        <v>6</v>
      </c>
      <c r="B22" s="120" t="s">
        <v>381</v>
      </c>
      <c r="C22" s="119" t="s">
        <v>382</v>
      </c>
      <c r="D22" s="121">
        <f>SUM(E22,+L22)</f>
        <v>49406</v>
      </c>
      <c r="E22" s="121">
        <f>SUM(F22:I22,K22)</f>
        <v>42</v>
      </c>
      <c r="F22" s="121">
        <v>0</v>
      </c>
      <c r="G22" s="121">
        <v>0</v>
      </c>
      <c r="H22" s="121">
        <v>0</v>
      </c>
      <c r="I22" s="121">
        <v>42</v>
      </c>
      <c r="J22" s="122" t="s">
        <v>457</v>
      </c>
      <c r="K22" s="121">
        <v>0</v>
      </c>
      <c r="L22" s="121">
        <v>49364</v>
      </c>
      <c r="M22" s="121">
        <f>SUM(N22,+U22)</f>
        <v>1847</v>
      </c>
      <c r="N22" s="121">
        <f>SUM(O22:R22,T22)</f>
        <v>27</v>
      </c>
      <c r="O22" s="121">
        <v>0</v>
      </c>
      <c r="P22" s="121">
        <v>0</v>
      </c>
      <c r="Q22" s="121">
        <v>0</v>
      </c>
      <c r="R22" s="121">
        <v>27</v>
      </c>
      <c r="S22" s="122" t="s">
        <v>457</v>
      </c>
      <c r="T22" s="121">
        <v>0</v>
      </c>
      <c r="U22" s="121">
        <v>1820</v>
      </c>
      <c r="V22" s="121">
        <f>+SUM(D22,M22)</f>
        <v>51253</v>
      </c>
      <c r="W22" s="121">
        <f>+SUM(E22,N22)</f>
        <v>69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69</v>
      </c>
      <c r="AB22" s="122" t="str">
        <f>IF(+SUM(J22,S22)=0,"-",+SUM(J22,S22))</f>
        <v>-</v>
      </c>
      <c r="AC22" s="121">
        <f>+SUM(K22,T22)</f>
        <v>0</v>
      </c>
      <c r="AD22" s="121">
        <f>+SUM(L22,U22)</f>
        <v>51184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35749</v>
      </c>
      <c r="AM22" s="121">
        <f>SUM(AN22,AS22,AW22,AX22,BD22)</f>
        <v>6804</v>
      </c>
      <c r="AN22" s="121">
        <f>SUM(AO22:AR22)</f>
        <v>0</v>
      </c>
      <c r="AO22" s="121">
        <v>0</v>
      </c>
      <c r="AP22" s="121">
        <v>0</v>
      </c>
      <c r="AQ22" s="121">
        <v>0</v>
      </c>
      <c r="AR22" s="121">
        <v>0</v>
      </c>
      <c r="AS22" s="121">
        <f>SUM(AT22:AV22)</f>
        <v>0</v>
      </c>
      <c r="AT22" s="121">
        <v>0</v>
      </c>
      <c r="AU22" s="121">
        <v>0</v>
      </c>
      <c r="AV22" s="121">
        <v>0</v>
      </c>
      <c r="AW22" s="121">
        <v>0</v>
      </c>
      <c r="AX22" s="121">
        <f>SUM(AY22:BB22)</f>
        <v>6804</v>
      </c>
      <c r="AY22" s="121">
        <v>6804</v>
      </c>
      <c r="AZ22" s="121">
        <v>0</v>
      </c>
      <c r="BA22" s="121">
        <v>0</v>
      </c>
      <c r="BB22" s="121">
        <v>0</v>
      </c>
      <c r="BC22" s="121">
        <v>6853</v>
      </c>
      <c r="BD22" s="121">
        <v>0</v>
      </c>
      <c r="BE22" s="121">
        <v>0</v>
      </c>
      <c r="BF22" s="121">
        <f>SUM(AE22,+AM22,+BE22)</f>
        <v>6804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0</v>
      </c>
      <c r="BP22" s="121">
        <f>SUM(BQ22:BT22)</f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f>SUM(BV22:BX22)</f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>SUM(CA22:CD22)</f>
        <v>0</v>
      </c>
      <c r="CA22" s="121">
        <v>0</v>
      </c>
      <c r="CB22" s="121">
        <v>0</v>
      </c>
      <c r="CC22" s="121">
        <v>0</v>
      </c>
      <c r="CD22" s="121">
        <v>0</v>
      </c>
      <c r="CE22" s="121">
        <v>1847</v>
      </c>
      <c r="CF22" s="121">
        <v>0</v>
      </c>
      <c r="CG22" s="121">
        <v>0</v>
      </c>
      <c r="CH22" s="121">
        <f>SUM(BG22,+BO22,+CG22)</f>
        <v>0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1">
        <f>SUM(AL22,+BN22)</f>
        <v>35749</v>
      </c>
      <c r="CQ22" s="121">
        <f>SUM(AM22,+BO22)</f>
        <v>6804</v>
      </c>
      <c r="CR22" s="121">
        <f>SUM(AN22,+BP22)</f>
        <v>0</v>
      </c>
      <c r="CS22" s="121">
        <f>SUM(AO22,+BQ22)</f>
        <v>0</v>
      </c>
      <c r="CT22" s="121">
        <f>SUM(AP22,+BR22)</f>
        <v>0</v>
      </c>
      <c r="CU22" s="121">
        <f>SUM(AQ22,+BS22)</f>
        <v>0</v>
      </c>
      <c r="CV22" s="121">
        <f>SUM(AR22,+BT22)</f>
        <v>0</v>
      </c>
      <c r="CW22" s="121">
        <f>SUM(AS22,+BU22)</f>
        <v>0</v>
      </c>
      <c r="CX22" s="121">
        <f>SUM(AT22,+BV22)</f>
        <v>0</v>
      </c>
      <c r="CY22" s="121">
        <f>SUM(AU22,+BW22)</f>
        <v>0</v>
      </c>
      <c r="CZ22" s="121">
        <f>SUM(AV22,+BX22)</f>
        <v>0</v>
      </c>
      <c r="DA22" s="121">
        <f>SUM(AW22,+BY22)</f>
        <v>0</v>
      </c>
      <c r="DB22" s="121">
        <f>SUM(AX22,+BZ22)</f>
        <v>6804</v>
      </c>
      <c r="DC22" s="121">
        <f>SUM(AY22,+CA22)</f>
        <v>6804</v>
      </c>
      <c r="DD22" s="121">
        <f>SUM(AZ22,+CB22)</f>
        <v>0</v>
      </c>
      <c r="DE22" s="121">
        <f>SUM(BA22,+CC22)</f>
        <v>0</v>
      </c>
      <c r="DF22" s="121">
        <f>SUM(BB22,+CD22)</f>
        <v>0</v>
      </c>
      <c r="DG22" s="121">
        <f>SUM(BC22,+CE22)</f>
        <v>8700</v>
      </c>
      <c r="DH22" s="121">
        <f>SUM(BD22,+CF22)</f>
        <v>0</v>
      </c>
      <c r="DI22" s="121">
        <f>SUM(BE22,+CG22)</f>
        <v>0</v>
      </c>
      <c r="DJ22" s="121">
        <f>SUM(BF22,+CH22)</f>
        <v>6804</v>
      </c>
    </row>
    <row r="23" spans="1:114" s="136" customFormat="1" ht="13.5" customHeight="1" x14ac:dyDescent="0.15">
      <c r="A23" s="119" t="s">
        <v>6</v>
      </c>
      <c r="B23" s="120" t="s">
        <v>384</v>
      </c>
      <c r="C23" s="119" t="s">
        <v>385</v>
      </c>
      <c r="D23" s="121">
        <f>SUM(E23,+L23)</f>
        <v>281273</v>
      </c>
      <c r="E23" s="121">
        <f>SUM(F23:I23,K23)</f>
        <v>0</v>
      </c>
      <c r="F23" s="121">
        <v>0</v>
      </c>
      <c r="G23" s="121">
        <v>0</v>
      </c>
      <c r="H23" s="121">
        <v>0</v>
      </c>
      <c r="I23" s="121">
        <v>0</v>
      </c>
      <c r="J23" s="122" t="s">
        <v>457</v>
      </c>
      <c r="K23" s="121">
        <v>0</v>
      </c>
      <c r="L23" s="121">
        <v>281273</v>
      </c>
      <c r="M23" s="121">
        <f>SUM(N23,+U23)</f>
        <v>28812</v>
      </c>
      <c r="N23" s="121">
        <f>SUM(O23:R23,T23)</f>
        <v>6064</v>
      </c>
      <c r="O23" s="121">
        <v>0</v>
      </c>
      <c r="P23" s="121">
        <v>0</v>
      </c>
      <c r="Q23" s="121">
        <v>0</v>
      </c>
      <c r="R23" s="121">
        <v>6064</v>
      </c>
      <c r="S23" s="122" t="s">
        <v>457</v>
      </c>
      <c r="T23" s="121">
        <v>0</v>
      </c>
      <c r="U23" s="121">
        <v>22748</v>
      </c>
      <c r="V23" s="121">
        <f>+SUM(D23,M23)</f>
        <v>310085</v>
      </c>
      <c r="W23" s="121">
        <f>+SUM(E23,N23)</f>
        <v>6064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6064</v>
      </c>
      <c r="AB23" s="122" t="str">
        <f>IF(+SUM(J23,S23)=0,"-",+SUM(J23,S23))</f>
        <v>-</v>
      </c>
      <c r="AC23" s="121">
        <f>+SUM(K23,T23)</f>
        <v>0</v>
      </c>
      <c r="AD23" s="121">
        <f>+SUM(L23,U23)</f>
        <v>304021</v>
      </c>
      <c r="AE23" s="121">
        <f>SUM(AF23,+AK23)</f>
        <v>0</v>
      </c>
      <c r="AF23" s="121">
        <f>SUM(AG23:AJ23)</f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205275</v>
      </c>
      <c r="AM23" s="121">
        <f>SUM(AN23,AS23,AW23,AX23,BD23)</f>
        <v>50672</v>
      </c>
      <c r="AN23" s="121">
        <f>SUM(AO23:AR23)</f>
        <v>8213</v>
      </c>
      <c r="AO23" s="121">
        <v>8213</v>
      </c>
      <c r="AP23" s="121">
        <v>0</v>
      </c>
      <c r="AQ23" s="121">
        <v>0</v>
      </c>
      <c r="AR23" s="121">
        <v>0</v>
      </c>
      <c r="AS23" s="121">
        <f>SUM(AT23:AV23)</f>
        <v>3942</v>
      </c>
      <c r="AT23" s="121">
        <v>3942</v>
      </c>
      <c r="AU23" s="121">
        <v>0</v>
      </c>
      <c r="AV23" s="121">
        <v>0</v>
      </c>
      <c r="AW23" s="121">
        <v>0</v>
      </c>
      <c r="AX23" s="121">
        <f>SUM(AY23:BB23)</f>
        <v>38517</v>
      </c>
      <c r="AY23" s="121">
        <v>38517</v>
      </c>
      <c r="AZ23" s="121">
        <v>0</v>
      </c>
      <c r="BA23" s="121">
        <v>0</v>
      </c>
      <c r="BB23" s="121">
        <v>0</v>
      </c>
      <c r="BC23" s="121">
        <v>25326</v>
      </c>
      <c r="BD23" s="121">
        <v>0</v>
      </c>
      <c r="BE23" s="121">
        <v>0</v>
      </c>
      <c r="BF23" s="121">
        <f>SUM(AE23,+AM23,+BE23)</f>
        <v>50672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8235</v>
      </c>
      <c r="BP23" s="121">
        <f>SUM(BQ23:BT23)</f>
        <v>8235</v>
      </c>
      <c r="BQ23" s="121">
        <v>8235</v>
      </c>
      <c r="BR23" s="121">
        <v>0</v>
      </c>
      <c r="BS23" s="121">
        <v>0</v>
      </c>
      <c r="BT23" s="121">
        <v>0</v>
      </c>
      <c r="BU23" s="121">
        <f>SUM(BV23:BX23)</f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f>SUM(CA23:CD23)</f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20577</v>
      </c>
      <c r="CF23" s="121">
        <v>0</v>
      </c>
      <c r="CG23" s="121">
        <v>0</v>
      </c>
      <c r="CH23" s="121">
        <f>SUM(BG23,+BO23,+CG23)</f>
        <v>8235</v>
      </c>
      <c r="CI23" s="121">
        <f>SUM(AE23,+BG23)</f>
        <v>0</v>
      </c>
      <c r="CJ23" s="121">
        <f>SUM(AF23,+BH23)</f>
        <v>0</v>
      </c>
      <c r="CK23" s="121">
        <f>SUM(AG23,+BI23)</f>
        <v>0</v>
      </c>
      <c r="CL23" s="121">
        <f>SUM(AH23,+BJ23)</f>
        <v>0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1">
        <f>SUM(AL23,+BN23)</f>
        <v>205275</v>
      </c>
      <c r="CQ23" s="121">
        <f>SUM(AM23,+BO23)</f>
        <v>58907</v>
      </c>
      <c r="CR23" s="121">
        <f>SUM(AN23,+BP23)</f>
        <v>16448</v>
      </c>
      <c r="CS23" s="121">
        <f>SUM(AO23,+BQ23)</f>
        <v>16448</v>
      </c>
      <c r="CT23" s="121">
        <f>SUM(AP23,+BR23)</f>
        <v>0</v>
      </c>
      <c r="CU23" s="121">
        <f>SUM(AQ23,+BS23)</f>
        <v>0</v>
      </c>
      <c r="CV23" s="121">
        <f>SUM(AR23,+BT23)</f>
        <v>0</v>
      </c>
      <c r="CW23" s="121">
        <f>SUM(AS23,+BU23)</f>
        <v>3942</v>
      </c>
      <c r="CX23" s="121">
        <f>SUM(AT23,+BV23)</f>
        <v>3942</v>
      </c>
      <c r="CY23" s="121">
        <f>SUM(AU23,+BW23)</f>
        <v>0</v>
      </c>
      <c r="CZ23" s="121">
        <f>SUM(AV23,+BX23)</f>
        <v>0</v>
      </c>
      <c r="DA23" s="121">
        <f>SUM(AW23,+BY23)</f>
        <v>0</v>
      </c>
      <c r="DB23" s="121">
        <f>SUM(AX23,+BZ23)</f>
        <v>38517</v>
      </c>
      <c r="DC23" s="121">
        <f>SUM(AY23,+CA23)</f>
        <v>38517</v>
      </c>
      <c r="DD23" s="121">
        <f>SUM(AZ23,+CB23)</f>
        <v>0</v>
      </c>
      <c r="DE23" s="121">
        <f>SUM(BA23,+CC23)</f>
        <v>0</v>
      </c>
      <c r="DF23" s="121">
        <f>SUM(BB23,+CD23)</f>
        <v>0</v>
      </c>
      <c r="DG23" s="121">
        <f>SUM(BC23,+CE23)</f>
        <v>45903</v>
      </c>
      <c r="DH23" s="121">
        <f>SUM(BD23,+CF23)</f>
        <v>0</v>
      </c>
      <c r="DI23" s="121">
        <f>SUM(BE23,+CG23)</f>
        <v>0</v>
      </c>
      <c r="DJ23" s="121">
        <f>SUM(BF23,+CH23)</f>
        <v>58907</v>
      </c>
    </row>
    <row r="24" spans="1:114" s="136" customFormat="1" ht="13.5" customHeight="1" x14ac:dyDescent="0.15">
      <c r="A24" s="119" t="s">
        <v>6</v>
      </c>
      <c r="B24" s="120" t="s">
        <v>387</v>
      </c>
      <c r="C24" s="119" t="s">
        <v>388</v>
      </c>
      <c r="D24" s="121">
        <f>SUM(E24,+L24)</f>
        <v>149566</v>
      </c>
      <c r="E24" s="121">
        <f>SUM(F24:I24,K24)</f>
        <v>1375</v>
      </c>
      <c r="F24" s="121">
        <v>0</v>
      </c>
      <c r="G24" s="121">
        <v>0</v>
      </c>
      <c r="H24" s="121">
        <v>0</v>
      </c>
      <c r="I24" s="121">
        <v>0</v>
      </c>
      <c r="J24" s="122" t="s">
        <v>457</v>
      </c>
      <c r="K24" s="121">
        <v>1375</v>
      </c>
      <c r="L24" s="121">
        <v>148191</v>
      </c>
      <c r="M24" s="121">
        <f>SUM(N24,+U24)</f>
        <v>41064</v>
      </c>
      <c r="N24" s="121">
        <f>SUM(O24:R24,T24)</f>
        <v>11466</v>
      </c>
      <c r="O24" s="121">
        <v>2474</v>
      </c>
      <c r="P24" s="121">
        <v>0</v>
      </c>
      <c r="Q24" s="121">
        <v>0</v>
      </c>
      <c r="R24" s="121">
        <v>8992</v>
      </c>
      <c r="S24" s="122" t="s">
        <v>457</v>
      </c>
      <c r="T24" s="121">
        <v>0</v>
      </c>
      <c r="U24" s="121">
        <v>29598</v>
      </c>
      <c r="V24" s="121">
        <f>+SUM(D24,M24)</f>
        <v>190630</v>
      </c>
      <c r="W24" s="121">
        <f>+SUM(E24,N24)</f>
        <v>12841</v>
      </c>
      <c r="X24" s="121">
        <f>+SUM(F24,O24)</f>
        <v>2474</v>
      </c>
      <c r="Y24" s="121">
        <f>+SUM(G24,P24)</f>
        <v>0</v>
      </c>
      <c r="Z24" s="121">
        <f>+SUM(H24,Q24)</f>
        <v>0</v>
      </c>
      <c r="AA24" s="121">
        <f>+SUM(I24,R24)</f>
        <v>8992</v>
      </c>
      <c r="AB24" s="122" t="str">
        <f>IF(+SUM(J24,S24)=0,"-",+SUM(J24,S24))</f>
        <v>-</v>
      </c>
      <c r="AC24" s="121">
        <f>+SUM(K24,T24)</f>
        <v>1375</v>
      </c>
      <c r="AD24" s="121">
        <f>+SUM(L24,U24)</f>
        <v>177789</v>
      </c>
      <c r="AE24" s="121">
        <f>SUM(AF24,+AK24)</f>
        <v>0</v>
      </c>
      <c r="AF24" s="121">
        <f>SUM(AG24:AJ24)</f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106004</v>
      </c>
      <c r="AM24" s="121">
        <f>SUM(AN24,AS24,AW24,AX24,BD24)</f>
        <v>28030</v>
      </c>
      <c r="AN24" s="121">
        <f>SUM(AO24:AR24)</f>
        <v>0</v>
      </c>
      <c r="AO24" s="121">
        <v>0</v>
      </c>
      <c r="AP24" s="121">
        <v>0</v>
      </c>
      <c r="AQ24" s="121">
        <v>0</v>
      </c>
      <c r="AR24" s="121">
        <v>0</v>
      </c>
      <c r="AS24" s="121">
        <f>SUM(AT24:AV24)</f>
        <v>28030</v>
      </c>
      <c r="AT24" s="121">
        <v>28030</v>
      </c>
      <c r="AU24" s="121">
        <v>0</v>
      </c>
      <c r="AV24" s="121">
        <v>0</v>
      </c>
      <c r="AW24" s="121">
        <v>0</v>
      </c>
      <c r="AX24" s="121">
        <f>SUM(AY24:BB24)</f>
        <v>0</v>
      </c>
      <c r="AY24" s="121">
        <v>0</v>
      </c>
      <c r="AZ24" s="121">
        <v>0</v>
      </c>
      <c r="BA24" s="121">
        <v>0</v>
      </c>
      <c r="BB24" s="121">
        <v>0</v>
      </c>
      <c r="BC24" s="121">
        <v>15286</v>
      </c>
      <c r="BD24" s="121">
        <v>0</v>
      </c>
      <c r="BE24" s="121">
        <v>246</v>
      </c>
      <c r="BF24" s="121">
        <f>SUM(AE24,+AM24,+BE24)</f>
        <v>28276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f>SUM(BP24,BU24,BY24,BZ24,CF24)</f>
        <v>8914</v>
      </c>
      <c r="BP24" s="121">
        <f>SUM(BQ24:BT24)</f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f>SUM(BV24:BX24)</f>
        <v>8914</v>
      </c>
      <c r="BV24" s="121">
        <v>8914</v>
      </c>
      <c r="BW24" s="121">
        <v>0</v>
      </c>
      <c r="BX24" s="121">
        <v>0</v>
      </c>
      <c r="BY24" s="121">
        <v>0</v>
      </c>
      <c r="BZ24" s="121">
        <f>SUM(CA24:CD24)</f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26522</v>
      </c>
      <c r="CF24" s="121">
        <v>0</v>
      </c>
      <c r="CG24" s="121">
        <v>5628</v>
      </c>
      <c r="CH24" s="121">
        <f>SUM(BG24,+BO24,+CG24)</f>
        <v>14542</v>
      </c>
      <c r="CI24" s="121">
        <f>SUM(AE24,+BG24)</f>
        <v>0</v>
      </c>
      <c r="CJ24" s="121">
        <f>SUM(AF24,+BH24)</f>
        <v>0</v>
      </c>
      <c r="CK24" s="121">
        <f>SUM(AG24,+BI24)</f>
        <v>0</v>
      </c>
      <c r="CL24" s="121">
        <f>SUM(AH24,+BJ24)</f>
        <v>0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1">
        <f>SUM(AL24,+BN24)</f>
        <v>106004</v>
      </c>
      <c r="CQ24" s="121">
        <f>SUM(AM24,+BO24)</f>
        <v>36944</v>
      </c>
      <c r="CR24" s="121">
        <f>SUM(AN24,+BP24)</f>
        <v>0</v>
      </c>
      <c r="CS24" s="121">
        <f>SUM(AO24,+BQ24)</f>
        <v>0</v>
      </c>
      <c r="CT24" s="121">
        <f>SUM(AP24,+BR24)</f>
        <v>0</v>
      </c>
      <c r="CU24" s="121">
        <f>SUM(AQ24,+BS24)</f>
        <v>0</v>
      </c>
      <c r="CV24" s="121">
        <f>SUM(AR24,+BT24)</f>
        <v>0</v>
      </c>
      <c r="CW24" s="121">
        <f>SUM(AS24,+BU24)</f>
        <v>36944</v>
      </c>
      <c r="CX24" s="121">
        <f>SUM(AT24,+BV24)</f>
        <v>36944</v>
      </c>
      <c r="CY24" s="121">
        <f>SUM(AU24,+BW24)</f>
        <v>0</v>
      </c>
      <c r="CZ24" s="121">
        <f>SUM(AV24,+BX24)</f>
        <v>0</v>
      </c>
      <c r="DA24" s="121">
        <f>SUM(AW24,+BY24)</f>
        <v>0</v>
      </c>
      <c r="DB24" s="121">
        <f>SUM(AX24,+BZ24)</f>
        <v>0</v>
      </c>
      <c r="DC24" s="121">
        <f>SUM(AY24,+CA24)</f>
        <v>0</v>
      </c>
      <c r="DD24" s="121">
        <f>SUM(AZ24,+CB24)</f>
        <v>0</v>
      </c>
      <c r="DE24" s="121">
        <f>SUM(BA24,+CC24)</f>
        <v>0</v>
      </c>
      <c r="DF24" s="121">
        <f>SUM(BB24,+CD24)</f>
        <v>0</v>
      </c>
      <c r="DG24" s="121">
        <f>SUM(BC24,+CE24)</f>
        <v>41808</v>
      </c>
      <c r="DH24" s="121">
        <f>SUM(BD24,+CF24)</f>
        <v>0</v>
      </c>
      <c r="DI24" s="121">
        <f>SUM(BE24,+CG24)</f>
        <v>5874</v>
      </c>
      <c r="DJ24" s="121">
        <f>SUM(BF24,+CH24)</f>
        <v>42818</v>
      </c>
    </row>
    <row r="25" spans="1:114" s="136" customFormat="1" ht="13.5" customHeight="1" x14ac:dyDescent="0.15">
      <c r="A25" s="119" t="s">
        <v>6</v>
      </c>
      <c r="B25" s="120" t="s">
        <v>390</v>
      </c>
      <c r="C25" s="119" t="s">
        <v>391</v>
      </c>
      <c r="D25" s="121">
        <f>SUM(E25,+L25)</f>
        <v>472904</v>
      </c>
      <c r="E25" s="121">
        <f>SUM(F25:I25,K25)</f>
        <v>7355</v>
      </c>
      <c r="F25" s="121">
        <v>0</v>
      </c>
      <c r="G25" s="121">
        <v>0</v>
      </c>
      <c r="H25" s="121">
        <v>0</v>
      </c>
      <c r="I25" s="121">
        <v>0</v>
      </c>
      <c r="J25" s="122" t="s">
        <v>457</v>
      </c>
      <c r="K25" s="121">
        <v>7355</v>
      </c>
      <c r="L25" s="121">
        <v>465549</v>
      </c>
      <c r="M25" s="121">
        <f>SUM(N25,+U25)</f>
        <v>70819</v>
      </c>
      <c r="N25" s="121">
        <f>SUM(O25:R25,T25)</f>
        <v>31274</v>
      </c>
      <c r="O25" s="121">
        <v>0</v>
      </c>
      <c r="P25" s="121">
        <v>0</v>
      </c>
      <c r="Q25" s="121">
        <v>0</v>
      </c>
      <c r="R25" s="121">
        <v>31274</v>
      </c>
      <c r="S25" s="122" t="s">
        <v>457</v>
      </c>
      <c r="T25" s="121">
        <v>0</v>
      </c>
      <c r="U25" s="121">
        <v>39545</v>
      </c>
      <c r="V25" s="121">
        <f>+SUM(D25,M25)</f>
        <v>543723</v>
      </c>
      <c r="W25" s="121">
        <f>+SUM(E25,N25)</f>
        <v>38629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31274</v>
      </c>
      <c r="AB25" s="122" t="str">
        <f>IF(+SUM(J25,S25)=0,"-",+SUM(J25,S25))</f>
        <v>-</v>
      </c>
      <c r="AC25" s="121">
        <f>+SUM(K25,T25)</f>
        <v>7355</v>
      </c>
      <c r="AD25" s="121">
        <f>+SUM(L25,U25)</f>
        <v>505094</v>
      </c>
      <c r="AE25" s="121">
        <f>SUM(AF25,+AK25)</f>
        <v>0</v>
      </c>
      <c r="AF25" s="121">
        <f>SUM(AG25:AJ25)</f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313966</v>
      </c>
      <c r="AM25" s="121">
        <f>SUM(AN25,AS25,AW25,AX25,BD25)</f>
        <v>119357</v>
      </c>
      <c r="AN25" s="121">
        <f>SUM(AO25:AR25)</f>
        <v>26689</v>
      </c>
      <c r="AO25" s="121">
        <v>19282</v>
      </c>
      <c r="AP25" s="121">
        <v>7407</v>
      </c>
      <c r="AQ25" s="121">
        <v>0</v>
      </c>
      <c r="AR25" s="121">
        <v>0</v>
      </c>
      <c r="AS25" s="121">
        <f>SUM(AT25:AV25)</f>
        <v>2340</v>
      </c>
      <c r="AT25" s="121">
        <v>2340</v>
      </c>
      <c r="AU25" s="121">
        <v>0</v>
      </c>
      <c r="AV25" s="121">
        <v>0</v>
      </c>
      <c r="AW25" s="121">
        <v>896</v>
      </c>
      <c r="AX25" s="121">
        <f>SUM(AY25:BB25)</f>
        <v>89432</v>
      </c>
      <c r="AY25" s="121">
        <v>89432</v>
      </c>
      <c r="AZ25" s="121">
        <v>0</v>
      </c>
      <c r="BA25" s="121">
        <v>0</v>
      </c>
      <c r="BB25" s="121">
        <v>0</v>
      </c>
      <c r="BC25" s="121">
        <v>39581</v>
      </c>
      <c r="BD25" s="121">
        <v>0</v>
      </c>
      <c r="BE25" s="121">
        <v>0</v>
      </c>
      <c r="BF25" s="121">
        <f>SUM(AE25,+AM25,+BE25)</f>
        <v>119357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0</v>
      </c>
      <c r="BO25" s="121">
        <f>SUM(BP25,BU25,BY25,BZ25,CF25)</f>
        <v>10992</v>
      </c>
      <c r="BP25" s="121">
        <f>SUM(BQ25:BT25)</f>
        <v>6427</v>
      </c>
      <c r="BQ25" s="121">
        <v>6427</v>
      </c>
      <c r="BR25" s="121">
        <v>0</v>
      </c>
      <c r="BS25" s="121">
        <v>0</v>
      </c>
      <c r="BT25" s="121">
        <v>0</v>
      </c>
      <c r="BU25" s="121">
        <f>SUM(BV25:BX25)</f>
        <v>1448</v>
      </c>
      <c r="BV25" s="121">
        <v>1448</v>
      </c>
      <c r="BW25" s="121">
        <v>0</v>
      </c>
      <c r="BX25" s="121">
        <v>0</v>
      </c>
      <c r="BY25" s="121">
        <v>0</v>
      </c>
      <c r="BZ25" s="121">
        <f>SUM(CA25:CD25)</f>
        <v>3117</v>
      </c>
      <c r="CA25" s="121">
        <v>3117</v>
      </c>
      <c r="CB25" s="121">
        <v>0</v>
      </c>
      <c r="CC25" s="121">
        <v>0</v>
      </c>
      <c r="CD25" s="121">
        <v>0</v>
      </c>
      <c r="CE25" s="121">
        <v>59827</v>
      </c>
      <c r="CF25" s="121">
        <v>0</v>
      </c>
      <c r="CG25" s="121">
        <v>0</v>
      </c>
      <c r="CH25" s="121">
        <f>SUM(BG25,+BO25,+CG25)</f>
        <v>10992</v>
      </c>
      <c r="CI25" s="121">
        <f>SUM(AE25,+BG25)</f>
        <v>0</v>
      </c>
      <c r="CJ25" s="121">
        <f>SUM(AF25,+BH25)</f>
        <v>0</v>
      </c>
      <c r="CK25" s="121">
        <f>SUM(AG25,+BI25)</f>
        <v>0</v>
      </c>
      <c r="CL25" s="121">
        <f>SUM(AH25,+BJ25)</f>
        <v>0</v>
      </c>
      <c r="CM25" s="121">
        <f>SUM(AI25,+BK25)</f>
        <v>0</v>
      </c>
      <c r="CN25" s="121">
        <f>SUM(AJ25,+BL25)</f>
        <v>0</v>
      </c>
      <c r="CO25" s="121">
        <f>SUM(AK25,+BM25)</f>
        <v>0</v>
      </c>
      <c r="CP25" s="121">
        <f>SUM(AL25,+BN25)</f>
        <v>313966</v>
      </c>
      <c r="CQ25" s="121">
        <f>SUM(AM25,+BO25)</f>
        <v>130349</v>
      </c>
      <c r="CR25" s="121">
        <f>SUM(AN25,+BP25)</f>
        <v>33116</v>
      </c>
      <c r="CS25" s="121">
        <f>SUM(AO25,+BQ25)</f>
        <v>25709</v>
      </c>
      <c r="CT25" s="121">
        <f>SUM(AP25,+BR25)</f>
        <v>7407</v>
      </c>
      <c r="CU25" s="121">
        <f>SUM(AQ25,+BS25)</f>
        <v>0</v>
      </c>
      <c r="CV25" s="121">
        <f>SUM(AR25,+BT25)</f>
        <v>0</v>
      </c>
      <c r="CW25" s="121">
        <f>SUM(AS25,+BU25)</f>
        <v>3788</v>
      </c>
      <c r="CX25" s="121">
        <f>SUM(AT25,+BV25)</f>
        <v>3788</v>
      </c>
      <c r="CY25" s="121">
        <f>SUM(AU25,+BW25)</f>
        <v>0</v>
      </c>
      <c r="CZ25" s="121">
        <f>SUM(AV25,+BX25)</f>
        <v>0</v>
      </c>
      <c r="DA25" s="121">
        <f>SUM(AW25,+BY25)</f>
        <v>896</v>
      </c>
      <c r="DB25" s="121">
        <f>SUM(AX25,+BZ25)</f>
        <v>92549</v>
      </c>
      <c r="DC25" s="121">
        <f>SUM(AY25,+CA25)</f>
        <v>92549</v>
      </c>
      <c r="DD25" s="121">
        <f>SUM(AZ25,+CB25)</f>
        <v>0</v>
      </c>
      <c r="DE25" s="121">
        <f>SUM(BA25,+CC25)</f>
        <v>0</v>
      </c>
      <c r="DF25" s="121">
        <f>SUM(BB25,+CD25)</f>
        <v>0</v>
      </c>
      <c r="DG25" s="121">
        <f>SUM(BC25,+CE25)</f>
        <v>99408</v>
      </c>
      <c r="DH25" s="121">
        <f>SUM(BD25,+CF25)</f>
        <v>0</v>
      </c>
      <c r="DI25" s="121">
        <f>SUM(BE25,+CG25)</f>
        <v>0</v>
      </c>
      <c r="DJ25" s="121">
        <f>SUM(BF25,+CH25)</f>
        <v>130349</v>
      </c>
    </row>
    <row r="26" spans="1:114" s="136" customFormat="1" ht="13.5" customHeight="1" x14ac:dyDescent="0.15">
      <c r="A26" s="119" t="s">
        <v>6</v>
      </c>
      <c r="B26" s="120" t="s">
        <v>394</v>
      </c>
      <c r="C26" s="119" t="s">
        <v>395</v>
      </c>
      <c r="D26" s="121">
        <f>SUM(E26,+L26)</f>
        <v>132694</v>
      </c>
      <c r="E26" s="121">
        <f>SUM(F26:I26,K26)</f>
        <v>1520</v>
      </c>
      <c r="F26" s="121">
        <v>0</v>
      </c>
      <c r="G26" s="121">
        <v>0</v>
      </c>
      <c r="H26" s="121">
        <v>0</v>
      </c>
      <c r="I26" s="121">
        <v>222</v>
      </c>
      <c r="J26" s="122" t="s">
        <v>457</v>
      </c>
      <c r="K26" s="121">
        <v>1298</v>
      </c>
      <c r="L26" s="121">
        <v>131174</v>
      </c>
      <c r="M26" s="121">
        <f>SUM(N26,+U26)</f>
        <v>33339</v>
      </c>
      <c r="N26" s="121">
        <f>SUM(O26:R26,T26)</f>
        <v>10097</v>
      </c>
      <c r="O26" s="121">
        <v>0</v>
      </c>
      <c r="P26" s="121">
        <v>0</v>
      </c>
      <c r="Q26" s="121">
        <v>0</v>
      </c>
      <c r="R26" s="121">
        <v>10097</v>
      </c>
      <c r="S26" s="122" t="s">
        <v>457</v>
      </c>
      <c r="T26" s="121">
        <v>0</v>
      </c>
      <c r="U26" s="121">
        <v>23242</v>
      </c>
      <c r="V26" s="121">
        <f>+SUM(D26,M26)</f>
        <v>166033</v>
      </c>
      <c r="W26" s="121">
        <f>+SUM(E26,N26)</f>
        <v>11617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10319</v>
      </c>
      <c r="AB26" s="122" t="str">
        <f>IF(+SUM(J26,S26)=0,"-",+SUM(J26,S26))</f>
        <v>-</v>
      </c>
      <c r="AC26" s="121">
        <f>+SUM(K26,T26)</f>
        <v>1298</v>
      </c>
      <c r="AD26" s="121">
        <f>+SUM(L26,U26)</f>
        <v>154416</v>
      </c>
      <c r="AE26" s="121">
        <f>SUM(AF26,+AK26)</f>
        <v>0</v>
      </c>
      <c r="AF26" s="121">
        <f>SUM(AG26:AJ26)</f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86274</v>
      </c>
      <c r="AM26" s="121">
        <f>SUM(AN26,AS26,AW26,AX26,BD26)</f>
        <v>32944</v>
      </c>
      <c r="AN26" s="121">
        <f>SUM(AO26:AR26)</f>
        <v>0</v>
      </c>
      <c r="AO26" s="121">
        <v>0</v>
      </c>
      <c r="AP26" s="121">
        <v>0</v>
      </c>
      <c r="AQ26" s="121">
        <v>0</v>
      </c>
      <c r="AR26" s="121">
        <v>0</v>
      </c>
      <c r="AS26" s="121">
        <f>SUM(AT26:AV26)</f>
        <v>0</v>
      </c>
      <c r="AT26" s="121">
        <v>0</v>
      </c>
      <c r="AU26" s="121">
        <v>0</v>
      </c>
      <c r="AV26" s="121">
        <v>0</v>
      </c>
      <c r="AW26" s="121">
        <v>0</v>
      </c>
      <c r="AX26" s="121">
        <f>SUM(AY26:BB26)</f>
        <v>32944</v>
      </c>
      <c r="AY26" s="121">
        <v>32944</v>
      </c>
      <c r="AZ26" s="121">
        <v>0</v>
      </c>
      <c r="BA26" s="121">
        <v>0</v>
      </c>
      <c r="BB26" s="121">
        <v>0</v>
      </c>
      <c r="BC26" s="121">
        <v>13057</v>
      </c>
      <c r="BD26" s="121">
        <v>0</v>
      </c>
      <c r="BE26" s="121">
        <v>419</v>
      </c>
      <c r="BF26" s="121">
        <f>SUM(AE26,+AM26,+BE26)</f>
        <v>33363</v>
      </c>
      <c r="BG26" s="121">
        <f>SUM(BH26,+BM26)</f>
        <v>0</v>
      </c>
      <c r="BH26" s="121">
        <f>SUM(BI26:BL26)</f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0</v>
      </c>
      <c r="BO26" s="121">
        <f>SUM(BP26,BU26,BY26,BZ26,CF26)</f>
        <v>8744</v>
      </c>
      <c r="BP26" s="121">
        <f>SUM(BQ26:BT26)</f>
        <v>0</v>
      </c>
      <c r="BQ26" s="121">
        <v>0</v>
      </c>
      <c r="BR26" s="121">
        <v>0</v>
      </c>
      <c r="BS26" s="121">
        <v>0</v>
      </c>
      <c r="BT26" s="121">
        <v>0</v>
      </c>
      <c r="BU26" s="121">
        <f>SUM(BV26:BX26)</f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f>SUM(CA26:CD26)</f>
        <v>8744</v>
      </c>
      <c r="CA26" s="121">
        <v>8744</v>
      </c>
      <c r="CB26" s="121">
        <v>0</v>
      </c>
      <c r="CC26" s="121">
        <v>0</v>
      </c>
      <c r="CD26" s="121">
        <v>0</v>
      </c>
      <c r="CE26" s="121">
        <v>24334</v>
      </c>
      <c r="CF26" s="121">
        <v>0</v>
      </c>
      <c r="CG26" s="121">
        <v>261</v>
      </c>
      <c r="CH26" s="121">
        <f>SUM(BG26,+BO26,+CG26)</f>
        <v>9005</v>
      </c>
      <c r="CI26" s="121">
        <f>SUM(AE26,+BG26)</f>
        <v>0</v>
      </c>
      <c r="CJ26" s="121">
        <f>SUM(AF26,+BH26)</f>
        <v>0</v>
      </c>
      <c r="CK26" s="121">
        <f>SUM(AG26,+BI26)</f>
        <v>0</v>
      </c>
      <c r="CL26" s="121">
        <f>SUM(AH26,+BJ26)</f>
        <v>0</v>
      </c>
      <c r="CM26" s="121">
        <f>SUM(AI26,+BK26)</f>
        <v>0</v>
      </c>
      <c r="CN26" s="121">
        <f>SUM(AJ26,+BL26)</f>
        <v>0</v>
      </c>
      <c r="CO26" s="121">
        <f>SUM(AK26,+BM26)</f>
        <v>0</v>
      </c>
      <c r="CP26" s="121">
        <f>SUM(AL26,+BN26)</f>
        <v>86274</v>
      </c>
      <c r="CQ26" s="121">
        <f>SUM(AM26,+BO26)</f>
        <v>41688</v>
      </c>
      <c r="CR26" s="121">
        <f>SUM(AN26,+BP26)</f>
        <v>0</v>
      </c>
      <c r="CS26" s="121">
        <f>SUM(AO26,+BQ26)</f>
        <v>0</v>
      </c>
      <c r="CT26" s="121">
        <f>SUM(AP26,+BR26)</f>
        <v>0</v>
      </c>
      <c r="CU26" s="121">
        <f>SUM(AQ26,+BS26)</f>
        <v>0</v>
      </c>
      <c r="CV26" s="121">
        <f>SUM(AR26,+BT26)</f>
        <v>0</v>
      </c>
      <c r="CW26" s="121">
        <f>SUM(AS26,+BU26)</f>
        <v>0</v>
      </c>
      <c r="CX26" s="121">
        <f>SUM(AT26,+BV26)</f>
        <v>0</v>
      </c>
      <c r="CY26" s="121">
        <f>SUM(AU26,+BW26)</f>
        <v>0</v>
      </c>
      <c r="CZ26" s="121">
        <f>SUM(AV26,+BX26)</f>
        <v>0</v>
      </c>
      <c r="DA26" s="121">
        <f>SUM(AW26,+BY26)</f>
        <v>0</v>
      </c>
      <c r="DB26" s="121">
        <f>SUM(AX26,+BZ26)</f>
        <v>41688</v>
      </c>
      <c r="DC26" s="121">
        <f>SUM(AY26,+CA26)</f>
        <v>41688</v>
      </c>
      <c r="DD26" s="121">
        <f>SUM(AZ26,+CB26)</f>
        <v>0</v>
      </c>
      <c r="DE26" s="121">
        <f>SUM(BA26,+CC26)</f>
        <v>0</v>
      </c>
      <c r="DF26" s="121">
        <f>SUM(BB26,+CD26)</f>
        <v>0</v>
      </c>
      <c r="DG26" s="121">
        <f>SUM(BC26,+CE26)</f>
        <v>37391</v>
      </c>
      <c r="DH26" s="121">
        <f>SUM(BD26,+CF26)</f>
        <v>0</v>
      </c>
      <c r="DI26" s="121">
        <f>SUM(BE26,+CG26)</f>
        <v>680</v>
      </c>
      <c r="DJ26" s="121">
        <f>SUM(BF26,+CH26)</f>
        <v>42368</v>
      </c>
    </row>
    <row r="27" spans="1:114" s="136" customFormat="1" ht="13.5" customHeight="1" x14ac:dyDescent="0.15">
      <c r="A27" s="119" t="s">
        <v>6</v>
      </c>
      <c r="B27" s="120" t="s">
        <v>397</v>
      </c>
      <c r="C27" s="119" t="s">
        <v>398</v>
      </c>
      <c r="D27" s="121">
        <f>SUM(E27,+L27)</f>
        <v>183301</v>
      </c>
      <c r="E27" s="121">
        <f>SUM(F27:I27,K27)</f>
        <v>0</v>
      </c>
      <c r="F27" s="121">
        <v>0</v>
      </c>
      <c r="G27" s="121">
        <v>0</v>
      </c>
      <c r="H27" s="121">
        <v>0</v>
      </c>
      <c r="I27" s="121">
        <v>0</v>
      </c>
      <c r="J27" s="122" t="s">
        <v>457</v>
      </c>
      <c r="K27" s="121">
        <v>0</v>
      </c>
      <c r="L27" s="121">
        <v>183301</v>
      </c>
      <c r="M27" s="121">
        <f>SUM(N27,+U27)</f>
        <v>46502</v>
      </c>
      <c r="N27" s="121">
        <f>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2" t="s">
        <v>457</v>
      </c>
      <c r="T27" s="121">
        <v>0</v>
      </c>
      <c r="U27" s="121">
        <v>46502</v>
      </c>
      <c r="V27" s="121">
        <f>+SUM(D27,M27)</f>
        <v>229803</v>
      </c>
      <c r="W27" s="121">
        <f>+SUM(E27,N27)</f>
        <v>0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0</v>
      </c>
      <c r="AB27" s="122" t="str">
        <f>IF(+SUM(J27,S27)=0,"-",+SUM(J27,S27))</f>
        <v>-</v>
      </c>
      <c r="AC27" s="121">
        <f>+SUM(K27,T27)</f>
        <v>0</v>
      </c>
      <c r="AD27" s="121">
        <f>+SUM(L27,U27)</f>
        <v>229803</v>
      </c>
      <c r="AE27" s="121">
        <f>SUM(AF27,+AK27)</f>
        <v>0</v>
      </c>
      <c r="AF27" s="121">
        <f>SUM(AG27:AJ27)</f>
        <v>0</v>
      </c>
      <c r="AG27" s="121"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123093</v>
      </c>
      <c r="AM27" s="121">
        <f>SUM(AN27,AS27,AW27,AX27,BD27)</f>
        <v>42153</v>
      </c>
      <c r="AN27" s="121">
        <f>SUM(AO27:AR27)</f>
        <v>11589</v>
      </c>
      <c r="AO27" s="121">
        <v>11589</v>
      </c>
      <c r="AP27" s="121">
        <v>0</v>
      </c>
      <c r="AQ27" s="121">
        <v>0</v>
      </c>
      <c r="AR27" s="121">
        <v>0</v>
      </c>
      <c r="AS27" s="121">
        <f>SUM(AT27:AV27)</f>
        <v>0</v>
      </c>
      <c r="AT27" s="121">
        <v>0</v>
      </c>
      <c r="AU27" s="121">
        <v>0</v>
      </c>
      <c r="AV27" s="121">
        <v>0</v>
      </c>
      <c r="AW27" s="121">
        <v>0</v>
      </c>
      <c r="AX27" s="121">
        <f>SUM(AY27:BB27)</f>
        <v>30564</v>
      </c>
      <c r="AY27" s="121">
        <v>30564</v>
      </c>
      <c r="AZ27" s="121">
        <v>0</v>
      </c>
      <c r="BA27" s="121">
        <v>0</v>
      </c>
      <c r="BB27" s="121">
        <v>0</v>
      </c>
      <c r="BC27" s="121">
        <v>18055</v>
      </c>
      <c r="BD27" s="121">
        <v>0</v>
      </c>
      <c r="BE27" s="121">
        <v>0</v>
      </c>
      <c r="BF27" s="121">
        <f>SUM(AE27,+AM27,+BE27)</f>
        <v>42153</v>
      </c>
      <c r="BG27" s="121">
        <f>SUM(BH27,+BM27)</f>
        <v>0</v>
      </c>
      <c r="BH27" s="121">
        <f>SUM(BI27:BL27)</f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f>SUM(BP27,BU27,BY27,BZ27,CF27)</f>
        <v>5794</v>
      </c>
      <c r="BP27" s="121">
        <f>SUM(BQ27:BT27)</f>
        <v>5794</v>
      </c>
      <c r="BQ27" s="121">
        <v>5794</v>
      </c>
      <c r="BR27" s="121">
        <v>0</v>
      </c>
      <c r="BS27" s="121">
        <v>0</v>
      </c>
      <c r="BT27" s="121">
        <v>0</v>
      </c>
      <c r="BU27" s="121">
        <f>SUM(BV27:BX27)</f>
        <v>0</v>
      </c>
      <c r="BV27" s="121">
        <v>0</v>
      </c>
      <c r="BW27" s="121">
        <v>0</v>
      </c>
      <c r="BX27" s="121">
        <v>0</v>
      </c>
      <c r="BY27" s="121">
        <v>0</v>
      </c>
      <c r="BZ27" s="121">
        <f>SUM(CA27:CD27)</f>
        <v>0</v>
      </c>
      <c r="CA27" s="121">
        <v>0</v>
      </c>
      <c r="CB27" s="121">
        <v>0</v>
      </c>
      <c r="CC27" s="121">
        <v>0</v>
      </c>
      <c r="CD27" s="121">
        <v>0</v>
      </c>
      <c r="CE27" s="121">
        <v>40708</v>
      </c>
      <c r="CF27" s="121">
        <v>0</v>
      </c>
      <c r="CG27" s="121">
        <v>0</v>
      </c>
      <c r="CH27" s="121">
        <f>SUM(BG27,+BO27,+CG27)</f>
        <v>5794</v>
      </c>
      <c r="CI27" s="121">
        <f>SUM(AE27,+BG27)</f>
        <v>0</v>
      </c>
      <c r="CJ27" s="121">
        <f>SUM(AF27,+BH27)</f>
        <v>0</v>
      </c>
      <c r="CK27" s="121">
        <f>SUM(AG27,+BI27)</f>
        <v>0</v>
      </c>
      <c r="CL27" s="121">
        <f>SUM(AH27,+BJ27)</f>
        <v>0</v>
      </c>
      <c r="CM27" s="121">
        <f>SUM(AI27,+BK27)</f>
        <v>0</v>
      </c>
      <c r="CN27" s="121">
        <f>SUM(AJ27,+BL27)</f>
        <v>0</v>
      </c>
      <c r="CO27" s="121">
        <f>SUM(AK27,+BM27)</f>
        <v>0</v>
      </c>
      <c r="CP27" s="121">
        <f>SUM(AL27,+BN27)</f>
        <v>123093</v>
      </c>
      <c r="CQ27" s="121">
        <f>SUM(AM27,+BO27)</f>
        <v>47947</v>
      </c>
      <c r="CR27" s="121">
        <f>SUM(AN27,+BP27)</f>
        <v>17383</v>
      </c>
      <c r="CS27" s="121">
        <f>SUM(AO27,+BQ27)</f>
        <v>17383</v>
      </c>
      <c r="CT27" s="121">
        <f>SUM(AP27,+BR27)</f>
        <v>0</v>
      </c>
      <c r="CU27" s="121">
        <f>SUM(AQ27,+BS27)</f>
        <v>0</v>
      </c>
      <c r="CV27" s="121">
        <f>SUM(AR27,+BT27)</f>
        <v>0</v>
      </c>
      <c r="CW27" s="121">
        <f>SUM(AS27,+BU27)</f>
        <v>0</v>
      </c>
      <c r="CX27" s="121">
        <f>SUM(AT27,+BV27)</f>
        <v>0</v>
      </c>
      <c r="CY27" s="121">
        <f>SUM(AU27,+BW27)</f>
        <v>0</v>
      </c>
      <c r="CZ27" s="121">
        <f>SUM(AV27,+BX27)</f>
        <v>0</v>
      </c>
      <c r="DA27" s="121">
        <f>SUM(AW27,+BY27)</f>
        <v>0</v>
      </c>
      <c r="DB27" s="121">
        <f>SUM(AX27,+BZ27)</f>
        <v>30564</v>
      </c>
      <c r="DC27" s="121">
        <f>SUM(AY27,+CA27)</f>
        <v>30564</v>
      </c>
      <c r="DD27" s="121">
        <f>SUM(AZ27,+CB27)</f>
        <v>0</v>
      </c>
      <c r="DE27" s="121">
        <f>SUM(BA27,+CC27)</f>
        <v>0</v>
      </c>
      <c r="DF27" s="121">
        <f>SUM(BB27,+CD27)</f>
        <v>0</v>
      </c>
      <c r="DG27" s="121">
        <f>SUM(BC27,+CE27)</f>
        <v>58763</v>
      </c>
      <c r="DH27" s="121">
        <f>SUM(BD27,+CF27)</f>
        <v>0</v>
      </c>
      <c r="DI27" s="121">
        <f>SUM(BE27,+CG27)</f>
        <v>0</v>
      </c>
      <c r="DJ27" s="121">
        <f>SUM(BF27,+CH27)</f>
        <v>47947</v>
      </c>
    </row>
    <row r="28" spans="1:114" s="136" customFormat="1" ht="13.5" customHeight="1" x14ac:dyDescent="0.15">
      <c r="A28" s="119" t="s">
        <v>6</v>
      </c>
      <c r="B28" s="120" t="s">
        <v>400</v>
      </c>
      <c r="C28" s="119" t="s">
        <v>401</v>
      </c>
      <c r="D28" s="121">
        <f>SUM(E28,+L28)</f>
        <v>267438</v>
      </c>
      <c r="E28" s="121">
        <f>SUM(F28:I28,K28)</f>
        <v>0</v>
      </c>
      <c r="F28" s="121">
        <v>0</v>
      </c>
      <c r="G28" s="121">
        <v>0</v>
      </c>
      <c r="H28" s="121">
        <v>0</v>
      </c>
      <c r="I28" s="121">
        <v>0</v>
      </c>
      <c r="J28" s="122" t="s">
        <v>457</v>
      </c>
      <c r="K28" s="121">
        <v>0</v>
      </c>
      <c r="L28" s="121">
        <v>267438</v>
      </c>
      <c r="M28" s="121">
        <f>SUM(N28,+U28)</f>
        <v>72138</v>
      </c>
      <c r="N28" s="121">
        <f>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2" t="s">
        <v>457</v>
      </c>
      <c r="T28" s="121">
        <v>0</v>
      </c>
      <c r="U28" s="121">
        <v>72138</v>
      </c>
      <c r="V28" s="121">
        <f>+SUM(D28,M28)</f>
        <v>339576</v>
      </c>
      <c r="W28" s="121">
        <f>+SUM(E28,N28)</f>
        <v>0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0</v>
      </c>
      <c r="AB28" s="122" t="str">
        <f>IF(+SUM(J28,S28)=0,"-",+SUM(J28,S28))</f>
        <v>-</v>
      </c>
      <c r="AC28" s="121">
        <f>+SUM(K28,T28)</f>
        <v>0</v>
      </c>
      <c r="AD28" s="121">
        <f>+SUM(L28,U28)</f>
        <v>339576</v>
      </c>
      <c r="AE28" s="121">
        <f>SUM(AF28,+AK28)</f>
        <v>0</v>
      </c>
      <c r="AF28" s="121">
        <f>SUM(AG28:AJ28)</f>
        <v>0</v>
      </c>
      <c r="AG28" s="121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f>SUM(AN28,AS28,AW28,AX28,BD28)</f>
        <v>0</v>
      </c>
      <c r="AN28" s="121">
        <f>SUM(AO28:AR28)</f>
        <v>0</v>
      </c>
      <c r="AO28" s="121">
        <v>0</v>
      </c>
      <c r="AP28" s="121">
        <v>0</v>
      </c>
      <c r="AQ28" s="121">
        <v>0</v>
      </c>
      <c r="AR28" s="121">
        <v>0</v>
      </c>
      <c r="AS28" s="121">
        <f>SUM(AT28:AV28)</f>
        <v>0</v>
      </c>
      <c r="AT28" s="121">
        <v>0</v>
      </c>
      <c r="AU28" s="121">
        <v>0</v>
      </c>
      <c r="AV28" s="121">
        <v>0</v>
      </c>
      <c r="AW28" s="121">
        <v>0</v>
      </c>
      <c r="AX28" s="121">
        <f>SUM(AY28:BB28)</f>
        <v>0</v>
      </c>
      <c r="AY28" s="121">
        <v>0</v>
      </c>
      <c r="AZ28" s="121">
        <v>0</v>
      </c>
      <c r="BA28" s="121">
        <v>0</v>
      </c>
      <c r="BB28" s="121">
        <v>0</v>
      </c>
      <c r="BC28" s="121">
        <v>260546</v>
      </c>
      <c r="BD28" s="121">
        <v>0</v>
      </c>
      <c r="BE28" s="121">
        <v>6892</v>
      </c>
      <c r="BF28" s="121">
        <f>SUM(AE28,+AM28,+BE28)</f>
        <v>6892</v>
      </c>
      <c r="BG28" s="121">
        <f>SUM(BH28,+BM28)</f>
        <v>0</v>
      </c>
      <c r="BH28" s="121">
        <f>SUM(BI28:BL28)</f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0</v>
      </c>
      <c r="BO28" s="121">
        <f>SUM(BP28,BU28,BY28,BZ28,CF28)</f>
        <v>0</v>
      </c>
      <c r="BP28" s="121">
        <f>SUM(BQ28:BT28)</f>
        <v>0</v>
      </c>
      <c r="BQ28" s="121">
        <v>0</v>
      </c>
      <c r="BR28" s="121">
        <v>0</v>
      </c>
      <c r="BS28" s="121">
        <v>0</v>
      </c>
      <c r="BT28" s="121">
        <v>0</v>
      </c>
      <c r="BU28" s="121">
        <f>SUM(BV28:BX28)</f>
        <v>0</v>
      </c>
      <c r="BV28" s="121">
        <v>0</v>
      </c>
      <c r="BW28" s="121">
        <v>0</v>
      </c>
      <c r="BX28" s="121">
        <v>0</v>
      </c>
      <c r="BY28" s="121">
        <v>0</v>
      </c>
      <c r="BZ28" s="121">
        <f>SUM(CA28:CD28)</f>
        <v>0</v>
      </c>
      <c r="CA28" s="121">
        <v>0</v>
      </c>
      <c r="CB28" s="121">
        <v>0</v>
      </c>
      <c r="CC28" s="121">
        <v>0</v>
      </c>
      <c r="CD28" s="121">
        <v>0</v>
      </c>
      <c r="CE28" s="121">
        <v>72138</v>
      </c>
      <c r="CF28" s="121">
        <v>0</v>
      </c>
      <c r="CG28" s="121">
        <v>0</v>
      </c>
      <c r="CH28" s="121">
        <f>SUM(BG28,+BO28,+CG28)</f>
        <v>0</v>
      </c>
      <c r="CI28" s="121">
        <f>SUM(AE28,+BG28)</f>
        <v>0</v>
      </c>
      <c r="CJ28" s="121">
        <f>SUM(AF28,+BH28)</f>
        <v>0</v>
      </c>
      <c r="CK28" s="121">
        <f>SUM(AG28,+BI28)</f>
        <v>0</v>
      </c>
      <c r="CL28" s="121">
        <f>SUM(AH28,+BJ28)</f>
        <v>0</v>
      </c>
      <c r="CM28" s="121">
        <f>SUM(AI28,+BK28)</f>
        <v>0</v>
      </c>
      <c r="CN28" s="121">
        <f>SUM(AJ28,+BL28)</f>
        <v>0</v>
      </c>
      <c r="CO28" s="121">
        <f>SUM(AK28,+BM28)</f>
        <v>0</v>
      </c>
      <c r="CP28" s="121">
        <f>SUM(AL28,+BN28)</f>
        <v>0</v>
      </c>
      <c r="CQ28" s="121">
        <f>SUM(AM28,+BO28)</f>
        <v>0</v>
      </c>
      <c r="CR28" s="121">
        <f>SUM(AN28,+BP28)</f>
        <v>0</v>
      </c>
      <c r="CS28" s="121">
        <f>SUM(AO28,+BQ28)</f>
        <v>0</v>
      </c>
      <c r="CT28" s="121">
        <f>SUM(AP28,+BR28)</f>
        <v>0</v>
      </c>
      <c r="CU28" s="121">
        <f>SUM(AQ28,+BS28)</f>
        <v>0</v>
      </c>
      <c r="CV28" s="121">
        <f>SUM(AR28,+BT28)</f>
        <v>0</v>
      </c>
      <c r="CW28" s="121">
        <f>SUM(AS28,+BU28)</f>
        <v>0</v>
      </c>
      <c r="CX28" s="121">
        <f>SUM(AT28,+BV28)</f>
        <v>0</v>
      </c>
      <c r="CY28" s="121">
        <f>SUM(AU28,+BW28)</f>
        <v>0</v>
      </c>
      <c r="CZ28" s="121">
        <f>SUM(AV28,+BX28)</f>
        <v>0</v>
      </c>
      <c r="DA28" s="121">
        <f>SUM(AW28,+BY28)</f>
        <v>0</v>
      </c>
      <c r="DB28" s="121">
        <f>SUM(AX28,+BZ28)</f>
        <v>0</v>
      </c>
      <c r="DC28" s="121">
        <f>SUM(AY28,+CA28)</f>
        <v>0</v>
      </c>
      <c r="DD28" s="121">
        <f>SUM(AZ28,+CB28)</f>
        <v>0</v>
      </c>
      <c r="DE28" s="121">
        <f>SUM(BA28,+CC28)</f>
        <v>0</v>
      </c>
      <c r="DF28" s="121">
        <f>SUM(BB28,+CD28)</f>
        <v>0</v>
      </c>
      <c r="DG28" s="121">
        <f>SUM(BC28,+CE28)</f>
        <v>332684</v>
      </c>
      <c r="DH28" s="121">
        <f>SUM(BD28,+CF28)</f>
        <v>0</v>
      </c>
      <c r="DI28" s="121">
        <f>SUM(BE28,+CG28)</f>
        <v>6892</v>
      </c>
      <c r="DJ28" s="121">
        <f>SUM(BF28,+CH28)</f>
        <v>6892</v>
      </c>
    </row>
    <row r="29" spans="1:114" s="136" customFormat="1" ht="13.5" customHeight="1" x14ac:dyDescent="0.15">
      <c r="A29" s="119" t="s">
        <v>6</v>
      </c>
      <c r="B29" s="120" t="s">
        <v>403</v>
      </c>
      <c r="C29" s="119" t="s">
        <v>404</v>
      </c>
      <c r="D29" s="121">
        <f>SUM(E29,+L29)</f>
        <v>106125</v>
      </c>
      <c r="E29" s="121">
        <f>SUM(F29:I29,K29)</f>
        <v>0</v>
      </c>
      <c r="F29" s="121">
        <v>0</v>
      </c>
      <c r="G29" s="121">
        <v>0</v>
      </c>
      <c r="H29" s="121">
        <v>0</v>
      </c>
      <c r="I29" s="121">
        <v>0</v>
      </c>
      <c r="J29" s="122" t="s">
        <v>457</v>
      </c>
      <c r="K29" s="121">
        <v>0</v>
      </c>
      <c r="L29" s="121">
        <v>106125</v>
      </c>
      <c r="M29" s="121">
        <f>SUM(N29,+U29)</f>
        <v>48213</v>
      </c>
      <c r="N29" s="121">
        <f>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2" t="s">
        <v>457</v>
      </c>
      <c r="T29" s="121">
        <v>0</v>
      </c>
      <c r="U29" s="121">
        <v>48213</v>
      </c>
      <c r="V29" s="121">
        <f>+SUM(D29,M29)</f>
        <v>154338</v>
      </c>
      <c r="W29" s="121">
        <f>+SUM(E29,N29)</f>
        <v>0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0</v>
      </c>
      <c r="AB29" s="122" t="str">
        <f>IF(+SUM(J29,S29)=0,"-",+SUM(J29,S29))</f>
        <v>-</v>
      </c>
      <c r="AC29" s="121">
        <f>+SUM(K29,T29)</f>
        <v>0</v>
      </c>
      <c r="AD29" s="121">
        <f>+SUM(L29,U29)</f>
        <v>154338</v>
      </c>
      <c r="AE29" s="121">
        <f>SUM(AF29,+AK29)</f>
        <v>0</v>
      </c>
      <c r="AF29" s="121">
        <f>SUM(AG29:AJ29)</f>
        <v>0</v>
      </c>
      <c r="AG29" s="121"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f>SUM(AN29,AS29,AW29,AX29,BD29)</f>
        <v>0</v>
      </c>
      <c r="AN29" s="121">
        <f>SUM(AO29:AR29)</f>
        <v>0</v>
      </c>
      <c r="AO29" s="121">
        <v>0</v>
      </c>
      <c r="AP29" s="121">
        <v>0</v>
      </c>
      <c r="AQ29" s="121">
        <v>0</v>
      </c>
      <c r="AR29" s="121">
        <v>0</v>
      </c>
      <c r="AS29" s="121">
        <f>SUM(AT29:AV29)</f>
        <v>0</v>
      </c>
      <c r="AT29" s="121">
        <v>0</v>
      </c>
      <c r="AU29" s="121">
        <v>0</v>
      </c>
      <c r="AV29" s="121">
        <v>0</v>
      </c>
      <c r="AW29" s="121">
        <v>0</v>
      </c>
      <c r="AX29" s="121">
        <f>SUM(AY29:BB29)</f>
        <v>0</v>
      </c>
      <c r="AY29" s="121">
        <v>0</v>
      </c>
      <c r="AZ29" s="121">
        <v>0</v>
      </c>
      <c r="BA29" s="121">
        <v>0</v>
      </c>
      <c r="BB29" s="121">
        <v>0</v>
      </c>
      <c r="BC29" s="121">
        <v>106125</v>
      </c>
      <c r="BD29" s="121">
        <v>0</v>
      </c>
      <c r="BE29" s="121">
        <v>0</v>
      </c>
      <c r="BF29" s="121">
        <f>SUM(AE29,+AM29,+BE29)</f>
        <v>0</v>
      </c>
      <c r="BG29" s="121">
        <f>SUM(BH29,+BM29)</f>
        <v>0</v>
      </c>
      <c r="BH29" s="121">
        <f>SUM(BI29:BL29)</f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1">
        <v>0</v>
      </c>
      <c r="BO29" s="121">
        <f>SUM(BP29,BU29,BY29,BZ29,CF29)</f>
        <v>0</v>
      </c>
      <c r="BP29" s="121">
        <f>SUM(BQ29:BT29)</f>
        <v>0</v>
      </c>
      <c r="BQ29" s="121">
        <v>0</v>
      </c>
      <c r="BR29" s="121">
        <v>0</v>
      </c>
      <c r="BS29" s="121">
        <v>0</v>
      </c>
      <c r="BT29" s="121">
        <v>0</v>
      </c>
      <c r="BU29" s="121">
        <f>SUM(BV29:BX29)</f>
        <v>0</v>
      </c>
      <c r="BV29" s="121">
        <v>0</v>
      </c>
      <c r="BW29" s="121">
        <v>0</v>
      </c>
      <c r="BX29" s="121">
        <v>0</v>
      </c>
      <c r="BY29" s="121">
        <v>0</v>
      </c>
      <c r="BZ29" s="121">
        <f>SUM(CA29:CD29)</f>
        <v>0</v>
      </c>
      <c r="CA29" s="121">
        <v>0</v>
      </c>
      <c r="CB29" s="121">
        <v>0</v>
      </c>
      <c r="CC29" s="121">
        <v>0</v>
      </c>
      <c r="CD29" s="121">
        <v>0</v>
      </c>
      <c r="CE29" s="121">
        <v>48213</v>
      </c>
      <c r="CF29" s="121">
        <v>0</v>
      </c>
      <c r="CG29" s="121">
        <v>0</v>
      </c>
      <c r="CH29" s="121">
        <f>SUM(BG29,+BO29,+CG29)</f>
        <v>0</v>
      </c>
      <c r="CI29" s="121">
        <f>SUM(AE29,+BG29)</f>
        <v>0</v>
      </c>
      <c r="CJ29" s="121">
        <f>SUM(AF29,+BH29)</f>
        <v>0</v>
      </c>
      <c r="CK29" s="121">
        <f>SUM(AG29,+BI29)</f>
        <v>0</v>
      </c>
      <c r="CL29" s="121">
        <f>SUM(AH29,+BJ29)</f>
        <v>0</v>
      </c>
      <c r="CM29" s="121">
        <f>SUM(AI29,+BK29)</f>
        <v>0</v>
      </c>
      <c r="CN29" s="121">
        <f>SUM(AJ29,+BL29)</f>
        <v>0</v>
      </c>
      <c r="CO29" s="121">
        <f>SUM(AK29,+BM29)</f>
        <v>0</v>
      </c>
      <c r="CP29" s="121">
        <f>SUM(AL29,+BN29)</f>
        <v>0</v>
      </c>
      <c r="CQ29" s="121">
        <f>SUM(AM29,+BO29)</f>
        <v>0</v>
      </c>
      <c r="CR29" s="121">
        <f>SUM(AN29,+BP29)</f>
        <v>0</v>
      </c>
      <c r="CS29" s="121">
        <f>SUM(AO29,+BQ29)</f>
        <v>0</v>
      </c>
      <c r="CT29" s="121">
        <f>SUM(AP29,+BR29)</f>
        <v>0</v>
      </c>
      <c r="CU29" s="121">
        <f>SUM(AQ29,+BS29)</f>
        <v>0</v>
      </c>
      <c r="CV29" s="121">
        <f>SUM(AR29,+BT29)</f>
        <v>0</v>
      </c>
      <c r="CW29" s="121">
        <f>SUM(AS29,+BU29)</f>
        <v>0</v>
      </c>
      <c r="CX29" s="121">
        <f>SUM(AT29,+BV29)</f>
        <v>0</v>
      </c>
      <c r="CY29" s="121">
        <f>SUM(AU29,+BW29)</f>
        <v>0</v>
      </c>
      <c r="CZ29" s="121">
        <f>SUM(AV29,+BX29)</f>
        <v>0</v>
      </c>
      <c r="DA29" s="121">
        <f>SUM(AW29,+BY29)</f>
        <v>0</v>
      </c>
      <c r="DB29" s="121">
        <f>SUM(AX29,+BZ29)</f>
        <v>0</v>
      </c>
      <c r="DC29" s="121">
        <f>SUM(AY29,+CA29)</f>
        <v>0</v>
      </c>
      <c r="DD29" s="121">
        <f>SUM(AZ29,+CB29)</f>
        <v>0</v>
      </c>
      <c r="DE29" s="121">
        <f>SUM(BA29,+CC29)</f>
        <v>0</v>
      </c>
      <c r="DF29" s="121">
        <f>SUM(BB29,+CD29)</f>
        <v>0</v>
      </c>
      <c r="DG29" s="121">
        <f>SUM(BC29,+CE29)</f>
        <v>154338</v>
      </c>
      <c r="DH29" s="121">
        <f>SUM(BD29,+CF29)</f>
        <v>0</v>
      </c>
      <c r="DI29" s="121">
        <f>SUM(BE29,+CG29)</f>
        <v>0</v>
      </c>
      <c r="DJ29" s="121">
        <f>SUM(BF29,+CH29)</f>
        <v>0</v>
      </c>
    </row>
    <row r="30" spans="1:114" s="136" customFormat="1" ht="13.5" customHeight="1" x14ac:dyDescent="0.15">
      <c r="A30" s="119" t="s">
        <v>6</v>
      </c>
      <c r="B30" s="120" t="s">
        <v>406</v>
      </c>
      <c r="C30" s="119" t="s">
        <v>407</v>
      </c>
      <c r="D30" s="121">
        <f>SUM(E30,+L30)</f>
        <v>164776</v>
      </c>
      <c r="E30" s="121">
        <f>SUM(F30:I30,K30)</f>
        <v>25270</v>
      </c>
      <c r="F30" s="121">
        <v>0</v>
      </c>
      <c r="G30" s="121">
        <v>0</v>
      </c>
      <c r="H30" s="121">
        <v>0</v>
      </c>
      <c r="I30" s="121">
        <v>25270</v>
      </c>
      <c r="J30" s="122" t="s">
        <v>457</v>
      </c>
      <c r="K30" s="121">
        <v>0</v>
      </c>
      <c r="L30" s="121">
        <v>139506</v>
      </c>
      <c r="M30" s="121">
        <f>SUM(N30,+U30)</f>
        <v>45325</v>
      </c>
      <c r="N30" s="121">
        <f>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2" t="s">
        <v>457</v>
      </c>
      <c r="T30" s="121">
        <v>0</v>
      </c>
      <c r="U30" s="121">
        <v>45325</v>
      </c>
      <c r="V30" s="121">
        <f>+SUM(D30,M30)</f>
        <v>210101</v>
      </c>
      <c r="W30" s="121">
        <f>+SUM(E30,N30)</f>
        <v>25270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25270</v>
      </c>
      <c r="AB30" s="122" t="str">
        <f>IF(+SUM(J30,S30)=0,"-",+SUM(J30,S30))</f>
        <v>-</v>
      </c>
      <c r="AC30" s="121">
        <f>+SUM(K30,T30)</f>
        <v>0</v>
      </c>
      <c r="AD30" s="121">
        <f>+SUM(L30,U30)</f>
        <v>184831</v>
      </c>
      <c r="AE30" s="121">
        <f>SUM(AF30,+AK30)</f>
        <v>0</v>
      </c>
      <c r="AF30" s="121">
        <f>SUM(AG30:AJ30)</f>
        <v>0</v>
      </c>
      <c r="AG30" s="121"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f>SUM(AN30,AS30,AW30,AX30,BD30)</f>
        <v>59616</v>
      </c>
      <c r="AN30" s="121">
        <f>SUM(AO30:AR30)</f>
        <v>0</v>
      </c>
      <c r="AO30" s="121">
        <v>0</v>
      </c>
      <c r="AP30" s="121">
        <v>0</v>
      </c>
      <c r="AQ30" s="121">
        <v>0</v>
      </c>
      <c r="AR30" s="121">
        <v>0</v>
      </c>
      <c r="AS30" s="121">
        <f>SUM(AT30:AV30)</f>
        <v>59616</v>
      </c>
      <c r="AT30" s="121">
        <v>59616</v>
      </c>
      <c r="AU30" s="121">
        <v>0</v>
      </c>
      <c r="AV30" s="121">
        <v>0</v>
      </c>
      <c r="AW30" s="121">
        <v>0</v>
      </c>
      <c r="AX30" s="121">
        <f>SUM(AY30:BB30)</f>
        <v>0</v>
      </c>
      <c r="AY30" s="121">
        <v>0</v>
      </c>
      <c r="AZ30" s="121">
        <v>0</v>
      </c>
      <c r="BA30" s="121">
        <v>0</v>
      </c>
      <c r="BB30" s="121">
        <v>0</v>
      </c>
      <c r="BC30" s="121">
        <v>105160</v>
      </c>
      <c r="BD30" s="121">
        <v>0</v>
      </c>
      <c r="BE30" s="121">
        <v>0</v>
      </c>
      <c r="BF30" s="121">
        <f>SUM(AE30,+AM30,+BE30)</f>
        <v>59616</v>
      </c>
      <c r="BG30" s="121">
        <f>SUM(BH30,+BM30)</f>
        <v>0</v>
      </c>
      <c r="BH30" s="121">
        <f>SUM(BI30:BL30)</f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0</v>
      </c>
      <c r="BO30" s="121">
        <f>SUM(BP30,BU30,BY30,BZ30,CF30)</f>
        <v>0</v>
      </c>
      <c r="BP30" s="121">
        <f>SUM(BQ30:BT30)</f>
        <v>0</v>
      </c>
      <c r="BQ30" s="121">
        <v>0</v>
      </c>
      <c r="BR30" s="121">
        <v>0</v>
      </c>
      <c r="BS30" s="121">
        <v>0</v>
      </c>
      <c r="BT30" s="121">
        <v>0</v>
      </c>
      <c r="BU30" s="121">
        <f>SUM(BV30:BX30)</f>
        <v>0</v>
      </c>
      <c r="BV30" s="121">
        <v>0</v>
      </c>
      <c r="BW30" s="121">
        <v>0</v>
      </c>
      <c r="BX30" s="121">
        <v>0</v>
      </c>
      <c r="BY30" s="121">
        <v>0</v>
      </c>
      <c r="BZ30" s="121">
        <f>SUM(CA30:CD30)</f>
        <v>0</v>
      </c>
      <c r="CA30" s="121">
        <v>0</v>
      </c>
      <c r="CB30" s="121">
        <v>0</v>
      </c>
      <c r="CC30" s="121">
        <v>0</v>
      </c>
      <c r="CD30" s="121">
        <v>0</v>
      </c>
      <c r="CE30" s="121">
        <v>45325</v>
      </c>
      <c r="CF30" s="121">
        <v>0</v>
      </c>
      <c r="CG30" s="121">
        <v>0</v>
      </c>
      <c r="CH30" s="121">
        <f>SUM(BG30,+BO30,+CG30)</f>
        <v>0</v>
      </c>
      <c r="CI30" s="121">
        <f>SUM(AE30,+BG30)</f>
        <v>0</v>
      </c>
      <c r="CJ30" s="121">
        <f>SUM(AF30,+BH30)</f>
        <v>0</v>
      </c>
      <c r="CK30" s="121">
        <f>SUM(AG30,+BI30)</f>
        <v>0</v>
      </c>
      <c r="CL30" s="121">
        <f>SUM(AH30,+BJ30)</f>
        <v>0</v>
      </c>
      <c r="CM30" s="121">
        <f>SUM(AI30,+BK30)</f>
        <v>0</v>
      </c>
      <c r="CN30" s="121">
        <f>SUM(AJ30,+BL30)</f>
        <v>0</v>
      </c>
      <c r="CO30" s="121">
        <f>SUM(AK30,+BM30)</f>
        <v>0</v>
      </c>
      <c r="CP30" s="121">
        <f>SUM(AL30,+BN30)</f>
        <v>0</v>
      </c>
      <c r="CQ30" s="121">
        <f>SUM(AM30,+BO30)</f>
        <v>59616</v>
      </c>
      <c r="CR30" s="121">
        <f>SUM(AN30,+BP30)</f>
        <v>0</v>
      </c>
      <c r="CS30" s="121">
        <f>SUM(AO30,+BQ30)</f>
        <v>0</v>
      </c>
      <c r="CT30" s="121">
        <f>SUM(AP30,+BR30)</f>
        <v>0</v>
      </c>
      <c r="CU30" s="121">
        <f>SUM(AQ30,+BS30)</f>
        <v>0</v>
      </c>
      <c r="CV30" s="121">
        <f>SUM(AR30,+BT30)</f>
        <v>0</v>
      </c>
      <c r="CW30" s="121">
        <f>SUM(AS30,+BU30)</f>
        <v>59616</v>
      </c>
      <c r="CX30" s="121">
        <f>SUM(AT30,+BV30)</f>
        <v>59616</v>
      </c>
      <c r="CY30" s="121">
        <f>SUM(AU30,+BW30)</f>
        <v>0</v>
      </c>
      <c r="CZ30" s="121">
        <f>SUM(AV30,+BX30)</f>
        <v>0</v>
      </c>
      <c r="DA30" s="121">
        <f>SUM(AW30,+BY30)</f>
        <v>0</v>
      </c>
      <c r="DB30" s="121">
        <f>SUM(AX30,+BZ30)</f>
        <v>0</v>
      </c>
      <c r="DC30" s="121">
        <f>SUM(AY30,+CA30)</f>
        <v>0</v>
      </c>
      <c r="DD30" s="121">
        <f>SUM(AZ30,+CB30)</f>
        <v>0</v>
      </c>
      <c r="DE30" s="121">
        <f>SUM(BA30,+CC30)</f>
        <v>0</v>
      </c>
      <c r="DF30" s="121">
        <f>SUM(BB30,+CD30)</f>
        <v>0</v>
      </c>
      <c r="DG30" s="121">
        <f>SUM(BC30,+CE30)</f>
        <v>150485</v>
      </c>
      <c r="DH30" s="121">
        <f>SUM(BD30,+CF30)</f>
        <v>0</v>
      </c>
      <c r="DI30" s="121">
        <f>SUM(BE30,+CG30)</f>
        <v>0</v>
      </c>
      <c r="DJ30" s="121">
        <f>SUM(BF30,+CH30)</f>
        <v>59616</v>
      </c>
    </row>
    <row r="31" spans="1:114" s="136" customFormat="1" ht="13.5" customHeight="1" x14ac:dyDescent="0.15">
      <c r="A31" s="119" t="s">
        <v>6</v>
      </c>
      <c r="B31" s="120" t="s">
        <v>409</v>
      </c>
      <c r="C31" s="119" t="s">
        <v>410</v>
      </c>
      <c r="D31" s="121">
        <f>SUM(E31,+L31)</f>
        <v>178882</v>
      </c>
      <c r="E31" s="121">
        <f>SUM(F31:I31,K31)</f>
        <v>12193</v>
      </c>
      <c r="F31" s="121">
        <v>0</v>
      </c>
      <c r="G31" s="121">
        <v>0</v>
      </c>
      <c r="H31" s="121">
        <v>0</v>
      </c>
      <c r="I31" s="121">
        <v>12193</v>
      </c>
      <c r="J31" s="122" t="s">
        <v>457</v>
      </c>
      <c r="K31" s="121">
        <v>0</v>
      </c>
      <c r="L31" s="121">
        <v>166689</v>
      </c>
      <c r="M31" s="121">
        <f>SUM(N31,+U31)</f>
        <v>13588</v>
      </c>
      <c r="N31" s="121">
        <f>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2" t="s">
        <v>457</v>
      </c>
      <c r="T31" s="121">
        <v>0</v>
      </c>
      <c r="U31" s="121">
        <v>13588</v>
      </c>
      <c r="V31" s="121">
        <f>+SUM(D31,M31)</f>
        <v>192470</v>
      </c>
      <c r="W31" s="121">
        <f>+SUM(E31,N31)</f>
        <v>12193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12193</v>
      </c>
      <c r="AB31" s="122" t="str">
        <f>IF(+SUM(J31,S31)=0,"-",+SUM(J31,S31))</f>
        <v>-</v>
      </c>
      <c r="AC31" s="121">
        <f>+SUM(K31,T31)</f>
        <v>0</v>
      </c>
      <c r="AD31" s="121">
        <f>+SUM(L31,U31)</f>
        <v>180277</v>
      </c>
      <c r="AE31" s="121">
        <f>SUM(AF31,+AK31)</f>
        <v>0</v>
      </c>
      <c r="AF31" s="121">
        <f>SUM(AG31:AJ31)</f>
        <v>0</v>
      </c>
      <c r="AG31" s="121"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f>SUM(AN31,AS31,AW31,AX31,BD31)</f>
        <v>64938</v>
      </c>
      <c r="AN31" s="121">
        <f>SUM(AO31:AR31)</f>
        <v>0</v>
      </c>
      <c r="AO31" s="121">
        <v>0</v>
      </c>
      <c r="AP31" s="121">
        <v>0</v>
      </c>
      <c r="AQ31" s="121">
        <v>0</v>
      </c>
      <c r="AR31" s="121">
        <v>0</v>
      </c>
      <c r="AS31" s="121">
        <f>SUM(AT31:AV31)</f>
        <v>0</v>
      </c>
      <c r="AT31" s="121">
        <v>0</v>
      </c>
      <c r="AU31" s="121">
        <v>0</v>
      </c>
      <c r="AV31" s="121">
        <v>0</v>
      </c>
      <c r="AW31" s="121">
        <v>0</v>
      </c>
      <c r="AX31" s="121">
        <f>SUM(AY31:BB31)</f>
        <v>64938</v>
      </c>
      <c r="AY31" s="121">
        <v>64938</v>
      </c>
      <c r="AZ31" s="121">
        <v>0</v>
      </c>
      <c r="BA31" s="121">
        <v>0</v>
      </c>
      <c r="BB31" s="121">
        <v>0</v>
      </c>
      <c r="BC31" s="121">
        <v>113944</v>
      </c>
      <c r="BD31" s="121">
        <v>0</v>
      </c>
      <c r="BE31" s="121">
        <v>0</v>
      </c>
      <c r="BF31" s="121">
        <f>SUM(AE31,+AM31,+BE31)</f>
        <v>64938</v>
      </c>
      <c r="BG31" s="121">
        <f>SUM(BH31,+BM31)</f>
        <v>0</v>
      </c>
      <c r="BH31" s="121">
        <f>SUM(BI31:BL31)</f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0</v>
      </c>
      <c r="BO31" s="121">
        <f>SUM(BP31,BU31,BY31,BZ31,CF31)</f>
        <v>0</v>
      </c>
      <c r="BP31" s="121">
        <f>SUM(BQ31:BT31)</f>
        <v>0</v>
      </c>
      <c r="BQ31" s="121">
        <v>0</v>
      </c>
      <c r="BR31" s="121">
        <v>0</v>
      </c>
      <c r="BS31" s="121">
        <v>0</v>
      </c>
      <c r="BT31" s="121">
        <v>0</v>
      </c>
      <c r="BU31" s="121">
        <f>SUM(BV31:BX31)</f>
        <v>0</v>
      </c>
      <c r="BV31" s="121">
        <v>0</v>
      </c>
      <c r="BW31" s="121">
        <v>0</v>
      </c>
      <c r="BX31" s="121">
        <v>0</v>
      </c>
      <c r="BY31" s="121">
        <v>0</v>
      </c>
      <c r="BZ31" s="121">
        <f>SUM(CA31:CD31)</f>
        <v>0</v>
      </c>
      <c r="CA31" s="121">
        <v>0</v>
      </c>
      <c r="CB31" s="121">
        <v>0</v>
      </c>
      <c r="CC31" s="121">
        <v>0</v>
      </c>
      <c r="CD31" s="121">
        <v>0</v>
      </c>
      <c r="CE31" s="121">
        <v>13588</v>
      </c>
      <c r="CF31" s="121">
        <v>0</v>
      </c>
      <c r="CG31" s="121">
        <v>0</v>
      </c>
      <c r="CH31" s="121">
        <f>SUM(BG31,+BO31,+CG31)</f>
        <v>0</v>
      </c>
      <c r="CI31" s="121">
        <f>SUM(AE31,+BG31)</f>
        <v>0</v>
      </c>
      <c r="CJ31" s="121">
        <f>SUM(AF31,+BH31)</f>
        <v>0</v>
      </c>
      <c r="CK31" s="121">
        <f>SUM(AG31,+BI31)</f>
        <v>0</v>
      </c>
      <c r="CL31" s="121">
        <f>SUM(AH31,+BJ31)</f>
        <v>0</v>
      </c>
      <c r="CM31" s="121">
        <f>SUM(AI31,+BK31)</f>
        <v>0</v>
      </c>
      <c r="CN31" s="121">
        <f>SUM(AJ31,+BL31)</f>
        <v>0</v>
      </c>
      <c r="CO31" s="121">
        <f>SUM(AK31,+BM31)</f>
        <v>0</v>
      </c>
      <c r="CP31" s="121">
        <f>SUM(AL31,+BN31)</f>
        <v>0</v>
      </c>
      <c r="CQ31" s="121">
        <f>SUM(AM31,+BO31)</f>
        <v>64938</v>
      </c>
      <c r="CR31" s="121">
        <f>SUM(AN31,+BP31)</f>
        <v>0</v>
      </c>
      <c r="CS31" s="121">
        <f>SUM(AO31,+BQ31)</f>
        <v>0</v>
      </c>
      <c r="CT31" s="121">
        <f>SUM(AP31,+BR31)</f>
        <v>0</v>
      </c>
      <c r="CU31" s="121">
        <f>SUM(AQ31,+BS31)</f>
        <v>0</v>
      </c>
      <c r="CV31" s="121">
        <f>SUM(AR31,+BT31)</f>
        <v>0</v>
      </c>
      <c r="CW31" s="121">
        <f>SUM(AS31,+BU31)</f>
        <v>0</v>
      </c>
      <c r="CX31" s="121">
        <f>SUM(AT31,+BV31)</f>
        <v>0</v>
      </c>
      <c r="CY31" s="121">
        <f>SUM(AU31,+BW31)</f>
        <v>0</v>
      </c>
      <c r="CZ31" s="121">
        <f>SUM(AV31,+BX31)</f>
        <v>0</v>
      </c>
      <c r="DA31" s="121">
        <f>SUM(AW31,+BY31)</f>
        <v>0</v>
      </c>
      <c r="DB31" s="121">
        <f>SUM(AX31,+BZ31)</f>
        <v>64938</v>
      </c>
      <c r="DC31" s="121">
        <f>SUM(AY31,+CA31)</f>
        <v>64938</v>
      </c>
      <c r="DD31" s="121">
        <f>SUM(AZ31,+CB31)</f>
        <v>0</v>
      </c>
      <c r="DE31" s="121">
        <f>SUM(BA31,+CC31)</f>
        <v>0</v>
      </c>
      <c r="DF31" s="121">
        <f>SUM(BB31,+CD31)</f>
        <v>0</v>
      </c>
      <c r="DG31" s="121">
        <f>SUM(BC31,+CE31)</f>
        <v>127532</v>
      </c>
      <c r="DH31" s="121">
        <f>SUM(BD31,+CF31)</f>
        <v>0</v>
      </c>
      <c r="DI31" s="121">
        <f>SUM(BE31,+CG31)</f>
        <v>0</v>
      </c>
      <c r="DJ31" s="121">
        <f>SUM(BF31,+CH31)</f>
        <v>64938</v>
      </c>
    </row>
    <row r="32" spans="1:114" s="136" customFormat="1" ht="13.5" customHeight="1" x14ac:dyDescent="0.15">
      <c r="A32" s="119" t="s">
        <v>6</v>
      </c>
      <c r="B32" s="120" t="s">
        <v>413</v>
      </c>
      <c r="C32" s="119" t="s">
        <v>414</v>
      </c>
      <c r="D32" s="121">
        <f>SUM(E32,+L32)</f>
        <v>299115</v>
      </c>
      <c r="E32" s="121">
        <f>SUM(F32:I32,K32)</f>
        <v>96835</v>
      </c>
      <c r="F32" s="121">
        <v>0</v>
      </c>
      <c r="G32" s="121">
        <v>0</v>
      </c>
      <c r="H32" s="121">
        <v>0</v>
      </c>
      <c r="I32" s="121">
        <v>48422</v>
      </c>
      <c r="J32" s="122" t="s">
        <v>457</v>
      </c>
      <c r="K32" s="121">
        <v>48413</v>
      </c>
      <c r="L32" s="121">
        <v>202280</v>
      </c>
      <c r="M32" s="121">
        <f>SUM(N32,+U32)</f>
        <v>49041</v>
      </c>
      <c r="N32" s="121">
        <f>SUM(O32:R32,T32)</f>
        <v>914</v>
      </c>
      <c r="O32" s="121">
        <v>828</v>
      </c>
      <c r="P32" s="121">
        <v>76</v>
      </c>
      <c r="Q32" s="121">
        <v>0</v>
      </c>
      <c r="R32" s="121">
        <v>0</v>
      </c>
      <c r="S32" s="122" t="s">
        <v>457</v>
      </c>
      <c r="T32" s="121">
        <v>10</v>
      </c>
      <c r="U32" s="121">
        <v>48127</v>
      </c>
      <c r="V32" s="121">
        <f>+SUM(D32,M32)</f>
        <v>348156</v>
      </c>
      <c r="W32" s="121">
        <f>+SUM(E32,N32)</f>
        <v>97749</v>
      </c>
      <c r="X32" s="121">
        <f>+SUM(F32,O32)</f>
        <v>828</v>
      </c>
      <c r="Y32" s="121">
        <f>+SUM(G32,P32)</f>
        <v>76</v>
      </c>
      <c r="Z32" s="121">
        <f>+SUM(H32,Q32)</f>
        <v>0</v>
      </c>
      <c r="AA32" s="121">
        <f>+SUM(I32,R32)</f>
        <v>48422</v>
      </c>
      <c r="AB32" s="122" t="str">
        <f>IF(+SUM(J32,S32)=0,"-",+SUM(J32,S32))</f>
        <v>-</v>
      </c>
      <c r="AC32" s="121">
        <f>+SUM(K32,T32)</f>
        <v>48423</v>
      </c>
      <c r="AD32" s="121">
        <f>+SUM(L32,U32)</f>
        <v>250407</v>
      </c>
      <c r="AE32" s="121">
        <f>SUM(AF32,+AK32)</f>
        <v>0</v>
      </c>
      <c r="AF32" s="121">
        <f>SUM(AG32:AJ32)</f>
        <v>0</v>
      </c>
      <c r="AG32" s="121"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f>SUM(AN32,AS32,AW32,AX32,BD32)</f>
        <v>90557</v>
      </c>
      <c r="AN32" s="121">
        <f>SUM(AO32:AR32)</f>
        <v>0</v>
      </c>
      <c r="AO32" s="121">
        <v>0</v>
      </c>
      <c r="AP32" s="121">
        <v>0</v>
      </c>
      <c r="AQ32" s="121">
        <v>0</v>
      </c>
      <c r="AR32" s="121">
        <v>0</v>
      </c>
      <c r="AS32" s="121">
        <f>SUM(AT32:AV32)</f>
        <v>0</v>
      </c>
      <c r="AT32" s="121">
        <v>0</v>
      </c>
      <c r="AU32" s="121">
        <v>0</v>
      </c>
      <c r="AV32" s="121">
        <v>0</v>
      </c>
      <c r="AW32" s="121">
        <v>0</v>
      </c>
      <c r="AX32" s="121">
        <f>SUM(AY32:BB32)</f>
        <v>90557</v>
      </c>
      <c r="AY32" s="121">
        <v>90557</v>
      </c>
      <c r="AZ32" s="121">
        <v>0</v>
      </c>
      <c r="BA32" s="121">
        <v>0</v>
      </c>
      <c r="BB32" s="121">
        <v>0</v>
      </c>
      <c r="BC32" s="121">
        <v>208558</v>
      </c>
      <c r="BD32" s="121">
        <v>0</v>
      </c>
      <c r="BE32" s="121">
        <v>0</v>
      </c>
      <c r="BF32" s="121">
        <f>SUM(AE32,+AM32,+BE32)</f>
        <v>90557</v>
      </c>
      <c r="BG32" s="121">
        <f>SUM(BH32,+BM32)</f>
        <v>5985</v>
      </c>
      <c r="BH32" s="121">
        <f>SUM(BI32:BL32)</f>
        <v>5985</v>
      </c>
      <c r="BI32" s="121">
        <v>0</v>
      </c>
      <c r="BJ32" s="121">
        <v>0</v>
      </c>
      <c r="BK32" s="121">
        <v>0</v>
      </c>
      <c r="BL32" s="121">
        <v>5985</v>
      </c>
      <c r="BM32" s="121">
        <v>0</v>
      </c>
      <c r="BN32" s="121">
        <v>0</v>
      </c>
      <c r="BO32" s="121">
        <f>SUM(BP32,BU32,BY32,BZ32,CF32)</f>
        <v>17108</v>
      </c>
      <c r="BP32" s="121">
        <f>SUM(BQ32:BT32)</f>
        <v>17108</v>
      </c>
      <c r="BQ32" s="121">
        <v>17108</v>
      </c>
      <c r="BR32" s="121">
        <v>0</v>
      </c>
      <c r="BS32" s="121">
        <v>0</v>
      </c>
      <c r="BT32" s="121">
        <v>0</v>
      </c>
      <c r="BU32" s="121">
        <f>SUM(BV32:BX32)</f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f>SUM(CA32:CD32)</f>
        <v>0</v>
      </c>
      <c r="CA32" s="121">
        <v>0</v>
      </c>
      <c r="CB32" s="121">
        <v>0</v>
      </c>
      <c r="CC32" s="121">
        <v>0</v>
      </c>
      <c r="CD32" s="121">
        <v>0</v>
      </c>
      <c r="CE32" s="121">
        <v>25948</v>
      </c>
      <c r="CF32" s="121">
        <v>0</v>
      </c>
      <c r="CG32" s="121">
        <v>0</v>
      </c>
      <c r="CH32" s="121">
        <f>SUM(BG32,+BO32,+CG32)</f>
        <v>23093</v>
      </c>
      <c r="CI32" s="121">
        <f>SUM(AE32,+BG32)</f>
        <v>5985</v>
      </c>
      <c r="CJ32" s="121">
        <f>SUM(AF32,+BH32)</f>
        <v>5985</v>
      </c>
      <c r="CK32" s="121">
        <f>SUM(AG32,+BI32)</f>
        <v>0</v>
      </c>
      <c r="CL32" s="121">
        <f>SUM(AH32,+BJ32)</f>
        <v>0</v>
      </c>
      <c r="CM32" s="121">
        <f>SUM(AI32,+BK32)</f>
        <v>0</v>
      </c>
      <c r="CN32" s="121">
        <f>SUM(AJ32,+BL32)</f>
        <v>5985</v>
      </c>
      <c r="CO32" s="121">
        <f>SUM(AK32,+BM32)</f>
        <v>0</v>
      </c>
      <c r="CP32" s="121">
        <f>SUM(AL32,+BN32)</f>
        <v>0</v>
      </c>
      <c r="CQ32" s="121">
        <f>SUM(AM32,+BO32)</f>
        <v>107665</v>
      </c>
      <c r="CR32" s="121">
        <f>SUM(AN32,+BP32)</f>
        <v>17108</v>
      </c>
      <c r="CS32" s="121">
        <f>SUM(AO32,+BQ32)</f>
        <v>17108</v>
      </c>
      <c r="CT32" s="121">
        <f>SUM(AP32,+BR32)</f>
        <v>0</v>
      </c>
      <c r="CU32" s="121">
        <f>SUM(AQ32,+BS32)</f>
        <v>0</v>
      </c>
      <c r="CV32" s="121">
        <f>SUM(AR32,+BT32)</f>
        <v>0</v>
      </c>
      <c r="CW32" s="121">
        <f>SUM(AS32,+BU32)</f>
        <v>0</v>
      </c>
      <c r="CX32" s="121">
        <f>SUM(AT32,+BV32)</f>
        <v>0</v>
      </c>
      <c r="CY32" s="121">
        <f>SUM(AU32,+BW32)</f>
        <v>0</v>
      </c>
      <c r="CZ32" s="121">
        <f>SUM(AV32,+BX32)</f>
        <v>0</v>
      </c>
      <c r="DA32" s="121">
        <f>SUM(AW32,+BY32)</f>
        <v>0</v>
      </c>
      <c r="DB32" s="121">
        <f>SUM(AX32,+BZ32)</f>
        <v>90557</v>
      </c>
      <c r="DC32" s="121">
        <f>SUM(AY32,+CA32)</f>
        <v>90557</v>
      </c>
      <c r="DD32" s="121">
        <f>SUM(AZ32,+CB32)</f>
        <v>0</v>
      </c>
      <c r="DE32" s="121">
        <f>SUM(BA32,+CC32)</f>
        <v>0</v>
      </c>
      <c r="DF32" s="121">
        <f>SUM(BB32,+CD32)</f>
        <v>0</v>
      </c>
      <c r="DG32" s="121">
        <f>SUM(BC32,+CE32)</f>
        <v>234506</v>
      </c>
      <c r="DH32" s="121">
        <f>SUM(BD32,+CF32)</f>
        <v>0</v>
      </c>
      <c r="DI32" s="121">
        <f>SUM(BE32,+CG32)</f>
        <v>0</v>
      </c>
      <c r="DJ32" s="121">
        <f>SUM(BF32,+CH32)</f>
        <v>113650</v>
      </c>
    </row>
    <row r="33" spans="1:114" s="136" customFormat="1" ht="13.5" customHeight="1" x14ac:dyDescent="0.15">
      <c r="A33" s="119" t="s">
        <v>6</v>
      </c>
      <c r="B33" s="120" t="s">
        <v>416</v>
      </c>
      <c r="C33" s="119" t="s">
        <v>417</v>
      </c>
      <c r="D33" s="121">
        <f>SUM(E33,+L33)</f>
        <v>587325</v>
      </c>
      <c r="E33" s="121">
        <f>SUM(F33:I33,K33)</f>
        <v>35739</v>
      </c>
      <c r="F33" s="121">
        <v>0</v>
      </c>
      <c r="G33" s="121">
        <v>0</v>
      </c>
      <c r="H33" s="121">
        <v>0</v>
      </c>
      <c r="I33" s="121">
        <v>35569</v>
      </c>
      <c r="J33" s="122" t="s">
        <v>457</v>
      </c>
      <c r="K33" s="121">
        <v>170</v>
      </c>
      <c r="L33" s="121">
        <v>551586</v>
      </c>
      <c r="M33" s="121">
        <f>SUM(N33,+U33)</f>
        <v>24538</v>
      </c>
      <c r="N33" s="121">
        <f>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2" t="s">
        <v>457</v>
      </c>
      <c r="T33" s="121">
        <v>0</v>
      </c>
      <c r="U33" s="121">
        <v>24538</v>
      </c>
      <c r="V33" s="121">
        <f>+SUM(D33,M33)</f>
        <v>611863</v>
      </c>
      <c r="W33" s="121">
        <f>+SUM(E33,N33)</f>
        <v>35739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35569</v>
      </c>
      <c r="AB33" s="122" t="str">
        <f>IF(+SUM(J33,S33)=0,"-",+SUM(J33,S33))</f>
        <v>-</v>
      </c>
      <c r="AC33" s="121">
        <f>+SUM(K33,T33)</f>
        <v>170</v>
      </c>
      <c r="AD33" s="121">
        <f>+SUM(L33,U33)</f>
        <v>576124</v>
      </c>
      <c r="AE33" s="121">
        <f>SUM(AF33,+AK33)</f>
        <v>0</v>
      </c>
      <c r="AF33" s="121">
        <f>SUM(AG33:AJ33)</f>
        <v>0</v>
      </c>
      <c r="AG33" s="121"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92107</v>
      </c>
      <c r="AM33" s="121">
        <f>SUM(AN33,AS33,AW33,AX33,BD33)</f>
        <v>94997</v>
      </c>
      <c r="AN33" s="121">
        <f>SUM(AO33:AR33)</f>
        <v>0</v>
      </c>
      <c r="AO33" s="121">
        <v>0</v>
      </c>
      <c r="AP33" s="121">
        <v>0</v>
      </c>
      <c r="AQ33" s="121">
        <v>0</v>
      </c>
      <c r="AR33" s="121">
        <v>0</v>
      </c>
      <c r="AS33" s="121">
        <f>SUM(AT33:AV33)</f>
        <v>0</v>
      </c>
      <c r="AT33" s="121">
        <v>0</v>
      </c>
      <c r="AU33" s="121">
        <v>0</v>
      </c>
      <c r="AV33" s="121">
        <v>0</v>
      </c>
      <c r="AW33" s="121">
        <v>0</v>
      </c>
      <c r="AX33" s="121">
        <f>SUM(AY33:BB33)</f>
        <v>94997</v>
      </c>
      <c r="AY33" s="121">
        <v>94997</v>
      </c>
      <c r="AZ33" s="121">
        <v>0</v>
      </c>
      <c r="BA33" s="121">
        <v>0</v>
      </c>
      <c r="BB33" s="121">
        <v>0</v>
      </c>
      <c r="BC33" s="121">
        <v>400221</v>
      </c>
      <c r="BD33" s="121">
        <v>0</v>
      </c>
      <c r="BE33" s="121">
        <v>0</v>
      </c>
      <c r="BF33" s="121">
        <f>SUM(AE33,+AM33,+BE33)</f>
        <v>94997</v>
      </c>
      <c r="BG33" s="121">
        <f>SUM(BH33,+BM33)</f>
        <v>0</v>
      </c>
      <c r="BH33" s="121">
        <f>SUM(BI33:BL33)</f>
        <v>0</v>
      </c>
      <c r="BI33" s="121">
        <v>0</v>
      </c>
      <c r="BJ33" s="121">
        <v>0</v>
      </c>
      <c r="BK33" s="121">
        <v>0</v>
      </c>
      <c r="BL33" s="121">
        <v>0</v>
      </c>
      <c r="BM33" s="121">
        <v>0</v>
      </c>
      <c r="BN33" s="121">
        <v>0</v>
      </c>
      <c r="BO33" s="121">
        <f>SUM(BP33,BU33,BY33,BZ33,CF33)</f>
        <v>0</v>
      </c>
      <c r="BP33" s="121">
        <f>SUM(BQ33:BT33)</f>
        <v>0</v>
      </c>
      <c r="BQ33" s="121">
        <v>0</v>
      </c>
      <c r="BR33" s="121">
        <v>0</v>
      </c>
      <c r="BS33" s="121">
        <v>0</v>
      </c>
      <c r="BT33" s="121">
        <v>0</v>
      </c>
      <c r="BU33" s="121">
        <f>SUM(BV33:BX33)</f>
        <v>0</v>
      </c>
      <c r="BV33" s="121">
        <v>0</v>
      </c>
      <c r="BW33" s="121">
        <v>0</v>
      </c>
      <c r="BX33" s="121">
        <v>0</v>
      </c>
      <c r="BY33" s="121">
        <v>0</v>
      </c>
      <c r="BZ33" s="121">
        <f>SUM(CA33:CD33)</f>
        <v>0</v>
      </c>
      <c r="CA33" s="121">
        <v>0</v>
      </c>
      <c r="CB33" s="121">
        <v>0</v>
      </c>
      <c r="CC33" s="121">
        <v>0</v>
      </c>
      <c r="CD33" s="121">
        <v>0</v>
      </c>
      <c r="CE33" s="121">
        <v>24538</v>
      </c>
      <c r="CF33" s="121">
        <v>0</v>
      </c>
      <c r="CG33" s="121">
        <v>0</v>
      </c>
      <c r="CH33" s="121">
        <f>SUM(BG33,+BO33,+CG33)</f>
        <v>0</v>
      </c>
      <c r="CI33" s="121">
        <f>SUM(AE33,+BG33)</f>
        <v>0</v>
      </c>
      <c r="CJ33" s="121">
        <f>SUM(AF33,+BH33)</f>
        <v>0</v>
      </c>
      <c r="CK33" s="121">
        <f>SUM(AG33,+BI33)</f>
        <v>0</v>
      </c>
      <c r="CL33" s="121">
        <f>SUM(AH33,+BJ33)</f>
        <v>0</v>
      </c>
      <c r="CM33" s="121">
        <f>SUM(AI33,+BK33)</f>
        <v>0</v>
      </c>
      <c r="CN33" s="121">
        <f>SUM(AJ33,+BL33)</f>
        <v>0</v>
      </c>
      <c r="CO33" s="121">
        <f>SUM(AK33,+BM33)</f>
        <v>0</v>
      </c>
      <c r="CP33" s="121">
        <f>SUM(AL33,+BN33)</f>
        <v>92107</v>
      </c>
      <c r="CQ33" s="121">
        <f>SUM(AM33,+BO33)</f>
        <v>94997</v>
      </c>
      <c r="CR33" s="121">
        <f>SUM(AN33,+BP33)</f>
        <v>0</v>
      </c>
      <c r="CS33" s="121">
        <f>SUM(AO33,+BQ33)</f>
        <v>0</v>
      </c>
      <c r="CT33" s="121">
        <f>SUM(AP33,+BR33)</f>
        <v>0</v>
      </c>
      <c r="CU33" s="121">
        <f>SUM(AQ33,+BS33)</f>
        <v>0</v>
      </c>
      <c r="CV33" s="121">
        <f>SUM(AR33,+BT33)</f>
        <v>0</v>
      </c>
      <c r="CW33" s="121">
        <f>SUM(AS33,+BU33)</f>
        <v>0</v>
      </c>
      <c r="CX33" s="121">
        <f>SUM(AT33,+BV33)</f>
        <v>0</v>
      </c>
      <c r="CY33" s="121">
        <f>SUM(AU33,+BW33)</f>
        <v>0</v>
      </c>
      <c r="CZ33" s="121">
        <f>SUM(AV33,+BX33)</f>
        <v>0</v>
      </c>
      <c r="DA33" s="121">
        <f>SUM(AW33,+BY33)</f>
        <v>0</v>
      </c>
      <c r="DB33" s="121">
        <f>SUM(AX33,+BZ33)</f>
        <v>94997</v>
      </c>
      <c r="DC33" s="121">
        <f>SUM(AY33,+CA33)</f>
        <v>94997</v>
      </c>
      <c r="DD33" s="121">
        <f>SUM(AZ33,+CB33)</f>
        <v>0</v>
      </c>
      <c r="DE33" s="121">
        <f>SUM(BA33,+CC33)</f>
        <v>0</v>
      </c>
      <c r="DF33" s="121">
        <f>SUM(BB33,+CD33)</f>
        <v>0</v>
      </c>
      <c r="DG33" s="121">
        <f>SUM(BC33,+CE33)</f>
        <v>424759</v>
      </c>
      <c r="DH33" s="121">
        <f>SUM(BD33,+CF33)</f>
        <v>0</v>
      </c>
      <c r="DI33" s="121">
        <f>SUM(BE33,+CG33)</f>
        <v>0</v>
      </c>
      <c r="DJ33" s="121">
        <f>SUM(BF33,+CH33)</f>
        <v>94997</v>
      </c>
    </row>
    <row r="34" spans="1:114" s="136" customFormat="1" ht="13.5" customHeight="1" x14ac:dyDescent="0.15">
      <c r="A34" s="119" t="s">
        <v>6</v>
      </c>
      <c r="B34" s="120" t="s">
        <v>421</v>
      </c>
      <c r="C34" s="119" t="s">
        <v>422</v>
      </c>
      <c r="D34" s="121">
        <f>SUM(E34,+L34)</f>
        <v>181688</v>
      </c>
      <c r="E34" s="121">
        <f>SUM(F34:I34,K34)</f>
        <v>14635</v>
      </c>
      <c r="F34" s="121">
        <v>0</v>
      </c>
      <c r="G34" s="121">
        <v>0</v>
      </c>
      <c r="H34" s="121">
        <v>0</v>
      </c>
      <c r="I34" s="121">
        <v>14635</v>
      </c>
      <c r="J34" s="122" t="s">
        <v>457</v>
      </c>
      <c r="K34" s="121">
        <v>0</v>
      </c>
      <c r="L34" s="121">
        <v>167053</v>
      </c>
      <c r="M34" s="121">
        <f>SUM(N34,+U34)</f>
        <v>21305</v>
      </c>
      <c r="N34" s="121">
        <f>SUM(O34:R34,T34)</f>
        <v>0</v>
      </c>
      <c r="O34" s="121">
        <v>0</v>
      </c>
      <c r="P34" s="121">
        <v>0</v>
      </c>
      <c r="Q34" s="121">
        <v>0</v>
      </c>
      <c r="R34" s="121">
        <v>0</v>
      </c>
      <c r="S34" s="122" t="s">
        <v>457</v>
      </c>
      <c r="T34" s="121">
        <v>0</v>
      </c>
      <c r="U34" s="121">
        <v>21305</v>
      </c>
      <c r="V34" s="121">
        <f>+SUM(D34,M34)</f>
        <v>202993</v>
      </c>
      <c r="W34" s="121">
        <f>+SUM(E34,N34)</f>
        <v>14635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14635</v>
      </c>
      <c r="AB34" s="122" t="str">
        <f>IF(+SUM(J34,S34)=0,"-",+SUM(J34,S34))</f>
        <v>-</v>
      </c>
      <c r="AC34" s="121">
        <f>+SUM(K34,T34)</f>
        <v>0</v>
      </c>
      <c r="AD34" s="121">
        <f>+SUM(L34,U34)</f>
        <v>188358</v>
      </c>
      <c r="AE34" s="121">
        <f>SUM(AF34,+AK34)</f>
        <v>0</v>
      </c>
      <c r="AF34" s="121">
        <f>SUM(AG34:AJ34)</f>
        <v>0</v>
      </c>
      <c r="AG34" s="121"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30051</v>
      </c>
      <c r="AM34" s="121">
        <f>SUM(AN34,AS34,AW34,AX34,BD34)</f>
        <v>18633</v>
      </c>
      <c r="AN34" s="121">
        <f>SUM(AO34:AR34)</f>
        <v>0</v>
      </c>
      <c r="AO34" s="121">
        <v>0</v>
      </c>
      <c r="AP34" s="121">
        <v>0</v>
      </c>
      <c r="AQ34" s="121">
        <v>0</v>
      </c>
      <c r="AR34" s="121">
        <v>0</v>
      </c>
      <c r="AS34" s="121">
        <f>SUM(AT34:AV34)</f>
        <v>314</v>
      </c>
      <c r="AT34" s="121">
        <v>0</v>
      </c>
      <c r="AU34" s="121">
        <v>0</v>
      </c>
      <c r="AV34" s="121">
        <v>314</v>
      </c>
      <c r="AW34" s="121">
        <v>0</v>
      </c>
      <c r="AX34" s="121">
        <f>SUM(AY34:BB34)</f>
        <v>18319</v>
      </c>
      <c r="AY34" s="121">
        <v>17620</v>
      </c>
      <c r="AZ34" s="121">
        <v>0</v>
      </c>
      <c r="BA34" s="121">
        <v>0</v>
      </c>
      <c r="BB34" s="121">
        <v>699</v>
      </c>
      <c r="BC34" s="121">
        <v>128195</v>
      </c>
      <c r="BD34" s="121">
        <v>0</v>
      </c>
      <c r="BE34" s="121">
        <v>4809</v>
      </c>
      <c r="BF34" s="121">
        <f>SUM(AE34,+AM34,+BE34)</f>
        <v>23442</v>
      </c>
      <c r="BG34" s="121">
        <f>SUM(BH34,+BM34)</f>
        <v>0</v>
      </c>
      <c r="BH34" s="121">
        <f>SUM(BI34:BL34)</f>
        <v>0</v>
      </c>
      <c r="BI34" s="121">
        <v>0</v>
      </c>
      <c r="BJ34" s="121">
        <v>0</v>
      </c>
      <c r="BK34" s="121">
        <v>0</v>
      </c>
      <c r="BL34" s="121">
        <v>0</v>
      </c>
      <c r="BM34" s="121">
        <v>0</v>
      </c>
      <c r="BN34" s="121">
        <v>0</v>
      </c>
      <c r="BO34" s="121">
        <f>SUM(BP34,BU34,BY34,BZ34,CF34)</f>
        <v>0</v>
      </c>
      <c r="BP34" s="121">
        <f>SUM(BQ34:BT34)</f>
        <v>0</v>
      </c>
      <c r="BQ34" s="121">
        <v>0</v>
      </c>
      <c r="BR34" s="121">
        <v>0</v>
      </c>
      <c r="BS34" s="121">
        <v>0</v>
      </c>
      <c r="BT34" s="121">
        <v>0</v>
      </c>
      <c r="BU34" s="121">
        <f>SUM(BV34:BX34)</f>
        <v>0</v>
      </c>
      <c r="BV34" s="121">
        <v>0</v>
      </c>
      <c r="BW34" s="121">
        <v>0</v>
      </c>
      <c r="BX34" s="121">
        <v>0</v>
      </c>
      <c r="BY34" s="121">
        <v>0</v>
      </c>
      <c r="BZ34" s="121">
        <f>SUM(CA34:CD34)</f>
        <v>0</v>
      </c>
      <c r="CA34" s="121">
        <v>0</v>
      </c>
      <c r="CB34" s="121">
        <v>0</v>
      </c>
      <c r="CC34" s="121">
        <v>0</v>
      </c>
      <c r="CD34" s="121">
        <v>0</v>
      </c>
      <c r="CE34" s="121">
        <v>21305</v>
      </c>
      <c r="CF34" s="121">
        <v>0</v>
      </c>
      <c r="CG34" s="121">
        <v>0</v>
      </c>
      <c r="CH34" s="121">
        <f>SUM(BG34,+BO34,+CG34)</f>
        <v>0</v>
      </c>
      <c r="CI34" s="121">
        <f>SUM(AE34,+BG34)</f>
        <v>0</v>
      </c>
      <c r="CJ34" s="121">
        <f>SUM(AF34,+BH34)</f>
        <v>0</v>
      </c>
      <c r="CK34" s="121">
        <f>SUM(AG34,+BI34)</f>
        <v>0</v>
      </c>
      <c r="CL34" s="121">
        <f>SUM(AH34,+BJ34)</f>
        <v>0</v>
      </c>
      <c r="CM34" s="121">
        <f>SUM(AI34,+BK34)</f>
        <v>0</v>
      </c>
      <c r="CN34" s="121">
        <f>SUM(AJ34,+BL34)</f>
        <v>0</v>
      </c>
      <c r="CO34" s="121">
        <f>SUM(AK34,+BM34)</f>
        <v>0</v>
      </c>
      <c r="CP34" s="121">
        <f>SUM(AL34,+BN34)</f>
        <v>30051</v>
      </c>
      <c r="CQ34" s="121">
        <f>SUM(AM34,+BO34)</f>
        <v>18633</v>
      </c>
      <c r="CR34" s="121">
        <f>SUM(AN34,+BP34)</f>
        <v>0</v>
      </c>
      <c r="CS34" s="121">
        <f>SUM(AO34,+BQ34)</f>
        <v>0</v>
      </c>
      <c r="CT34" s="121">
        <f>SUM(AP34,+BR34)</f>
        <v>0</v>
      </c>
      <c r="CU34" s="121">
        <f>SUM(AQ34,+BS34)</f>
        <v>0</v>
      </c>
      <c r="CV34" s="121">
        <f>SUM(AR34,+BT34)</f>
        <v>0</v>
      </c>
      <c r="CW34" s="121">
        <f>SUM(AS34,+BU34)</f>
        <v>314</v>
      </c>
      <c r="CX34" s="121">
        <f>SUM(AT34,+BV34)</f>
        <v>0</v>
      </c>
      <c r="CY34" s="121">
        <f>SUM(AU34,+BW34)</f>
        <v>0</v>
      </c>
      <c r="CZ34" s="121">
        <f>SUM(AV34,+BX34)</f>
        <v>314</v>
      </c>
      <c r="DA34" s="121">
        <f>SUM(AW34,+BY34)</f>
        <v>0</v>
      </c>
      <c r="DB34" s="121">
        <f>SUM(AX34,+BZ34)</f>
        <v>18319</v>
      </c>
      <c r="DC34" s="121">
        <f>SUM(AY34,+CA34)</f>
        <v>17620</v>
      </c>
      <c r="DD34" s="121">
        <f>SUM(AZ34,+CB34)</f>
        <v>0</v>
      </c>
      <c r="DE34" s="121">
        <f>SUM(BA34,+CC34)</f>
        <v>0</v>
      </c>
      <c r="DF34" s="121">
        <f>SUM(BB34,+CD34)</f>
        <v>699</v>
      </c>
      <c r="DG34" s="121">
        <f>SUM(BC34,+CE34)</f>
        <v>149500</v>
      </c>
      <c r="DH34" s="121">
        <f>SUM(BD34,+CF34)</f>
        <v>0</v>
      </c>
      <c r="DI34" s="121">
        <f>SUM(BE34,+CG34)</f>
        <v>4809</v>
      </c>
      <c r="DJ34" s="121">
        <f>SUM(BF34,+CH34)</f>
        <v>23442</v>
      </c>
    </row>
    <row r="35" spans="1:114" s="136" customFormat="1" ht="13.5" customHeight="1" x14ac:dyDescent="0.15">
      <c r="A35" s="119" t="s">
        <v>6</v>
      </c>
      <c r="B35" s="120" t="s">
        <v>424</v>
      </c>
      <c r="C35" s="119" t="s">
        <v>425</v>
      </c>
      <c r="D35" s="121">
        <f>SUM(E35,+L35)</f>
        <v>553351</v>
      </c>
      <c r="E35" s="121">
        <f>SUM(F35:I35,K35)</f>
        <v>35984</v>
      </c>
      <c r="F35" s="121">
        <v>0</v>
      </c>
      <c r="G35" s="121">
        <v>0</v>
      </c>
      <c r="H35" s="121">
        <v>0</v>
      </c>
      <c r="I35" s="121">
        <v>9048</v>
      </c>
      <c r="J35" s="122" t="s">
        <v>457</v>
      </c>
      <c r="K35" s="121">
        <v>26936</v>
      </c>
      <c r="L35" s="121">
        <v>517367</v>
      </c>
      <c r="M35" s="121">
        <f>SUM(N35,+U35)</f>
        <v>21882</v>
      </c>
      <c r="N35" s="121">
        <f>SUM(O35:R35,T35)</f>
        <v>0</v>
      </c>
      <c r="O35" s="121">
        <v>0</v>
      </c>
      <c r="P35" s="121">
        <v>0</v>
      </c>
      <c r="Q35" s="121">
        <v>0</v>
      </c>
      <c r="R35" s="121">
        <v>0</v>
      </c>
      <c r="S35" s="122" t="s">
        <v>457</v>
      </c>
      <c r="T35" s="121">
        <v>0</v>
      </c>
      <c r="U35" s="121">
        <v>21882</v>
      </c>
      <c r="V35" s="121">
        <f>+SUM(D35,M35)</f>
        <v>575233</v>
      </c>
      <c r="W35" s="121">
        <f>+SUM(E35,N35)</f>
        <v>35984</v>
      </c>
      <c r="X35" s="121">
        <f>+SUM(F35,O35)</f>
        <v>0</v>
      </c>
      <c r="Y35" s="121">
        <f>+SUM(G35,P35)</f>
        <v>0</v>
      </c>
      <c r="Z35" s="121">
        <f>+SUM(H35,Q35)</f>
        <v>0</v>
      </c>
      <c r="AA35" s="121">
        <f>+SUM(I35,R35)</f>
        <v>9048</v>
      </c>
      <c r="AB35" s="122" t="str">
        <f>IF(+SUM(J35,S35)=0,"-",+SUM(J35,S35))</f>
        <v>-</v>
      </c>
      <c r="AC35" s="121">
        <f>+SUM(K35,T35)</f>
        <v>26936</v>
      </c>
      <c r="AD35" s="121">
        <f>+SUM(L35,U35)</f>
        <v>539249</v>
      </c>
      <c r="AE35" s="121">
        <f>SUM(AF35,+AK35)</f>
        <v>0</v>
      </c>
      <c r="AF35" s="121">
        <f>SUM(AG35:AJ35)</f>
        <v>0</v>
      </c>
      <c r="AG35" s="121"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f>SUM(AN35,AS35,AW35,AX35,BD35)</f>
        <v>504635</v>
      </c>
      <c r="AN35" s="121">
        <f>SUM(AO35:AR35)</f>
        <v>52319</v>
      </c>
      <c r="AO35" s="121">
        <v>30706</v>
      </c>
      <c r="AP35" s="121">
        <v>0</v>
      </c>
      <c r="AQ35" s="121">
        <v>21613</v>
      </c>
      <c r="AR35" s="121">
        <v>0</v>
      </c>
      <c r="AS35" s="121">
        <f>SUM(AT35:AV35)</f>
        <v>12022</v>
      </c>
      <c r="AT35" s="121">
        <v>0</v>
      </c>
      <c r="AU35" s="121">
        <v>12022</v>
      </c>
      <c r="AV35" s="121">
        <v>0</v>
      </c>
      <c r="AW35" s="121">
        <v>0</v>
      </c>
      <c r="AX35" s="121">
        <f>SUM(AY35:BB35)</f>
        <v>440294</v>
      </c>
      <c r="AY35" s="121">
        <v>204117</v>
      </c>
      <c r="AZ35" s="121">
        <v>161870</v>
      </c>
      <c r="BA35" s="121">
        <v>70760</v>
      </c>
      <c r="BB35" s="121">
        <v>3547</v>
      </c>
      <c r="BC35" s="121">
        <v>0</v>
      </c>
      <c r="BD35" s="121">
        <v>0</v>
      </c>
      <c r="BE35" s="121">
        <v>48716</v>
      </c>
      <c r="BF35" s="121">
        <f>SUM(AE35,+AM35,+BE35)</f>
        <v>553351</v>
      </c>
      <c r="BG35" s="121">
        <f>SUM(BH35,+BM35)</f>
        <v>0</v>
      </c>
      <c r="BH35" s="121">
        <f>SUM(BI35:BL35)</f>
        <v>0</v>
      </c>
      <c r="BI35" s="121">
        <v>0</v>
      </c>
      <c r="BJ35" s="121">
        <v>0</v>
      </c>
      <c r="BK35" s="121">
        <v>0</v>
      </c>
      <c r="BL35" s="121">
        <v>0</v>
      </c>
      <c r="BM35" s="121">
        <v>0</v>
      </c>
      <c r="BN35" s="121">
        <v>0</v>
      </c>
      <c r="BO35" s="121">
        <f>SUM(BP35,BU35,BY35,BZ35,CF35)</f>
        <v>0</v>
      </c>
      <c r="BP35" s="121">
        <f>SUM(BQ35:BT35)</f>
        <v>0</v>
      </c>
      <c r="BQ35" s="121">
        <v>0</v>
      </c>
      <c r="BR35" s="121">
        <v>0</v>
      </c>
      <c r="BS35" s="121">
        <v>0</v>
      </c>
      <c r="BT35" s="121">
        <v>0</v>
      </c>
      <c r="BU35" s="121">
        <f>SUM(BV35:BX35)</f>
        <v>0</v>
      </c>
      <c r="BV35" s="121">
        <v>0</v>
      </c>
      <c r="BW35" s="121">
        <v>0</v>
      </c>
      <c r="BX35" s="121">
        <v>0</v>
      </c>
      <c r="BY35" s="121">
        <v>0</v>
      </c>
      <c r="BZ35" s="121">
        <f>SUM(CA35:CD35)</f>
        <v>0</v>
      </c>
      <c r="CA35" s="121">
        <v>0</v>
      </c>
      <c r="CB35" s="121">
        <v>0</v>
      </c>
      <c r="CC35" s="121">
        <v>0</v>
      </c>
      <c r="CD35" s="121">
        <v>0</v>
      </c>
      <c r="CE35" s="121">
        <v>13069</v>
      </c>
      <c r="CF35" s="121">
        <v>0</v>
      </c>
      <c r="CG35" s="121">
        <v>8813</v>
      </c>
      <c r="CH35" s="121">
        <f>SUM(BG35,+BO35,+CG35)</f>
        <v>8813</v>
      </c>
      <c r="CI35" s="121">
        <f>SUM(AE35,+BG35)</f>
        <v>0</v>
      </c>
      <c r="CJ35" s="121">
        <f>SUM(AF35,+BH35)</f>
        <v>0</v>
      </c>
      <c r="CK35" s="121">
        <f>SUM(AG35,+BI35)</f>
        <v>0</v>
      </c>
      <c r="CL35" s="121">
        <f>SUM(AH35,+BJ35)</f>
        <v>0</v>
      </c>
      <c r="CM35" s="121">
        <f>SUM(AI35,+BK35)</f>
        <v>0</v>
      </c>
      <c r="CN35" s="121">
        <f>SUM(AJ35,+BL35)</f>
        <v>0</v>
      </c>
      <c r="CO35" s="121">
        <f>SUM(AK35,+BM35)</f>
        <v>0</v>
      </c>
      <c r="CP35" s="121">
        <f>SUM(AL35,+BN35)</f>
        <v>0</v>
      </c>
      <c r="CQ35" s="121">
        <f>SUM(AM35,+BO35)</f>
        <v>504635</v>
      </c>
      <c r="CR35" s="121">
        <f>SUM(AN35,+BP35)</f>
        <v>52319</v>
      </c>
      <c r="CS35" s="121">
        <f>SUM(AO35,+BQ35)</f>
        <v>30706</v>
      </c>
      <c r="CT35" s="121">
        <f>SUM(AP35,+BR35)</f>
        <v>0</v>
      </c>
      <c r="CU35" s="121">
        <f>SUM(AQ35,+BS35)</f>
        <v>21613</v>
      </c>
      <c r="CV35" s="121">
        <f>SUM(AR35,+BT35)</f>
        <v>0</v>
      </c>
      <c r="CW35" s="121">
        <f>SUM(AS35,+BU35)</f>
        <v>12022</v>
      </c>
      <c r="CX35" s="121">
        <f>SUM(AT35,+BV35)</f>
        <v>0</v>
      </c>
      <c r="CY35" s="121">
        <f>SUM(AU35,+BW35)</f>
        <v>12022</v>
      </c>
      <c r="CZ35" s="121">
        <f>SUM(AV35,+BX35)</f>
        <v>0</v>
      </c>
      <c r="DA35" s="121">
        <f>SUM(AW35,+BY35)</f>
        <v>0</v>
      </c>
      <c r="DB35" s="121">
        <f>SUM(AX35,+BZ35)</f>
        <v>440294</v>
      </c>
      <c r="DC35" s="121">
        <f>SUM(AY35,+CA35)</f>
        <v>204117</v>
      </c>
      <c r="DD35" s="121">
        <f>SUM(AZ35,+CB35)</f>
        <v>161870</v>
      </c>
      <c r="DE35" s="121">
        <f>SUM(BA35,+CC35)</f>
        <v>70760</v>
      </c>
      <c r="DF35" s="121">
        <f>SUM(BB35,+CD35)</f>
        <v>3547</v>
      </c>
      <c r="DG35" s="121">
        <f>SUM(BC35,+CE35)</f>
        <v>13069</v>
      </c>
      <c r="DH35" s="121">
        <f>SUM(BD35,+CF35)</f>
        <v>0</v>
      </c>
      <c r="DI35" s="121">
        <f>SUM(BE35,+CG35)</f>
        <v>57529</v>
      </c>
      <c r="DJ35" s="121">
        <f>SUM(BF35,+CH35)</f>
        <v>562164</v>
      </c>
    </row>
    <row r="36" spans="1:114" s="136" customFormat="1" ht="13.5" customHeight="1" x14ac:dyDescent="0.15">
      <c r="A36" s="119" t="s">
        <v>6</v>
      </c>
      <c r="B36" s="120" t="s">
        <v>427</v>
      </c>
      <c r="C36" s="119" t="s">
        <v>428</v>
      </c>
      <c r="D36" s="121">
        <f>SUM(E36,+L36)</f>
        <v>191691</v>
      </c>
      <c r="E36" s="121">
        <f>SUM(F36:I36,K36)</f>
        <v>12284</v>
      </c>
      <c r="F36" s="121">
        <v>0</v>
      </c>
      <c r="G36" s="121">
        <v>0</v>
      </c>
      <c r="H36" s="121">
        <v>0</v>
      </c>
      <c r="I36" s="121">
        <v>12164</v>
      </c>
      <c r="J36" s="122" t="s">
        <v>457</v>
      </c>
      <c r="K36" s="121">
        <v>120</v>
      </c>
      <c r="L36" s="121">
        <v>179407</v>
      </c>
      <c r="M36" s="121">
        <f>SUM(N36,+U36)</f>
        <v>15403</v>
      </c>
      <c r="N36" s="121">
        <f>SUM(O36:R36,T36)</f>
        <v>0</v>
      </c>
      <c r="O36" s="121">
        <v>0</v>
      </c>
      <c r="P36" s="121">
        <v>0</v>
      </c>
      <c r="Q36" s="121">
        <v>0</v>
      </c>
      <c r="R36" s="121">
        <v>0</v>
      </c>
      <c r="S36" s="122" t="s">
        <v>457</v>
      </c>
      <c r="T36" s="121">
        <v>0</v>
      </c>
      <c r="U36" s="121">
        <v>15403</v>
      </c>
      <c r="V36" s="121">
        <f>+SUM(D36,M36)</f>
        <v>207094</v>
      </c>
      <c r="W36" s="121">
        <f>+SUM(E36,N36)</f>
        <v>12284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12164</v>
      </c>
      <c r="AB36" s="122" t="str">
        <f>IF(+SUM(J36,S36)=0,"-",+SUM(J36,S36))</f>
        <v>-</v>
      </c>
      <c r="AC36" s="121">
        <f>+SUM(K36,T36)</f>
        <v>120</v>
      </c>
      <c r="AD36" s="121">
        <f>+SUM(L36,U36)</f>
        <v>194810</v>
      </c>
      <c r="AE36" s="121">
        <f>SUM(AF36,+AK36)</f>
        <v>0</v>
      </c>
      <c r="AF36" s="121">
        <f>SUM(AG36:AJ36)</f>
        <v>0</v>
      </c>
      <c r="AG36" s="121"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132310</v>
      </c>
      <c r="AM36" s="121">
        <f>SUM(AN36,AS36,AW36,AX36,BD36)</f>
        <v>28757</v>
      </c>
      <c r="AN36" s="121">
        <f>SUM(AO36:AR36)</f>
        <v>0</v>
      </c>
      <c r="AO36" s="121">
        <v>0</v>
      </c>
      <c r="AP36" s="121">
        <v>0</v>
      </c>
      <c r="AQ36" s="121">
        <v>0</v>
      </c>
      <c r="AR36" s="121">
        <v>0</v>
      </c>
      <c r="AS36" s="121">
        <f>SUM(AT36:AV36)</f>
        <v>0</v>
      </c>
      <c r="AT36" s="121">
        <v>0</v>
      </c>
      <c r="AU36" s="121">
        <v>0</v>
      </c>
      <c r="AV36" s="121">
        <v>0</v>
      </c>
      <c r="AW36" s="121">
        <v>0</v>
      </c>
      <c r="AX36" s="121">
        <f>SUM(AY36:BB36)</f>
        <v>28757</v>
      </c>
      <c r="AY36" s="121">
        <v>28757</v>
      </c>
      <c r="AZ36" s="121">
        <v>0</v>
      </c>
      <c r="BA36" s="121">
        <v>0</v>
      </c>
      <c r="BB36" s="121">
        <v>0</v>
      </c>
      <c r="BC36" s="121">
        <v>30587</v>
      </c>
      <c r="BD36" s="121">
        <v>0</v>
      </c>
      <c r="BE36" s="121">
        <v>37</v>
      </c>
      <c r="BF36" s="121">
        <f>SUM(AE36,+AM36,+BE36)</f>
        <v>28794</v>
      </c>
      <c r="BG36" s="121">
        <f>SUM(BH36,+BM36)</f>
        <v>0</v>
      </c>
      <c r="BH36" s="121">
        <f>SUM(BI36:BL36)</f>
        <v>0</v>
      </c>
      <c r="BI36" s="121">
        <v>0</v>
      </c>
      <c r="BJ36" s="121">
        <v>0</v>
      </c>
      <c r="BK36" s="121">
        <v>0</v>
      </c>
      <c r="BL36" s="121">
        <v>0</v>
      </c>
      <c r="BM36" s="121">
        <v>0</v>
      </c>
      <c r="BN36" s="121">
        <v>0</v>
      </c>
      <c r="BO36" s="121">
        <f>SUM(BP36,BU36,BY36,BZ36,CF36)</f>
        <v>0</v>
      </c>
      <c r="BP36" s="121">
        <f>SUM(BQ36:BT36)</f>
        <v>0</v>
      </c>
      <c r="BQ36" s="121">
        <v>0</v>
      </c>
      <c r="BR36" s="121">
        <v>0</v>
      </c>
      <c r="BS36" s="121">
        <v>0</v>
      </c>
      <c r="BT36" s="121">
        <v>0</v>
      </c>
      <c r="BU36" s="121">
        <f>SUM(BV36:BX36)</f>
        <v>0</v>
      </c>
      <c r="BV36" s="121">
        <v>0</v>
      </c>
      <c r="BW36" s="121">
        <v>0</v>
      </c>
      <c r="BX36" s="121">
        <v>0</v>
      </c>
      <c r="BY36" s="121">
        <v>0</v>
      </c>
      <c r="BZ36" s="121">
        <f>SUM(CA36:CD36)</f>
        <v>0</v>
      </c>
      <c r="CA36" s="121">
        <v>0</v>
      </c>
      <c r="CB36" s="121">
        <v>0</v>
      </c>
      <c r="CC36" s="121">
        <v>0</v>
      </c>
      <c r="CD36" s="121">
        <v>0</v>
      </c>
      <c r="CE36" s="121">
        <v>15403</v>
      </c>
      <c r="CF36" s="121">
        <v>0</v>
      </c>
      <c r="CG36" s="121">
        <v>0</v>
      </c>
      <c r="CH36" s="121">
        <f>SUM(BG36,+BO36,+CG36)</f>
        <v>0</v>
      </c>
      <c r="CI36" s="121">
        <f>SUM(AE36,+BG36)</f>
        <v>0</v>
      </c>
      <c r="CJ36" s="121">
        <f>SUM(AF36,+BH36)</f>
        <v>0</v>
      </c>
      <c r="CK36" s="121">
        <f>SUM(AG36,+BI36)</f>
        <v>0</v>
      </c>
      <c r="CL36" s="121">
        <f>SUM(AH36,+BJ36)</f>
        <v>0</v>
      </c>
      <c r="CM36" s="121">
        <f>SUM(AI36,+BK36)</f>
        <v>0</v>
      </c>
      <c r="CN36" s="121">
        <f>SUM(AJ36,+BL36)</f>
        <v>0</v>
      </c>
      <c r="CO36" s="121">
        <f>SUM(AK36,+BM36)</f>
        <v>0</v>
      </c>
      <c r="CP36" s="121">
        <f>SUM(AL36,+BN36)</f>
        <v>132310</v>
      </c>
      <c r="CQ36" s="121">
        <f>SUM(AM36,+BO36)</f>
        <v>28757</v>
      </c>
      <c r="CR36" s="121">
        <f>SUM(AN36,+BP36)</f>
        <v>0</v>
      </c>
      <c r="CS36" s="121">
        <f>SUM(AO36,+BQ36)</f>
        <v>0</v>
      </c>
      <c r="CT36" s="121">
        <f>SUM(AP36,+BR36)</f>
        <v>0</v>
      </c>
      <c r="CU36" s="121">
        <f>SUM(AQ36,+BS36)</f>
        <v>0</v>
      </c>
      <c r="CV36" s="121">
        <f>SUM(AR36,+BT36)</f>
        <v>0</v>
      </c>
      <c r="CW36" s="121">
        <f>SUM(AS36,+BU36)</f>
        <v>0</v>
      </c>
      <c r="CX36" s="121">
        <f>SUM(AT36,+BV36)</f>
        <v>0</v>
      </c>
      <c r="CY36" s="121">
        <f>SUM(AU36,+BW36)</f>
        <v>0</v>
      </c>
      <c r="CZ36" s="121">
        <f>SUM(AV36,+BX36)</f>
        <v>0</v>
      </c>
      <c r="DA36" s="121">
        <f>SUM(AW36,+BY36)</f>
        <v>0</v>
      </c>
      <c r="DB36" s="121">
        <f>SUM(AX36,+BZ36)</f>
        <v>28757</v>
      </c>
      <c r="DC36" s="121">
        <f>SUM(AY36,+CA36)</f>
        <v>28757</v>
      </c>
      <c r="DD36" s="121">
        <f>SUM(AZ36,+CB36)</f>
        <v>0</v>
      </c>
      <c r="DE36" s="121">
        <f>SUM(BA36,+CC36)</f>
        <v>0</v>
      </c>
      <c r="DF36" s="121">
        <f>SUM(BB36,+CD36)</f>
        <v>0</v>
      </c>
      <c r="DG36" s="121">
        <f>SUM(BC36,+CE36)</f>
        <v>45990</v>
      </c>
      <c r="DH36" s="121">
        <f>SUM(BD36,+CF36)</f>
        <v>0</v>
      </c>
      <c r="DI36" s="121">
        <f>SUM(BE36,+CG36)</f>
        <v>37</v>
      </c>
      <c r="DJ36" s="121">
        <f>SUM(BF36,+CH36)</f>
        <v>28794</v>
      </c>
    </row>
    <row r="37" spans="1:114" s="136" customFormat="1" ht="13.5" customHeight="1" x14ac:dyDescent="0.15">
      <c r="A37" s="119" t="s">
        <v>6</v>
      </c>
      <c r="B37" s="120" t="s">
        <v>430</v>
      </c>
      <c r="C37" s="119" t="s">
        <v>431</v>
      </c>
      <c r="D37" s="121">
        <f>SUM(E37,+L37)</f>
        <v>90073</v>
      </c>
      <c r="E37" s="121">
        <f>SUM(F37:I37,K37)</f>
        <v>0</v>
      </c>
      <c r="F37" s="121">
        <v>0</v>
      </c>
      <c r="G37" s="121">
        <v>0</v>
      </c>
      <c r="H37" s="121">
        <v>0</v>
      </c>
      <c r="I37" s="121">
        <v>0</v>
      </c>
      <c r="J37" s="122" t="s">
        <v>457</v>
      </c>
      <c r="K37" s="121">
        <v>0</v>
      </c>
      <c r="L37" s="121">
        <v>90073</v>
      </c>
      <c r="M37" s="121">
        <f>SUM(N37,+U37)</f>
        <v>13597</v>
      </c>
      <c r="N37" s="121">
        <f>SUM(O37:R37,T37)</f>
        <v>0</v>
      </c>
      <c r="O37" s="121">
        <v>0</v>
      </c>
      <c r="P37" s="121">
        <v>0</v>
      </c>
      <c r="Q37" s="121">
        <v>0</v>
      </c>
      <c r="R37" s="121">
        <v>0</v>
      </c>
      <c r="S37" s="122" t="s">
        <v>457</v>
      </c>
      <c r="T37" s="121">
        <v>0</v>
      </c>
      <c r="U37" s="121">
        <v>13597</v>
      </c>
      <c r="V37" s="121">
        <f>+SUM(D37,M37)</f>
        <v>103670</v>
      </c>
      <c r="W37" s="121">
        <f>+SUM(E37,N37)</f>
        <v>0</v>
      </c>
      <c r="X37" s="121">
        <f>+SUM(F37,O37)</f>
        <v>0</v>
      </c>
      <c r="Y37" s="121">
        <f>+SUM(G37,P37)</f>
        <v>0</v>
      </c>
      <c r="Z37" s="121">
        <f>+SUM(H37,Q37)</f>
        <v>0</v>
      </c>
      <c r="AA37" s="121">
        <f>+SUM(I37,R37)</f>
        <v>0</v>
      </c>
      <c r="AB37" s="122" t="str">
        <f>IF(+SUM(J37,S37)=0,"-",+SUM(J37,S37))</f>
        <v>-</v>
      </c>
      <c r="AC37" s="121">
        <f>+SUM(K37,T37)</f>
        <v>0</v>
      </c>
      <c r="AD37" s="121">
        <f>+SUM(L37,U37)</f>
        <v>103670</v>
      </c>
      <c r="AE37" s="121">
        <f>SUM(AF37,+AK37)</f>
        <v>0</v>
      </c>
      <c r="AF37" s="121">
        <f>SUM(AG37:AJ37)</f>
        <v>0</v>
      </c>
      <c r="AG37" s="121"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35602</v>
      </c>
      <c r="AM37" s="121">
        <f>SUM(AN37,AS37,AW37,AX37,BD37)</f>
        <v>0</v>
      </c>
      <c r="AN37" s="121">
        <f>SUM(AO37:AR37)</f>
        <v>0</v>
      </c>
      <c r="AO37" s="121">
        <v>0</v>
      </c>
      <c r="AP37" s="121">
        <v>0</v>
      </c>
      <c r="AQ37" s="121">
        <v>0</v>
      </c>
      <c r="AR37" s="121">
        <v>0</v>
      </c>
      <c r="AS37" s="121">
        <f>SUM(AT37:AV37)</f>
        <v>0</v>
      </c>
      <c r="AT37" s="121">
        <v>0</v>
      </c>
      <c r="AU37" s="121">
        <v>0</v>
      </c>
      <c r="AV37" s="121">
        <v>0</v>
      </c>
      <c r="AW37" s="121">
        <v>0</v>
      </c>
      <c r="AX37" s="121">
        <f>SUM(AY37:BB37)</f>
        <v>0</v>
      </c>
      <c r="AY37" s="121">
        <v>0</v>
      </c>
      <c r="AZ37" s="121">
        <v>0</v>
      </c>
      <c r="BA37" s="121">
        <v>0</v>
      </c>
      <c r="BB37" s="121">
        <v>0</v>
      </c>
      <c r="BC37" s="121">
        <v>54471</v>
      </c>
      <c r="BD37" s="121">
        <v>0</v>
      </c>
      <c r="BE37" s="121">
        <v>0</v>
      </c>
      <c r="BF37" s="121">
        <f>SUM(AE37,+AM37,+BE37)</f>
        <v>0</v>
      </c>
      <c r="BG37" s="121">
        <f>SUM(BH37,+BM37)</f>
        <v>0</v>
      </c>
      <c r="BH37" s="121">
        <f>SUM(BI37:BL37)</f>
        <v>0</v>
      </c>
      <c r="BI37" s="121">
        <v>0</v>
      </c>
      <c r="BJ37" s="121">
        <v>0</v>
      </c>
      <c r="BK37" s="121">
        <v>0</v>
      </c>
      <c r="BL37" s="121">
        <v>0</v>
      </c>
      <c r="BM37" s="121">
        <v>0</v>
      </c>
      <c r="BN37" s="121">
        <v>0</v>
      </c>
      <c r="BO37" s="121">
        <f>SUM(BP37,BU37,BY37,BZ37,CF37)</f>
        <v>0</v>
      </c>
      <c r="BP37" s="121">
        <f>SUM(BQ37:BT37)</f>
        <v>0</v>
      </c>
      <c r="BQ37" s="121">
        <v>0</v>
      </c>
      <c r="BR37" s="121">
        <v>0</v>
      </c>
      <c r="BS37" s="121">
        <v>0</v>
      </c>
      <c r="BT37" s="121">
        <v>0</v>
      </c>
      <c r="BU37" s="121">
        <f>SUM(BV37:BX37)</f>
        <v>0</v>
      </c>
      <c r="BV37" s="121">
        <v>0</v>
      </c>
      <c r="BW37" s="121">
        <v>0</v>
      </c>
      <c r="BX37" s="121">
        <v>0</v>
      </c>
      <c r="BY37" s="121">
        <v>0</v>
      </c>
      <c r="BZ37" s="121">
        <f>SUM(CA37:CD37)</f>
        <v>0</v>
      </c>
      <c r="CA37" s="121">
        <v>0</v>
      </c>
      <c r="CB37" s="121">
        <v>0</v>
      </c>
      <c r="CC37" s="121">
        <v>0</v>
      </c>
      <c r="CD37" s="121">
        <v>0</v>
      </c>
      <c r="CE37" s="121">
        <v>13597</v>
      </c>
      <c r="CF37" s="121">
        <v>0</v>
      </c>
      <c r="CG37" s="121">
        <v>0</v>
      </c>
      <c r="CH37" s="121">
        <f>SUM(BG37,+BO37,+CG37)</f>
        <v>0</v>
      </c>
      <c r="CI37" s="121">
        <f>SUM(AE37,+BG37)</f>
        <v>0</v>
      </c>
      <c r="CJ37" s="121">
        <f>SUM(AF37,+BH37)</f>
        <v>0</v>
      </c>
      <c r="CK37" s="121">
        <f>SUM(AG37,+BI37)</f>
        <v>0</v>
      </c>
      <c r="CL37" s="121">
        <f>SUM(AH37,+BJ37)</f>
        <v>0</v>
      </c>
      <c r="CM37" s="121">
        <f>SUM(AI37,+BK37)</f>
        <v>0</v>
      </c>
      <c r="CN37" s="121">
        <f>SUM(AJ37,+BL37)</f>
        <v>0</v>
      </c>
      <c r="CO37" s="121">
        <f>SUM(AK37,+BM37)</f>
        <v>0</v>
      </c>
      <c r="CP37" s="121">
        <f>SUM(AL37,+BN37)</f>
        <v>35602</v>
      </c>
      <c r="CQ37" s="121">
        <f>SUM(AM37,+BO37)</f>
        <v>0</v>
      </c>
      <c r="CR37" s="121">
        <f>SUM(AN37,+BP37)</f>
        <v>0</v>
      </c>
      <c r="CS37" s="121">
        <f>SUM(AO37,+BQ37)</f>
        <v>0</v>
      </c>
      <c r="CT37" s="121">
        <f>SUM(AP37,+BR37)</f>
        <v>0</v>
      </c>
      <c r="CU37" s="121">
        <f>SUM(AQ37,+BS37)</f>
        <v>0</v>
      </c>
      <c r="CV37" s="121">
        <f>SUM(AR37,+BT37)</f>
        <v>0</v>
      </c>
      <c r="CW37" s="121">
        <f>SUM(AS37,+BU37)</f>
        <v>0</v>
      </c>
      <c r="CX37" s="121">
        <f>SUM(AT37,+BV37)</f>
        <v>0</v>
      </c>
      <c r="CY37" s="121">
        <f>SUM(AU37,+BW37)</f>
        <v>0</v>
      </c>
      <c r="CZ37" s="121">
        <f>SUM(AV37,+BX37)</f>
        <v>0</v>
      </c>
      <c r="DA37" s="121">
        <f>SUM(AW37,+BY37)</f>
        <v>0</v>
      </c>
      <c r="DB37" s="121">
        <f>SUM(AX37,+BZ37)</f>
        <v>0</v>
      </c>
      <c r="DC37" s="121">
        <f>SUM(AY37,+CA37)</f>
        <v>0</v>
      </c>
      <c r="DD37" s="121">
        <f>SUM(AZ37,+CB37)</f>
        <v>0</v>
      </c>
      <c r="DE37" s="121">
        <f>SUM(BA37,+CC37)</f>
        <v>0</v>
      </c>
      <c r="DF37" s="121">
        <f>SUM(BB37,+CD37)</f>
        <v>0</v>
      </c>
      <c r="DG37" s="121">
        <f>SUM(BC37,+CE37)</f>
        <v>68068</v>
      </c>
      <c r="DH37" s="121">
        <f>SUM(BD37,+CF37)</f>
        <v>0</v>
      </c>
      <c r="DI37" s="121">
        <f>SUM(BE37,+CG37)</f>
        <v>0</v>
      </c>
      <c r="DJ37" s="121">
        <f>SUM(BF37,+CH37)</f>
        <v>0</v>
      </c>
    </row>
    <row r="38" spans="1:114" s="136" customFormat="1" ht="13.5" customHeight="1" x14ac:dyDescent="0.15">
      <c r="A38" s="119" t="s">
        <v>6</v>
      </c>
      <c r="B38" s="120" t="s">
        <v>433</v>
      </c>
      <c r="C38" s="119" t="s">
        <v>434</v>
      </c>
      <c r="D38" s="121">
        <f>SUM(E38,+L38)</f>
        <v>336040</v>
      </c>
      <c r="E38" s="121">
        <f>SUM(F38:I38,K38)</f>
        <v>0</v>
      </c>
      <c r="F38" s="121">
        <v>0</v>
      </c>
      <c r="G38" s="121">
        <v>0</v>
      </c>
      <c r="H38" s="121">
        <v>0</v>
      </c>
      <c r="I38" s="121">
        <v>0</v>
      </c>
      <c r="J38" s="122" t="s">
        <v>457</v>
      </c>
      <c r="K38" s="121">
        <v>0</v>
      </c>
      <c r="L38" s="121">
        <v>336040</v>
      </c>
      <c r="M38" s="121">
        <f>SUM(N38,+U38)</f>
        <v>36958</v>
      </c>
      <c r="N38" s="121">
        <f>SUM(O38:R38,T38)</f>
        <v>0</v>
      </c>
      <c r="O38" s="121">
        <v>0</v>
      </c>
      <c r="P38" s="121">
        <v>0</v>
      </c>
      <c r="Q38" s="121">
        <v>0</v>
      </c>
      <c r="R38" s="121">
        <v>0</v>
      </c>
      <c r="S38" s="122" t="s">
        <v>457</v>
      </c>
      <c r="T38" s="121">
        <v>0</v>
      </c>
      <c r="U38" s="121">
        <v>36958</v>
      </c>
      <c r="V38" s="121">
        <f>+SUM(D38,M38)</f>
        <v>372998</v>
      </c>
      <c r="W38" s="121">
        <f>+SUM(E38,N38)</f>
        <v>0</v>
      </c>
      <c r="X38" s="121">
        <f>+SUM(F38,O38)</f>
        <v>0</v>
      </c>
      <c r="Y38" s="121">
        <f>+SUM(G38,P38)</f>
        <v>0</v>
      </c>
      <c r="Z38" s="121">
        <f>+SUM(H38,Q38)</f>
        <v>0</v>
      </c>
      <c r="AA38" s="121">
        <f>+SUM(I38,R38)</f>
        <v>0</v>
      </c>
      <c r="AB38" s="122" t="str">
        <f>IF(+SUM(J38,S38)=0,"-",+SUM(J38,S38))</f>
        <v>-</v>
      </c>
      <c r="AC38" s="121">
        <f>+SUM(K38,T38)</f>
        <v>0</v>
      </c>
      <c r="AD38" s="121">
        <f>+SUM(L38,U38)</f>
        <v>372998</v>
      </c>
      <c r="AE38" s="121">
        <f>SUM(AF38,+AK38)</f>
        <v>0</v>
      </c>
      <c r="AF38" s="121">
        <f>SUM(AG38:AJ38)</f>
        <v>0</v>
      </c>
      <c r="AG38" s="121"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132456</v>
      </c>
      <c r="AM38" s="121">
        <f>SUM(AN38,AS38,AW38,AX38,BD38)</f>
        <v>929</v>
      </c>
      <c r="AN38" s="121">
        <f>SUM(AO38:AR38)</f>
        <v>859</v>
      </c>
      <c r="AO38" s="121">
        <v>0</v>
      </c>
      <c r="AP38" s="121">
        <v>0</v>
      </c>
      <c r="AQ38" s="121">
        <v>0</v>
      </c>
      <c r="AR38" s="121">
        <v>859</v>
      </c>
      <c r="AS38" s="121">
        <f>SUM(AT38:AV38)</f>
        <v>70</v>
      </c>
      <c r="AT38" s="121">
        <v>0</v>
      </c>
      <c r="AU38" s="121">
        <v>0</v>
      </c>
      <c r="AV38" s="121">
        <v>70</v>
      </c>
      <c r="AW38" s="121">
        <v>0</v>
      </c>
      <c r="AX38" s="121">
        <f>SUM(AY38:BB38)</f>
        <v>0</v>
      </c>
      <c r="AY38" s="121">
        <v>0</v>
      </c>
      <c r="AZ38" s="121">
        <v>0</v>
      </c>
      <c r="BA38" s="121">
        <v>0</v>
      </c>
      <c r="BB38" s="121">
        <v>0</v>
      </c>
      <c r="BC38" s="121">
        <v>202655</v>
      </c>
      <c r="BD38" s="121">
        <v>0</v>
      </c>
      <c r="BE38" s="121">
        <v>0</v>
      </c>
      <c r="BF38" s="121">
        <f>SUM(AE38,+AM38,+BE38)</f>
        <v>929</v>
      </c>
      <c r="BG38" s="121">
        <f>SUM(BH38,+BM38)</f>
        <v>0</v>
      </c>
      <c r="BH38" s="121">
        <f>SUM(BI38:BL38)</f>
        <v>0</v>
      </c>
      <c r="BI38" s="121">
        <v>0</v>
      </c>
      <c r="BJ38" s="121">
        <v>0</v>
      </c>
      <c r="BK38" s="121">
        <v>0</v>
      </c>
      <c r="BL38" s="121">
        <v>0</v>
      </c>
      <c r="BM38" s="121">
        <v>0</v>
      </c>
      <c r="BN38" s="121">
        <v>0</v>
      </c>
      <c r="BO38" s="121">
        <f>SUM(BP38,BU38,BY38,BZ38,CF38)</f>
        <v>0</v>
      </c>
      <c r="BP38" s="121">
        <f>SUM(BQ38:BT38)</f>
        <v>0</v>
      </c>
      <c r="BQ38" s="121">
        <v>0</v>
      </c>
      <c r="BR38" s="121">
        <v>0</v>
      </c>
      <c r="BS38" s="121">
        <v>0</v>
      </c>
      <c r="BT38" s="121">
        <v>0</v>
      </c>
      <c r="BU38" s="121">
        <f>SUM(BV38:BX38)</f>
        <v>0</v>
      </c>
      <c r="BV38" s="121">
        <v>0</v>
      </c>
      <c r="BW38" s="121">
        <v>0</v>
      </c>
      <c r="BX38" s="121">
        <v>0</v>
      </c>
      <c r="BY38" s="121">
        <v>0</v>
      </c>
      <c r="BZ38" s="121">
        <f>SUM(CA38:CD38)</f>
        <v>0</v>
      </c>
      <c r="CA38" s="121">
        <v>0</v>
      </c>
      <c r="CB38" s="121">
        <v>0</v>
      </c>
      <c r="CC38" s="121">
        <v>0</v>
      </c>
      <c r="CD38" s="121">
        <v>0</v>
      </c>
      <c r="CE38" s="121">
        <v>36958</v>
      </c>
      <c r="CF38" s="121">
        <v>0</v>
      </c>
      <c r="CG38" s="121">
        <v>0</v>
      </c>
      <c r="CH38" s="121">
        <f>SUM(BG38,+BO38,+CG38)</f>
        <v>0</v>
      </c>
      <c r="CI38" s="121">
        <f>SUM(AE38,+BG38)</f>
        <v>0</v>
      </c>
      <c r="CJ38" s="121">
        <f>SUM(AF38,+BH38)</f>
        <v>0</v>
      </c>
      <c r="CK38" s="121">
        <f>SUM(AG38,+BI38)</f>
        <v>0</v>
      </c>
      <c r="CL38" s="121">
        <f>SUM(AH38,+BJ38)</f>
        <v>0</v>
      </c>
      <c r="CM38" s="121">
        <f>SUM(AI38,+BK38)</f>
        <v>0</v>
      </c>
      <c r="CN38" s="121">
        <f>SUM(AJ38,+BL38)</f>
        <v>0</v>
      </c>
      <c r="CO38" s="121">
        <f>SUM(AK38,+BM38)</f>
        <v>0</v>
      </c>
      <c r="CP38" s="121">
        <f>SUM(AL38,+BN38)</f>
        <v>132456</v>
      </c>
      <c r="CQ38" s="121">
        <f>SUM(AM38,+BO38)</f>
        <v>929</v>
      </c>
      <c r="CR38" s="121">
        <f>SUM(AN38,+BP38)</f>
        <v>859</v>
      </c>
      <c r="CS38" s="121">
        <f>SUM(AO38,+BQ38)</f>
        <v>0</v>
      </c>
      <c r="CT38" s="121">
        <f>SUM(AP38,+BR38)</f>
        <v>0</v>
      </c>
      <c r="CU38" s="121">
        <f>SUM(AQ38,+BS38)</f>
        <v>0</v>
      </c>
      <c r="CV38" s="121">
        <f>SUM(AR38,+BT38)</f>
        <v>859</v>
      </c>
      <c r="CW38" s="121">
        <f>SUM(AS38,+BU38)</f>
        <v>70</v>
      </c>
      <c r="CX38" s="121">
        <f>SUM(AT38,+BV38)</f>
        <v>0</v>
      </c>
      <c r="CY38" s="121">
        <f>SUM(AU38,+BW38)</f>
        <v>0</v>
      </c>
      <c r="CZ38" s="121">
        <f>SUM(AV38,+BX38)</f>
        <v>70</v>
      </c>
      <c r="DA38" s="121">
        <f>SUM(AW38,+BY38)</f>
        <v>0</v>
      </c>
      <c r="DB38" s="121">
        <f>SUM(AX38,+BZ38)</f>
        <v>0</v>
      </c>
      <c r="DC38" s="121">
        <f>SUM(AY38,+CA38)</f>
        <v>0</v>
      </c>
      <c r="DD38" s="121">
        <f>SUM(AZ38,+CB38)</f>
        <v>0</v>
      </c>
      <c r="DE38" s="121">
        <f>SUM(BA38,+CC38)</f>
        <v>0</v>
      </c>
      <c r="DF38" s="121">
        <f>SUM(BB38,+CD38)</f>
        <v>0</v>
      </c>
      <c r="DG38" s="121">
        <f>SUM(BC38,+CE38)</f>
        <v>239613</v>
      </c>
      <c r="DH38" s="121">
        <f>SUM(BD38,+CF38)</f>
        <v>0</v>
      </c>
      <c r="DI38" s="121">
        <f>SUM(BE38,+CG38)</f>
        <v>0</v>
      </c>
      <c r="DJ38" s="121">
        <f>SUM(BF38,+CH38)</f>
        <v>929</v>
      </c>
    </row>
    <row r="39" spans="1:114" s="136" customFormat="1" ht="13.5" customHeight="1" x14ac:dyDescent="0.15">
      <c r="A39" s="119" t="s">
        <v>6</v>
      </c>
      <c r="B39" s="120" t="s">
        <v>436</v>
      </c>
      <c r="C39" s="119" t="s">
        <v>437</v>
      </c>
      <c r="D39" s="121">
        <f>SUM(E39,+L39)</f>
        <v>239556</v>
      </c>
      <c r="E39" s="121">
        <f>SUM(F39:I39,K39)</f>
        <v>0</v>
      </c>
      <c r="F39" s="121">
        <v>0</v>
      </c>
      <c r="G39" s="121">
        <v>0</v>
      </c>
      <c r="H39" s="121">
        <v>0</v>
      </c>
      <c r="I39" s="121">
        <v>0</v>
      </c>
      <c r="J39" s="122" t="s">
        <v>457</v>
      </c>
      <c r="K39" s="121">
        <v>0</v>
      </c>
      <c r="L39" s="121">
        <v>239556</v>
      </c>
      <c r="M39" s="121">
        <f>SUM(N39,+U39)</f>
        <v>29835</v>
      </c>
      <c r="N39" s="121">
        <f>SUM(O39:R39,T39)</f>
        <v>0</v>
      </c>
      <c r="O39" s="121">
        <v>0</v>
      </c>
      <c r="P39" s="121">
        <v>0</v>
      </c>
      <c r="Q39" s="121">
        <v>0</v>
      </c>
      <c r="R39" s="121">
        <v>0</v>
      </c>
      <c r="S39" s="122" t="s">
        <v>457</v>
      </c>
      <c r="T39" s="121">
        <v>0</v>
      </c>
      <c r="U39" s="121">
        <v>29835</v>
      </c>
      <c r="V39" s="121">
        <f>+SUM(D39,M39)</f>
        <v>269391</v>
      </c>
      <c r="W39" s="121">
        <f>+SUM(E39,N39)</f>
        <v>0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0</v>
      </c>
      <c r="AB39" s="122" t="str">
        <f>IF(+SUM(J39,S39)=0,"-",+SUM(J39,S39))</f>
        <v>-</v>
      </c>
      <c r="AC39" s="121">
        <f>+SUM(K39,T39)</f>
        <v>0</v>
      </c>
      <c r="AD39" s="121">
        <f>+SUM(L39,U39)</f>
        <v>269391</v>
      </c>
      <c r="AE39" s="121">
        <f>SUM(AF39,+AK39)</f>
        <v>0</v>
      </c>
      <c r="AF39" s="121">
        <f>SUM(AG39:AJ39)</f>
        <v>0</v>
      </c>
      <c r="AG39" s="121"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91460</v>
      </c>
      <c r="AM39" s="121">
        <f>SUM(AN39,AS39,AW39,AX39,BD39)</f>
        <v>8165</v>
      </c>
      <c r="AN39" s="121">
        <f>SUM(AO39:AR39)</f>
        <v>8165</v>
      </c>
      <c r="AO39" s="121">
        <v>8165</v>
      </c>
      <c r="AP39" s="121">
        <v>0</v>
      </c>
      <c r="AQ39" s="121">
        <v>0</v>
      </c>
      <c r="AR39" s="121">
        <v>0</v>
      </c>
      <c r="AS39" s="121">
        <f>SUM(AT39:AV39)</f>
        <v>0</v>
      </c>
      <c r="AT39" s="121">
        <v>0</v>
      </c>
      <c r="AU39" s="121">
        <v>0</v>
      </c>
      <c r="AV39" s="121">
        <v>0</v>
      </c>
      <c r="AW39" s="121">
        <v>0</v>
      </c>
      <c r="AX39" s="121">
        <f>SUM(AY39:BB39)</f>
        <v>0</v>
      </c>
      <c r="AY39" s="121">
        <v>0</v>
      </c>
      <c r="AZ39" s="121">
        <v>0</v>
      </c>
      <c r="BA39" s="121">
        <v>0</v>
      </c>
      <c r="BB39" s="121">
        <v>0</v>
      </c>
      <c r="BC39" s="121">
        <v>139931</v>
      </c>
      <c r="BD39" s="121">
        <v>0</v>
      </c>
      <c r="BE39" s="121">
        <v>0</v>
      </c>
      <c r="BF39" s="121">
        <f>SUM(AE39,+AM39,+BE39)</f>
        <v>8165</v>
      </c>
      <c r="BG39" s="121">
        <f>SUM(BH39,+BM39)</f>
        <v>0</v>
      </c>
      <c r="BH39" s="121">
        <f>SUM(BI39:BL39)</f>
        <v>0</v>
      </c>
      <c r="BI39" s="121">
        <v>0</v>
      </c>
      <c r="BJ39" s="121">
        <v>0</v>
      </c>
      <c r="BK39" s="121">
        <v>0</v>
      </c>
      <c r="BL39" s="121">
        <v>0</v>
      </c>
      <c r="BM39" s="121">
        <v>0</v>
      </c>
      <c r="BN39" s="121">
        <v>0</v>
      </c>
      <c r="BO39" s="121">
        <f>SUM(BP39,BU39,BY39,BZ39,CF39)</f>
        <v>0</v>
      </c>
      <c r="BP39" s="121">
        <f>SUM(BQ39:BT39)</f>
        <v>0</v>
      </c>
      <c r="BQ39" s="121">
        <v>0</v>
      </c>
      <c r="BR39" s="121">
        <v>0</v>
      </c>
      <c r="BS39" s="121">
        <v>0</v>
      </c>
      <c r="BT39" s="121">
        <v>0</v>
      </c>
      <c r="BU39" s="121">
        <f>SUM(BV39:BX39)</f>
        <v>0</v>
      </c>
      <c r="BV39" s="121">
        <v>0</v>
      </c>
      <c r="BW39" s="121">
        <v>0</v>
      </c>
      <c r="BX39" s="121">
        <v>0</v>
      </c>
      <c r="BY39" s="121">
        <v>0</v>
      </c>
      <c r="BZ39" s="121">
        <f>SUM(CA39:CD39)</f>
        <v>0</v>
      </c>
      <c r="CA39" s="121">
        <v>0</v>
      </c>
      <c r="CB39" s="121">
        <v>0</v>
      </c>
      <c r="CC39" s="121">
        <v>0</v>
      </c>
      <c r="CD39" s="121">
        <v>0</v>
      </c>
      <c r="CE39" s="121">
        <v>29835</v>
      </c>
      <c r="CF39" s="121">
        <v>0</v>
      </c>
      <c r="CG39" s="121">
        <v>0</v>
      </c>
      <c r="CH39" s="121">
        <f>SUM(BG39,+BO39,+CG39)</f>
        <v>0</v>
      </c>
      <c r="CI39" s="121">
        <f>SUM(AE39,+BG39)</f>
        <v>0</v>
      </c>
      <c r="CJ39" s="121">
        <f>SUM(AF39,+BH39)</f>
        <v>0</v>
      </c>
      <c r="CK39" s="121">
        <f>SUM(AG39,+BI39)</f>
        <v>0</v>
      </c>
      <c r="CL39" s="121">
        <f>SUM(AH39,+BJ39)</f>
        <v>0</v>
      </c>
      <c r="CM39" s="121">
        <f>SUM(AI39,+BK39)</f>
        <v>0</v>
      </c>
      <c r="CN39" s="121">
        <f>SUM(AJ39,+BL39)</f>
        <v>0</v>
      </c>
      <c r="CO39" s="121">
        <f>SUM(AK39,+BM39)</f>
        <v>0</v>
      </c>
      <c r="CP39" s="121">
        <f>SUM(AL39,+BN39)</f>
        <v>91460</v>
      </c>
      <c r="CQ39" s="121">
        <f>SUM(AM39,+BO39)</f>
        <v>8165</v>
      </c>
      <c r="CR39" s="121">
        <f>SUM(AN39,+BP39)</f>
        <v>8165</v>
      </c>
      <c r="CS39" s="121">
        <f>SUM(AO39,+BQ39)</f>
        <v>8165</v>
      </c>
      <c r="CT39" s="121">
        <f>SUM(AP39,+BR39)</f>
        <v>0</v>
      </c>
      <c r="CU39" s="121">
        <f>SUM(AQ39,+BS39)</f>
        <v>0</v>
      </c>
      <c r="CV39" s="121">
        <f>SUM(AR39,+BT39)</f>
        <v>0</v>
      </c>
      <c r="CW39" s="121">
        <f>SUM(AS39,+BU39)</f>
        <v>0</v>
      </c>
      <c r="CX39" s="121">
        <f>SUM(AT39,+BV39)</f>
        <v>0</v>
      </c>
      <c r="CY39" s="121">
        <f>SUM(AU39,+BW39)</f>
        <v>0</v>
      </c>
      <c r="CZ39" s="121">
        <f>SUM(AV39,+BX39)</f>
        <v>0</v>
      </c>
      <c r="DA39" s="121">
        <f>SUM(AW39,+BY39)</f>
        <v>0</v>
      </c>
      <c r="DB39" s="121">
        <f>SUM(AX39,+BZ39)</f>
        <v>0</v>
      </c>
      <c r="DC39" s="121">
        <f>SUM(AY39,+CA39)</f>
        <v>0</v>
      </c>
      <c r="DD39" s="121">
        <f>SUM(AZ39,+CB39)</f>
        <v>0</v>
      </c>
      <c r="DE39" s="121">
        <f>SUM(BA39,+CC39)</f>
        <v>0</v>
      </c>
      <c r="DF39" s="121">
        <f>SUM(BB39,+CD39)</f>
        <v>0</v>
      </c>
      <c r="DG39" s="121">
        <f>SUM(BC39,+CE39)</f>
        <v>169766</v>
      </c>
      <c r="DH39" s="121">
        <f>SUM(BD39,+CF39)</f>
        <v>0</v>
      </c>
      <c r="DI39" s="121">
        <f>SUM(BE39,+CG39)</f>
        <v>0</v>
      </c>
      <c r="DJ39" s="121">
        <f>SUM(BF39,+CH39)</f>
        <v>8165</v>
      </c>
    </row>
    <row r="40" spans="1:114" s="136" customFormat="1" ht="13.5" customHeight="1" x14ac:dyDescent="0.15">
      <c r="A40" s="119" t="s">
        <v>6</v>
      </c>
      <c r="B40" s="120" t="s">
        <v>440</v>
      </c>
      <c r="C40" s="119" t="s">
        <v>441</v>
      </c>
      <c r="D40" s="121">
        <f>SUM(E40,+L40)</f>
        <v>357054</v>
      </c>
      <c r="E40" s="121">
        <f>SUM(F40:I40,K40)</f>
        <v>0</v>
      </c>
      <c r="F40" s="121">
        <v>0</v>
      </c>
      <c r="G40" s="121">
        <v>0</v>
      </c>
      <c r="H40" s="121">
        <v>0</v>
      </c>
      <c r="I40" s="121">
        <v>0</v>
      </c>
      <c r="J40" s="122" t="s">
        <v>457</v>
      </c>
      <c r="K40" s="121">
        <v>0</v>
      </c>
      <c r="L40" s="121">
        <v>357054</v>
      </c>
      <c r="M40" s="121">
        <f>SUM(N40,+U40)</f>
        <v>43731</v>
      </c>
      <c r="N40" s="121">
        <f>SUM(O40:R40,T40)</f>
        <v>0</v>
      </c>
      <c r="O40" s="121">
        <v>0</v>
      </c>
      <c r="P40" s="121">
        <v>0</v>
      </c>
      <c r="Q40" s="121">
        <v>0</v>
      </c>
      <c r="R40" s="121">
        <v>0</v>
      </c>
      <c r="S40" s="122" t="s">
        <v>457</v>
      </c>
      <c r="T40" s="121">
        <v>0</v>
      </c>
      <c r="U40" s="121">
        <v>43731</v>
      </c>
      <c r="V40" s="121">
        <f>+SUM(D40,M40)</f>
        <v>400785</v>
      </c>
      <c r="W40" s="121">
        <f>+SUM(E40,N40)</f>
        <v>0</v>
      </c>
      <c r="X40" s="121">
        <f>+SUM(F40,O40)</f>
        <v>0</v>
      </c>
      <c r="Y40" s="121">
        <f>+SUM(G40,P40)</f>
        <v>0</v>
      </c>
      <c r="Z40" s="121">
        <f>+SUM(H40,Q40)</f>
        <v>0</v>
      </c>
      <c r="AA40" s="121">
        <f>+SUM(I40,R40)</f>
        <v>0</v>
      </c>
      <c r="AB40" s="122" t="str">
        <f>IF(+SUM(J40,S40)=0,"-",+SUM(J40,S40))</f>
        <v>-</v>
      </c>
      <c r="AC40" s="121">
        <f>+SUM(K40,T40)</f>
        <v>0</v>
      </c>
      <c r="AD40" s="121">
        <f>+SUM(L40,U40)</f>
        <v>400785</v>
      </c>
      <c r="AE40" s="121">
        <f>SUM(AF40,+AK40)</f>
        <v>0</v>
      </c>
      <c r="AF40" s="121">
        <f>SUM(AG40:AJ40)</f>
        <v>0</v>
      </c>
      <c r="AG40" s="121"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141130</v>
      </c>
      <c r="AM40" s="121">
        <f>SUM(AN40,AS40,AW40,AX40,BD40)</f>
        <v>0</v>
      </c>
      <c r="AN40" s="121">
        <f>SUM(AO40:AR40)</f>
        <v>0</v>
      </c>
      <c r="AO40" s="121">
        <v>0</v>
      </c>
      <c r="AP40" s="121">
        <v>0</v>
      </c>
      <c r="AQ40" s="121">
        <v>0</v>
      </c>
      <c r="AR40" s="121">
        <v>0</v>
      </c>
      <c r="AS40" s="121">
        <f>SUM(AT40:AV40)</f>
        <v>0</v>
      </c>
      <c r="AT40" s="121">
        <v>0</v>
      </c>
      <c r="AU40" s="121">
        <v>0</v>
      </c>
      <c r="AV40" s="121">
        <v>0</v>
      </c>
      <c r="AW40" s="121">
        <v>0</v>
      </c>
      <c r="AX40" s="121">
        <f>SUM(AY40:BB40)</f>
        <v>0</v>
      </c>
      <c r="AY40" s="121">
        <v>0</v>
      </c>
      <c r="AZ40" s="121">
        <v>0</v>
      </c>
      <c r="BA40" s="121">
        <v>0</v>
      </c>
      <c r="BB40" s="121">
        <v>0</v>
      </c>
      <c r="BC40" s="121">
        <v>215924</v>
      </c>
      <c r="BD40" s="121">
        <v>0</v>
      </c>
      <c r="BE40" s="121">
        <v>0</v>
      </c>
      <c r="BF40" s="121">
        <f>SUM(AE40,+AM40,+BE40)</f>
        <v>0</v>
      </c>
      <c r="BG40" s="121">
        <f>SUM(BH40,+BM40)</f>
        <v>0</v>
      </c>
      <c r="BH40" s="121">
        <f>SUM(BI40:BL40)</f>
        <v>0</v>
      </c>
      <c r="BI40" s="121">
        <v>0</v>
      </c>
      <c r="BJ40" s="121">
        <v>0</v>
      </c>
      <c r="BK40" s="121">
        <v>0</v>
      </c>
      <c r="BL40" s="121">
        <v>0</v>
      </c>
      <c r="BM40" s="121">
        <v>0</v>
      </c>
      <c r="BN40" s="121">
        <v>0</v>
      </c>
      <c r="BO40" s="121">
        <f>SUM(BP40,BU40,BY40,BZ40,CF40)</f>
        <v>0</v>
      </c>
      <c r="BP40" s="121">
        <f>SUM(BQ40:BT40)</f>
        <v>0</v>
      </c>
      <c r="BQ40" s="121">
        <v>0</v>
      </c>
      <c r="BR40" s="121">
        <v>0</v>
      </c>
      <c r="BS40" s="121">
        <v>0</v>
      </c>
      <c r="BT40" s="121">
        <v>0</v>
      </c>
      <c r="BU40" s="121">
        <f>SUM(BV40:BX40)</f>
        <v>0</v>
      </c>
      <c r="BV40" s="121">
        <v>0</v>
      </c>
      <c r="BW40" s="121">
        <v>0</v>
      </c>
      <c r="BX40" s="121">
        <v>0</v>
      </c>
      <c r="BY40" s="121">
        <v>0</v>
      </c>
      <c r="BZ40" s="121">
        <f>SUM(CA40:CD40)</f>
        <v>0</v>
      </c>
      <c r="CA40" s="121">
        <v>0</v>
      </c>
      <c r="CB40" s="121">
        <v>0</v>
      </c>
      <c r="CC40" s="121">
        <v>0</v>
      </c>
      <c r="CD40" s="121">
        <v>0</v>
      </c>
      <c r="CE40" s="121">
        <v>43731</v>
      </c>
      <c r="CF40" s="121">
        <v>0</v>
      </c>
      <c r="CG40" s="121">
        <v>0</v>
      </c>
      <c r="CH40" s="121">
        <f>SUM(BG40,+BO40,+CG40)</f>
        <v>0</v>
      </c>
      <c r="CI40" s="121">
        <f>SUM(AE40,+BG40)</f>
        <v>0</v>
      </c>
      <c r="CJ40" s="121">
        <f>SUM(AF40,+BH40)</f>
        <v>0</v>
      </c>
      <c r="CK40" s="121">
        <f>SUM(AG40,+BI40)</f>
        <v>0</v>
      </c>
      <c r="CL40" s="121">
        <f>SUM(AH40,+BJ40)</f>
        <v>0</v>
      </c>
      <c r="CM40" s="121">
        <f>SUM(AI40,+BK40)</f>
        <v>0</v>
      </c>
      <c r="CN40" s="121">
        <f>SUM(AJ40,+BL40)</f>
        <v>0</v>
      </c>
      <c r="CO40" s="121">
        <f>SUM(AK40,+BM40)</f>
        <v>0</v>
      </c>
      <c r="CP40" s="121">
        <f>SUM(AL40,+BN40)</f>
        <v>141130</v>
      </c>
      <c r="CQ40" s="121">
        <f>SUM(AM40,+BO40)</f>
        <v>0</v>
      </c>
      <c r="CR40" s="121">
        <f>SUM(AN40,+BP40)</f>
        <v>0</v>
      </c>
      <c r="CS40" s="121">
        <f>SUM(AO40,+BQ40)</f>
        <v>0</v>
      </c>
      <c r="CT40" s="121">
        <f>SUM(AP40,+BR40)</f>
        <v>0</v>
      </c>
      <c r="CU40" s="121">
        <f>SUM(AQ40,+BS40)</f>
        <v>0</v>
      </c>
      <c r="CV40" s="121">
        <f>SUM(AR40,+BT40)</f>
        <v>0</v>
      </c>
      <c r="CW40" s="121">
        <f>SUM(AS40,+BU40)</f>
        <v>0</v>
      </c>
      <c r="CX40" s="121">
        <f>SUM(AT40,+BV40)</f>
        <v>0</v>
      </c>
      <c r="CY40" s="121">
        <f>SUM(AU40,+BW40)</f>
        <v>0</v>
      </c>
      <c r="CZ40" s="121">
        <f>SUM(AV40,+BX40)</f>
        <v>0</v>
      </c>
      <c r="DA40" s="121">
        <f>SUM(AW40,+BY40)</f>
        <v>0</v>
      </c>
      <c r="DB40" s="121">
        <f>SUM(AX40,+BZ40)</f>
        <v>0</v>
      </c>
      <c r="DC40" s="121">
        <f>SUM(AY40,+CA40)</f>
        <v>0</v>
      </c>
      <c r="DD40" s="121">
        <f>SUM(AZ40,+CB40)</f>
        <v>0</v>
      </c>
      <c r="DE40" s="121">
        <f>SUM(BA40,+CC40)</f>
        <v>0</v>
      </c>
      <c r="DF40" s="121">
        <f>SUM(BB40,+CD40)</f>
        <v>0</v>
      </c>
      <c r="DG40" s="121">
        <f>SUM(BC40,+CE40)</f>
        <v>259655</v>
      </c>
      <c r="DH40" s="121">
        <f>SUM(BD40,+CF40)</f>
        <v>0</v>
      </c>
      <c r="DI40" s="121">
        <f>SUM(BE40,+CG40)</f>
        <v>0</v>
      </c>
      <c r="DJ40" s="121">
        <f>SUM(BF40,+CH40)</f>
        <v>0</v>
      </c>
    </row>
    <row r="41" spans="1:114" s="136" customFormat="1" ht="13.5" customHeight="1" x14ac:dyDescent="0.15">
      <c r="A41" s="119" t="s">
        <v>6</v>
      </c>
      <c r="B41" s="120" t="s">
        <v>443</v>
      </c>
      <c r="C41" s="119" t="s">
        <v>444</v>
      </c>
      <c r="D41" s="121">
        <f>SUM(E41,+L41)</f>
        <v>174944</v>
      </c>
      <c r="E41" s="121">
        <f>SUM(F41:I41,K41)</f>
        <v>58105</v>
      </c>
      <c r="F41" s="121">
        <v>55414</v>
      </c>
      <c r="G41" s="121">
        <v>0</v>
      </c>
      <c r="H41" s="121">
        <v>0</v>
      </c>
      <c r="I41" s="121">
        <v>911</v>
      </c>
      <c r="J41" s="122" t="s">
        <v>457</v>
      </c>
      <c r="K41" s="121">
        <v>1780</v>
      </c>
      <c r="L41" s="121">
        <v>116839</v>
      </c>
      <c r="M41" s="121">
        <f>SUM(N41,+U41)</f>
        <v>43988</v>
      </c>
      <c r="N41" s="121">
        <f>SUM(O41:R41,T41)</f>
        <v>0</v>
      </c>
      <c r="O41" s="121">
        <v>0</v>
      </c>
      <c r="P41" s="121">
        <v>0</v>
      </c>
      <c r="Q41" s="121">
        <v>0</v>
      </c>
      <c r="R41" s="121">
        <v>0</v>
      </c>
      <c r="S41" s="122" t="s">
        <v>457</v>
      </c>
      <c r="T41" s="121">
        <v>0</v>
      </c>
      <c r="U41" s="121">
        <v>43988</v>
      </c>
      <c r="V41" s="121">
        <f>+SUM(D41,M41)</f>
        <v>218932</v>
      </c>
      <c r="W41" s="121">
        <f>+SUM(E41,N41)</f>
        <v>58105</v>
      </c>
      <c r="X41" s="121">
        <f>+SUM(F41,O41)</f>
        <v>55414</v>
      </c>
      <c r="Y41" s="121">
        <f>+SUM(G41,P41)</f>
        <v>0</v>
      </c>
      <c r="Z41" s="121">
        <f>+SUM(H41,Q41)</f>
        <v>0</v>
      </c>
      <c r="AA41" s="121">
        <f>+SUM(I41,R41)</f>
        <v>911</v>
      </c>
      <c r="AB41" s="122" t="str">
        <f>IF(+SUM(J41,S41)=0,"-",+SUM(J41,S41))</f>
        <v>-</v>
      </c>
      <c r="AC41" s="121">
        <f>+SUM(K41,T41)</f>
        <v>1780</v>
      </c>
      <c r="AD41" s="121">
        <f>+SUM(L41,U41)</f>
        <v>160827</v>
      </c>
      <c r="AE41" s="121">
        <f>SUM(AF41,+AK41)</f>
        <v>0</v>
      </c>
      <c r="AF41" s="121">
        <f>SUM(AG41:AJ41)</f>
        <v>0</v>
      </c>
      <c r="AG41" s="121"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f>SUM(AN41,AS41,AW41,AX41,BD41)</f>
        <v>124997</v>
      </c>
      <c r="AN41" s="121">
        <f>SUM(AO41:AR41)</f>
        <v>21477</v>
      </c>
      <c r="AO41" s="121">
        <v>18823</v>
      </c>
      <c r="AP41" s="121">
        <v>0</v>
      </c>
      <c r="AQ41" s="121">
        <v>2654</v>
      </c>
      <c r="AR41" s="121">
        <v>0</v>
      </c>
      <c r="AS41" s="121">
        <f>SUM(AT41:AV41)</f>
        <v>14401</v>
      </c>
      <c r="AT41" s="121">
        <v>722</v>
      </c>
      <c r="AU41" s="121">
        <v>4981</v>
      </c>
      <c r="AV41" s="121">
        <v>8698</v>
      </c>
      <c r="AW41" s="121">
        <v>5810</v>
      </c>
      <c r="AX41" s="121">
        <f>SUM(AY41:BB41)</f>
        <v>83309</v>
      </c>
      <c r="AY41" s="121">
        <v>62282</v>
      </c>
      <c r="AZ41" s="121">
        <v>15917</v>
      </c>
      <c r="BA41" s="121">
        <v>5110</v>
      </c>
      <c r="BB41" s="121">
        <v>0</v>
      </c>
      <c r="BC41" s="121">
        <v>23958</v>
      </c>
      <c r="BD41" s="121">
        <v>0</v>
      </c>
      <c r="BE41" s="121">
        <v>25989</v>
      </c>
      <c r="BF41" s="121">
        <f>SUM(AE41,+AM41,+BE41)</f>
        <v>150986</v>
      </c>
      <c r="BG41" s="121">
        <f>SUM(BH41,+BM41)</f>
        <v>0</v>
      </c>
      <c r="BH41" s="121">
        <f>SUM(BI41:BL41)</f>
        <v>0</v>
      </c>
      <c r="BI41" s="121">
        <v>0</v>
      </c>
      <c r="BJ41" s="121">
        <v>0</v>
      </c>
      <c r="BK41" s="121">
        <v>0</v>
      </c>
      <c r="BL41" s="121">
        <v>0</v>
      </c>
      <c r="BM41" s="121">
        <v>0</v>
      </c>
      <c r="BN41" s="121">
        <v>0</v>
      </c>
      <c r="BO41" s="121">
        <f>SUM(BP41,BU41,BY41,BZ41,CF41)</f>
        <v>1216</v>
      </c>
      <c r="BP41" s="121">
        <f>SUM(BQ41:BT41)</f>
        <v>0</v>
      </c>
      <c r="BQ41" s="121">
        <v>0</v>
      </c>
      <c r="BR41" s="121">
        <v>0</v>
      </c>
      <c r="BS41" s="121">
        <v>0</v>
      </c>
      <c r="BT41" s="121">
        <v>0</v>
      </c>
      <c r="BU41" s="121">
        <f>SUM(BV41:BX41)</f>
        <v>1216</v>
      </c>
      <c r="BV41" s="121">
        <v>1216</v>
      </c>
      <c r="BW41" s="121">
        <v>0</v>
      </c>
      <c r="BX41" s="121">
        <v>0</v>
      </c>
      <c r="BY41" s="121">
        <v>0</v>
      </c>
      <c r="BZ41" s="121">
        <f>SUM(CA41:CD41)</f>
        <v>0</v>
      </c>
      <c r="CA41" s="121">
        <v>0</v>
      </c>
      <c r="CB41" s="121">
        <v>0</v>
      </c>
      <c r="CC41" s="121">
        <v>0</v>
      </c>
      <c r="CD41" s="121">
        <v>0</v>
      </c>
      <c r="CE41" s="121">
        <v>42772</v>
      </c>
      <c r="CF41" s="121">
        <v>0</v>
      </c>
      <c r="CG41" s="121">
        <v>0</v>
      </c>
      <c r="CH41" s="121">
        <f>SUM(BG41,+BO41,+CG41)</f>
        <v>1216</v>
      </c>
      <c r="CI41" s="121">
        <f>SUM(AE41,+BG41)</f>
        <v>0</v>
      </c>
      <c r="CJ41" s="121">
        <f>SUM(AF41,+BH41)</f>
        <v>0</v>
      </c>
      <c r="CK41" s="121">
        <f>SUM(AG41,+BI41)</f>
        <v>0</v>
      </c>
      <c r="CL41" s="121">
        <f>SUM(AH41,+BJ41)</f>
        <v>0</v>
      </c>
      <c r="CM41" s="121">
        <f>SUM(AI41,+BK41)</f>
        <v>0</v>
      </c>
      <c r="CN41" s="121">
        <f>SUM(AJ41,+BL41)</f>
        <v>0</v>
      </c>
      <c r="CO41" s="121">
        <f>SUM(AK41,+BM41)</f>
        <v>0</v>
      </c>
      <c r="CP41" s="121">
        <f>SUM(AL41,+BN41)</f>
        <v>0</v>
      </c>
      <c r="CQ41" s="121">
        <f>SUM(AM41,+BO41)</f>
        <v>126213</v>
      </c>
      <c r="CR41" s="121">
        <f>SUM(AN41,+BP41)</f>
        <v>21477</v>
      </c>
      <c r="CS41" s="121">
        <f>SUM(AO41,+BQ41)</f>
        <v>18823</v>
      </c>
      <c r="CT41" s="121">
        <f>SUM(AP41,+BR41)</f>
        <v>0</v>
      </c>
      <c r="CU41" s="121">
        <f>SUM(AQ41,+BS41)</f>
        <v>2654</v>
      </c>
      <c r="CV41" s="121">
        <f>SUM(AR41,+BT41)</f>
        <v>0</v>
      </c>
      <c r="CW41" s="121">
        <f>SUM(AS41,+BU41)</f>
        <v>15617</v>
      </c>
      <c r="CX41" s="121">
        <f>SUM(AT41,+BV41)</f>
        <v>1938</v>
      </c>
      <c r="CY41" s="121">
        <f>SUM(AU41,+BW41)</f>
        <v>4981</v>
      </c>
      <c r="CZ41" s="121">
        <f>SUM(AV41,+BX41)</f>
        <v>8698</v>
      </c>
      <c r="DA41" s="121">
        <f>SUM(AW41,+BY41)</f>
        <v>5810</v>
      </c>
      <c r="DB41" s="121">
        <f>SUM(AX41,+BZ41)</f>
        <v>83309</v>
      </c>
      <c r="DC41" s="121">
        <f>SUM(AY41,+CA41)</f>
        <v>62282</v>
      </c>
      <c r="DD41" s="121">
        <f>SUM(AZ41,+CB41)</f>
        <v>15917</v>
      </c>
      <c r="DE41" s="121">
        <f>SUM(BA41,+CC41)</f>
        <v>5110</v>
      </c>
      <c r="DF41" s="121">
        <f>SUM(BB41,+CD41)</f>
        <v>0</v>
      </c>
      <c r="DG41" s="121">
        <f>SUM(BC41,+CE41)</f>
        <v>66730</v>
      </c>
      <c r="DH41" s="121">
        <f>SUM(BD41,+CF41)</f>
        <v>0</v>
      </c>
      <c r="DI41" s="121">
        <f>SUM(BE41,+CG41)</f>
        <v>25989</v>
      </c>
      <c r="DJ41" s="121">
        <f>SUM(BF41,+CH41)</f>
        <v>152202</v>
      </c>
    </row>
    <row r="42" spans="1:114" s="136" customFormat="1" ht="13.5" customHeight="1" x14ac:dyDescent="0.15">
      <c r="A42" s="119" t="s">
        <v>6</v>
      </c>
      <c r="B42" s="120" t="s">
        <v>447</v>
      </c>
      <c r="C42" s="119" t="s">
        <v>448</v>
      </c>
      <c r="D42" s="121">
        <f>SUM(E42,+L42)</f>
        <v>257056</v>
      </c>
      <c r="E42" s="121">
        <f>SUM(F42:I42,K42)</f>
        <v>22469</v>
      </c>
      <c r="F42" s="121">
        <v>0</v>
      </c>
      <c r="G42" s="121">
        <v>2607</v>
      </c>
      <c r="H42" s="121">
        <v>0</v>
      </c>
      <c r="I42" s="121">
        <v>9539</v>
      </c>
      <c r="J42" s="122" t="s">
        <v>457</v>
      </c>
      <c r="K42" s="121">
        <v>10323</v>
      </c>
      <c r="L42" s="121">
        <v>234587</v>
      </c>
      <c r="M42" s="121">
        <f>SUM(N42,+U42)</f>
        <v>100927</v>
      </c>
      <c r="N42" s="121">
        <f>SUM(O42:R42,T42)</f>
        <v>27218</v>
      </c>
      <c r="O42" s="121">
        <v>0</v>
      </c>
      <c r="P42" s="121">
        <v>0</v>
      </c>
      <c r="Q42" s="121">
        <v>0</v>
      </c>
      <c r="R42" s="121">
        <v>27218</v>
      </c>
      <c r="S42" s="122" t="s">
        <v>457</v>
      </c>
      <c r="T42" s="121">
        <v>0</v>
      </c>
      <c r="U42" s="121">
        <v>73709</v>
      </c>
      <c r="V42" s="121">
        <f>+SUM(D42,M42)</f>
        <v>357983</v>
      </c>
      <c r="W42" s="121">
        <f>+SUM(E42,N42)</f>
        <v>49687</v>
      </c>
      <c r="X42" s="121">
        <f>+SUM(F42,O42)</f>
        <v>0</v>
      </c>
      <c r="Y42" s="121">
        <f>+SUM(G42,P42)</f>
        <v>2607</v>
      </c>
      <c r="Z42" s="121">
        <f>+SUM(H42,Q42)</f>
        <v>0</v>
      </c>
      <c r="AA42" s="121">
        <f>+SUM(I42,R42)</f>
        <v>36757</v>
      </c>
      <c r="AB42" s="122" t="str">
        <f>IF(+SUM(J42,S42)=0,"-",+SUM(J42,S42))</f>
        <v>-</v>
      </c>
      <c r="AC42" s="121">
        <f>+SUM(K42,T42)</f>
        <v>10323</v>
      </c>
      <c r="AD42" s="121">
        <f>+SUM(L42,U42)</f>
        <v>308296</v>
      </c>
      <c r="AE42" s="121">
        <f>SUM(AF42,+AK42)</f>
        <v>3231</v>
      </c>
      <c r="AF42" s="121">
        <f>SUM(AG42:AJ42)</f>
        <v>3231</v>
      </c>
      <c r="AG42" s="121">
        <v>0</v>
      </c>
      <c r="AH42" s="121">
        <v>3231</v>
      </c>
      <c r="AI42" s="121">
        <v>0</v>
      </c>
      <c r="AJ42" s="121">
        <v>0</v>
      </c>
      <c r="AK42" s="121">
        <v>0</v>
      </c>
      <c r="AL42" s="121">
        <v>0</v>
      </c>
      <c r="AM42" s="121">
        <f>SUM(AN42,AS42,AW42,AX42,BD42)</f>
        <v>253825</v>
      </c>
      <c r="AN42" s="121">
        <f>SUM(AO42:AR42)</f>
        <v>10128</v>
      </c>
      <c r="AO42" s="121">
        <v>10128</v>
      </c>
      <c r="AP42" s="121">
        <v>0</v>
      </c>
      <c r="AQ42" s="121">
        <v>0</v>
      </c>
      <c r="AR42" s="121">
        <v>0</v>
      </c>
      <c r="AS42" s="121">
        <f>SUM(AT42:AV42)</f>
        <v>7980</v>
      </c>
      <c r="AT42" s="121">
        <v>0</v>
      </c>
      <c r="AU42" s="121">
        <v>7980</v>
      </c>
      <c r="AV42" s="121">
        <v>0</v>
      </c>
      <c r="AW42" s="121">
        <v>0</v>
      </c>
      <c r="AX42" s="121">
        <f>SUM(AY42:BB42)</f>
        <v>235717</v>
      </c>
      <c r="AY42" s="121">
        <v>75390</v>
      </c>
      <c r="AZ42" s="121">
        <v>92047</v>
      </c>
      <c r="BA42" s="121">
        <v>15451</v>
      </c>
      <c r="BB42" s="121">
        <v>52829</v>
      </c>
      <c r="BC42" s="121">
        <v>0</v>
      </c>
      <c r="BD42" s="121">
        <v>0</v>
      </c>
      <c r="BE42" s="121">
        <v>0</v>
      </c>
      <c r="BF42" s="121">
        <f>SUM(AE42,+AM42,+BE42)</f>
        <v>257056</v>
      </c>
      <c r="BG42" s="121">
        <f>SUM(BH42,+BM42)</f>
        <v>3323</v>
      </c>
      <c r="BH42" s="121">
        <f>SUM(BI42:BL42)</f>
        <v>3323</v>
      </c>
      <c r="BI42" s="121">
        <v>0</v>
      </c>
      <c r="BJ42" s="121">
        <v>3323</v>
      </c>
      <c r="BK42" s="121">
        <v>0</v>
      </c>
      <c r="BL42" s="121">
        <v>0</v>
      </c>
      <c r="BM42" s="121">
        <v>0</v>
      </c>
      <c r="BN42" s="121">
        <v>0</v>
      </c>
      <c r="BO42" s="121">
        <f>SUM(BP42,BU42,BY42,BZ42,CF42)</f>
        <v>97604</v>
      </c>
      <c r="BP42" s="121">
        <f>SUM(BQ42:BT42)</f>
        <v>10692</v>
      </c>
      <c r="BQ42" s="121">
        <v>10692</v>
      </c>
      <c r="BR42" s="121">
        <v>0</v>
      </c>
      <c r="BS42" s="121">
        <v>0</v>
      </c>
      <c r="BT42" s="121">
        <v>0</v>
      </c>
      <c r="BU42" s="121">
        <f>SUM(BV42:BX42)</f>
        <v>3493</v>
      </c>
      <c r="BV42" s="121">
        <v>0</v>
      </c>
      <c r="BW42" s="121">
        <v>3493</v>
      </c>
      <c r="BX42" s="121">
        <v>0</v>
      </c>
      <c r="BY42" s="121">
        <v>0</v>
      </c>
      <c r="BZ42" s="121">
        <f>SUM(CA42:CD42)</f>
        <v>83419</v>
      </c>
      <c r="CA42" s="121">
        <v>22033</v>
      </c>
      <c r="CB42" s="121">
        <v>53652</v>
      </c>
      <c r="CC42" s="121">
        <v>0</v>
      </c>
      <c r="CD42" s="121">
        <v>7734</v>
      </c>
      <c r="CE42" s="121">
        <v>0</v>
      </c>
      <c r="CF42" s="121">
        <v>0</v>
      </c>
      <c r="CG42" s="121">
        <v>0</v>
      </c>
      <c r="CH42" s="121">
        <f>SUM(BG42,+BO42,+CG42)</f>
        <v>100927</v>
      </c>
      <c r="CI42" s="121">
        <f>SUM(AE42,+BG42)</f>
        <v>6554</v>
      </c>
      <c r="CJ42" s="121">
        <f>SUM(AF42,+BH42)</f>
        <v>6554</v>
      </c>
      <c r="CK42" s="121">
        <f>SUM(AG42,+BI42)</f>
        <v>0</v>
      </c>
      <c r="CL42" s="121">
        <f>SUM(AH42,+BJ42)</f>
        <v>6554</v>
      </c>
      <c r="CM42" s="121">
        <f>SUM(AI42,+BK42)</f>
        <v>0</v>
      </c>
      <c r="CN42" s="121">
        <f>SUM(AJ42,+BL42)</f>
        <v>0</v>
      </c>
      <c r="CO42" s="121">
        <f>SUM(AK42,+BM42)</f>
        <v>0</v>
      </c>
      <c r="CP42" s="121">
        <f>SUM(AL42,+BN42)</f>
        <v>0</v>
      </c>
      <c r="CQ42" s="121">
        <f>SUM(AM42,+BO42)</f>
        <v>351429</v>
      </c>
      <c r="CR42" s="121">
        <f>SUM(AN42,+BP42)</f>
        <v>20820</v>
      </c>
      <c r="CS42" s="121">
        <f>SUM(AO42,+BQ42)</f>
        <v>20820</v>
      </c>
      <c r="CT42" s="121">
        <f>SUM(AP42,+BR42)</f>
        <v>0</v>
      </c>
      <c r="CU42" s="121">
        <f>SUM(AQ42,+BS42)</f>
        <v>0</v>
      </c>
      <c r="CV42" s="121">
        <f>SUM(AR42,+BT42)</f>
        <v>0</v>
      </c>
      <c r="CW42" s="121">
        <f>SUM(AS42,+BU42)</f>
        <v>11473</v>
      </c>
      <c r="CX42" s="121">
        <f>SUM(AT42,+BV42)</f>
        <v>0</v>
      </c>
      <c r="CY42" s="121">
        <f>SUM(AU42,+BW42)</f>
        <v>11473</v>
      </c>
      <c r="CZ42" s="121">
        <f>SUM(AV42,+BX42)</f>
        <v>0</v>
      </c>
      <c r="DA42" s="121">
        <f>SUM(AW42,+BY42)</f>
        <v>0</v>
      </c>
      <c r="DB42" s="121">
        <f>SUM(AX42,+BZ42)</f>
        <v>319136</v>
      </c>
      <c r="DC42" s="121">
        <f>SUM(AY42,+CA42)</f>
        <v>97423</v>
      </c>
      <c r="DD42" s="121">
        <f>SUM(AZ42,+CB42)</f>
        <v>145699</v>
      </c>
      <c r="DE42" s="121">
        <f>SUM(BA42,+CC42)</f>
        <v>15451</v>
      </c>
      <c r="DF42" s="121">
        <f>SUM(BB42,+CD42)</f>
        <v>60563</v>
      </c>
      <c r="DG42" s="121">
        <f>SUM(BC42,+CE42)</f>
        <v>0</v>
      </c>
      <c r="DH42" s="121">
        <f>SUM(BD42,+CF42)</f>
        <v>0</v>
      </c>
      <c r="DI42" s="121">
        <f>SUM(BE42,+CG42)</f>
        <v>0</v>
      </c>
      <c r="DJ42" s="121">
        <f>SUM(BF42,+CH42)</f>
        <v>357983</v>
      </c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  <c r="Q43" s="121"/>
      <c r="R43" s="121"/>
      <c r="S43" s="122"/>
      <c r="T43" s="121"/>
      <c r="U43" s="121"/>
      <c r="V43" s="121"/>
      <c r="W43" s="121"/>
      <c r="X43" s="121"/>
      <c r="Y43" s="121"/>
      <c r="Z43" s="121"/>
      <c r="AA43" s="121"/>
      <c r="AB43" s="122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2"/>
      <c r="K44" s="121"/>
      <c r="L44" s="121"/>
      <c r="M44" s="121"/>
      <c r="N44" s="121"/>
      <c r="O44" s="121"/>
      <c r="P44" s="121"/>
      <c r="Q44" s="121"/>
      <c r="R44" s="121"/>
      <c r="S44" s="122"/>
      <c r="T44" s="121"/>
      <c r="U44" s="121"/>
      <c r="V44" s="121"/>
      <c r="W44" s="121"/>
      <c r="X44" s="121"/>
      <c r="Y44" s="121"/>
      <c r="Z44" s="121"/>
      <c r="AA44" s="121"/>
      <c r="AB44" s="122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2"/>
      <c r="K45" s="121"/>
      <c r="L45" s="121"/>
      <c r="M45" s="121"/>
      <c r="N45" s="121"/>
      <c r="O45" s="121"/>
      <c r="P45" s="121"/>
      <c r="Q45" s="121"/>
      <c r="R45" s="121"/>
      <c r="S45" s="122"/>
      <c r="T45" s="121"/>
      <c r="U45" s="121"/>
      <c r="V45" s="121"/>
      <c r="W45" s="121"/>
      <c r="X45" s="121"/>
      <c r="Y45" s="121"/>
      <c r="Z45" s="121"/>
      <c r="AA45" s="121"/>
      <c r="AB45" s="122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2"/>
      <c r="K46" s="121"/>
      <c r="L46" s="121"/>
      <c r="M46" s="121"/>
      <c r="N46" s="121"/>
      <c r="O46" s="121"/>
      <c r="P46" s="121"/>
      <c r="Q46" s="121"/>
      <c r="R46" s="121"/>
      <c r="S46" s="122"/>
      <c r="T46" s="121"/>
      <c r="U46" s="121"/>
      <c r="V46" s="121"/>
      <c r="W46" s="121"/>
      <c r="X46" s="121"/>
      <c r="Y46" s="121"/>
      <c r="Z46" s="121"/>
      <c r="AA46" s="121"/>
      <c r="AB46" s="122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2"/>
      <c r="K47" s="121"/>
      <c r="L47" s="121"/>
      <c r="M47" s="121"/>
      <c r="N47" s="121"/>
      <c r="O47" s="121"/>
      <c r="P47" s="121"/>
      <c r="Q47" s="121"/>
      <c r="R47" s="121"/>
      <c r="S47" s="122"/>
      <c r="T47" s="121"/>
      <c r="U47" s="121"/>
      <c r="V47" s="121"/>
      <c r="W47" s="121"/>
      <c r="X47" s="121"/>
      <c r="Y47" s="121"/>
      <c r="Z47" s="121"/>
      <c r="AA47" s="121"/>
      <c r="AB47" s="122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2"/>
      <c r="K48" s="121"/>
      <c r="L48" s="121"/>
      <c r="M48" s="121"/>
      <c r="N48" s="121"/>
      <c r="O48" s="121"/>
      <c r="P48" s="121"/>
      <c r="Q48" s="121"/>
      <c r="R48" s="121"/>
      <c r="S48" s="122"/>
      <c r="T48" s="121"/>
      <c r="U48" s="121"/>
      <c r="V48" s="121"/>
      <c r="W48" s="121"/>
      <c r="X48" s="121"/>
      <c r="Y48" s="121"/>
      <c r="Z48" s="121"/>
      <c r="AA48" s="121"/>
      <c r="AB48" s="122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2"/>
      <c r="K49" s="121"/>
      <c r="L49" s="121"/>
      <c r="M49" s="121"/>
      <c r="N49" s="121"/>
      <c r="O49" s="121"/>
      <c r="P49" s="121"/>
      <c r="Q49" s="121"/>
      <c r="R49" s="121"/>
      <c r="S49" s="122"/>
      <c r="T49" s="121"/>
      <c r="U49" s="121"/>
      <c r="V49" s="121"/>
      <c r="W49" s="121"/>
      <c r="X49" s="121"/>
      <c r="Y49" s="121"/>
      <c r="Z49" s="121"/>
      <c r="AA49" s="121"/>
      <c r="AB49" s="122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2"/>
      <c r="K50" s="121"/>
      <c r="L50" s="121"/>
      <c r="M50" s="121"/>
      <c r="N50" s="121"/>
      <c r="O50" s="121"/>
      <c r="P50" s="121"/>
      <c r="Q50" s="121"/>
      <c r="R50" s="121"/>
      <c r="S50" s="122"/>
      <c r="T50" s="121"/>
      <c r="U50" s="121"/>
      <c r="V50" s="121"/>
      <c r="W50" s="121"/>
      <c r="X50" s="121"/>
      <c r="Y50" s="121"/>
      <c r="Z50" s="121"/>
      <c r="AA50" s="121"/>
      <c r="AB50" s="122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42">
    <sortCondition ref="A8:A42"/>
    <sortCondition ref="B8:B42"/>
    <sortCondition ref="C8:C42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41" man="1"/>
    <brk id="30" min="1" max="41" man="1"/>
    <brk id="38" min="1" max="41" man="1"/>
    <brk id="66" min="1" max="41" man="1"/>
    <brk id="94" min="1" max="4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宮城県</v>
      </c>
      <c r="B7" s="139" t="str">
        <f>'廃棄物事業経費（市町村）'!B7</f>
        <v>04000</v>
      </c>
      <c r="C7" s="138" t="s">
        <v>33</v>
      </c>
      <c r="D7" s="140">
        <f>SUM(E7,+L7)</f>
        <v>4923032</v>
      </c>
      <c r="E7" s="140">
        <f>SUM(F7:I7)+K7</f>
        <v>3256172</v>
      </c>
      <c r="F7" s="140">
        <f t="shared" ref="F7:L7" si="0">SUM(F$8:F$1000)</f>
        <v>979496</v>
      </c>
      <c r="G7" s="140">
        <f t="shared" si="0"/>
        <v>0</v>
      </c>
      <c r="H7" s="140">
        <f t="shared" si="0"/>
        <v>1277200</v>
      </c>
      <c r="I7" s="140">
        <f t="shared" si="0"/>
        <v>731188</v>
      </c>
      <c r="J7" s="140">
        <f t="shared" si="0"/>
        <v>8154734</v>
      </c>
      <c r="K7" s="140">
        <f t="shared" si="0"/>
        <v>268288</v>
      </c>
      <c r="L7" s="140">
        <f t="shared" si="0"/>
        <v>1666860</v>
      </c>
      <c r="M7" s="140">
        <f>SUM(N7,+U7)</f>
        <v>674419</v>
      </c>
      <c r="N7" s="140">
        <f>SUM(O7:R7,T7)</f>
        <v>64946</v>
      </c>
      <c r="O7" s="140">
        <f t="shared" ref="O7:U7" si="1">SUM(O$8:O$1000)</f>
        <v>1219</v>
      </c>
      <c r="P7" s="140">
        <f t="shared" si="1"/>
        <v>0</v>
      </c>
      <c r="Q7" s="140">
        <f t="shared" si="1"/>
        <v>0</v>
      </c>
      <c r="R7" s="140">
        <f t="shared" si="1"/>
        <v>63128</v>
      </c>
      <c r="S7" s="140">
        <f t="shared" si="1"/>
        <v>1944616</v>
      </c>
      <c r="T7" s="140">
        <f t="shared" si="1"/>
        <v>599</v>
      </c>
      <c r="U7" s="140">
        <f t="shared" si="1"/>
        <v>609473</v>
      </c>
      <c r="V7" s="140">
        <f t="shared" ref="V7:AD7" si="2">+SUM(D7,M7)</f>
        <v>5597451</v>
      </c>
      <c r="W7" s="140">
        <f t="shared" si="2"/>
        <v>3321118</v>
      </c>
      <c r="X7" s="140">
        <f t="shared" si="2"/>
        <v>980715</v>
      </c>
      <c r="Y7" s="140">
        <f t="shared" si="2"/>
        <v>0</v>
      </c>
      <c r="Z7" s="140">
        <f t="shared" si="2"/>
        <v>1277200</v>
      </c>
      <c r="AA7" s="140">
        <f t="shared" si="2"/>
        <v>794316</v>
      </c>
      <c r="AB7" s="140">
        <f t="shared" si="2"/>
        <v>10099350</v>
      </c>
      <c r="AC7" s="140">
        <f t="shared" si="2"/>
        <v>268887</v>
      </c>
      <c r="AD7" s="140">
        <f t="shared" si="2"/>
        <v>2276333</v>
      </c>
      <c r="AE7" s="140">
        <f>SUM(AF7,+AK7)</f>
        <v>5856879</v>
      </c>
      <c r="AF7" s="140">
        <f>SUM(AG7:AJ7)</f>
        <v>5856879</v>
      </c>
      <c r="AG7" s="140">
        <f>SUM(AG$8:AG$1000)</f>
        <v>0</v>
      </c>
      <c r="AH7" s="140">
        <f>SUM(AH$8:AH$1000)</f>
        <v>5853756</v>
      </c>
      <c r="AI7" s="140">
        <f>SUM(AI$8:AI$1000)</f>
        <v>0</v>
      </c>
      <c r="AJ7" s="140">
        <f>SUM(AJ$8:AJ$1000)</f>
        <v>3123</v>
      </c>
      <c r="AK7" s="140">
        <f>SUM(AK$8:AK$1000)</f>
        <v>0</v>
      </c>
      <c r="AL7" s="143" t="s">
        <v>314</v>
      </c>
      <c r="AM7" s="140">
        <f>SUM(AN7,AS7,AW7,AX7,BD7)</f>
        <v>6333981</v>
      </c>
      <c r="AN7" s="140">
        <f>SUM(AO7:AR7)</f>
        <v>968742</v>
      </c>
      <c r="AO7" s="140">
        <f>SUM(AO$8:AO$1000)</f>
        <v>797587</v>
      </c>
      <c r="AP7" s="140">
        <f>SUM(AP$8:AP$1000)</f>
        <v>0</v>
      </c>
      <c r="AQ7" s="140">
        <f>SUM(AQ$8:AQ$1000)</f>
        <v>164260</v>
      </c>
      <c r="AR7" s="140">
        <f>SUM(AR$8:AR$1000)</f>
        <v>6895</v>
      </c>
      <c r="AS7" s="140">
        <f>SUM(AT7:AV7)</f>
        <v>2487620</v>
      </c>
      <c r="AT7" s="140">
        <f>SUM(AT$8:AT$1000)</f>
        <v>0</v>
      </c>
      <c r="AU7" s="140">
        <f>SUM(AU$8:AU$1000)</f>
        <v>2279346</v>
      </c>
      <c r="AV7" s="140">
        <f>SUM(AV$8:AV$1000)</f>
        <v>208274</v>
      </c>
      <c r="AW7" s="140">
        <f>SUM(AW$8:AW$1000)</f>
        <v>0</v>
      </c>
      <c r="AX7" s="140">
        <f>SUM(AY7:BB7)</f>
        <v>2877619</v>
      </c>
      <c r="AY7" s="140">
        <f t="shared" ref="AY7:BE7" si="3">SUM(AY$8:AY$1000)</f>
        <v>1088536</v>
      </c>
      <c r="AZ7" s="140">
        <f t="shared" si="3"/>
        <v>1630327</v>
      </c>
      <c r="BA7" s="140">
        <f t="shared" si="3"/>
        <v>118036</v>
      </c>
      <c r="BB7" s="140">
        <f t="shared" si="3"/>
        <v>40720</v>
      </c>
      <c r="BC7" s="143" t="s">
        <v>315</v>
      </c>
      <c r="BD7" s="140">
        <f t="shared" si="3"/>
        <v>0</v>
      </c>
      <c r="BE7" s="140">
        <f t="shared" si="3"/>
        <v>886906</v>
      </c>
      <c r="BF7" s="140">
        <f>SUM(AE7,+AM7,+BE7)</f>
        <v>13077766</v>
      </c>
      <c r="BG7" s="140">
        <f>SUM(BH7,+BM7)</f>
        <v>0</v>
      </c>
      <c r="BH7" s="140">
        <f>SUM(BI7:BL7)</f>
        <v>0</v>
      </c>
      <c r="BI7" s="140">
        <f>SUM(BI$8:BI$1000)</f>
        <v>0</v>
      </c>
      <c r="BJ7" s="140">
        <f>SUM(BJ$8:BJ$1000)</f>
        <v>0</v>
      </c>
      <c r="BK7" s="140">
        <f>SUM(BK$8:BK$1000)</f>
        <v>0</v>
      </c>
      <c r="BL7" s="140">
        <f>SUM(BL$8:BL$1000)</f>
        <v>0</v>
      </c>
      <c r="BM7" s="140">
        <f>SUM(BM$8:BM$1000)</f>
        <v>0</v>
      </c>
      <c r="BN7" s="143" t="s">
        <v>314</v>
      </c>
      <c r="BO7" s="140">
        <f>SUM(BP7,BU7,BY7,BZ7,CF7)</f>
        <v>2526381</v>
      </c>
      <c r="BP7" s="140">
        <f>SUM(BQ7:BT7)</f>
        <v>372542</v>
      </c>
      <c r="BQ7" s="140">
        <f>SUM(BQ$8:BQ$1000)</f>
        <v>237543</v>
      </c>
      <c r="BR7" s="140">
        <f>SUM(BR$8:BR$1000)</f>
        <v>0</v>
      </c>
      <c r="BS7" s="140">
        <f>SUM(BS$8:BS$1000)</f>
        <v>134999</v>
      </c>
      <c r="BT7" s="140">
        <f>SUM(BT$8:BT$1000)</f>
        <v>0</v>
      </c>
      <c r="BU7" s="140">
        <f>SUM(BV7:BX7)</f>
        <v>1599379</v>
      </c>
      <c r="BV7" s="140">
        <f>SUM(BV$8:BV$1000)</f>
        <v>0</v>
      </c>
      <c r="BW7" s="140">
        <f>SUM(BW$8:BW$1000)</f>
        <v>1599379</v>
      </c>
      <c r="BX7" s="140">
        <f>SUM(BX$8:BX$1000)</f>
        <v>0</v>
      </c>
      <c r="BY7" s="140">
        <f>SUM(BY$8:BY$1000)</f>
        <v>438</v>
      </c>
      <c r="BZ7" s="140">
        <f>SUM(CA7:CD7)</f>
        <v>554022</v>
      </c>
      <c r="CA7" s="140">
        <f t="shared" ref="CA7:CG7" si="4">SUM(CA$8:CA$1000)</f>
        <v>78840</v>
      </c>
      <c r="CB7" s="140">
        <f t="shared" si="4"/>
        <v>443115</v>
      </c>
      <c r="CC7" s="140">
        <f t="shared" si="4"/>
        <v>0</v>
      </c>
      <c r="CD7" s="140">
        <f t="shared" si="4"/>
        <v>32067</v>
      </c>
      <c r="CE7" s="143" t="s">
        <v>314</v>
      </c>
      <c r="CF7" s="140">
        <f t="shared" si="4"/>
        <v>0</v>
      </c>
      <c r="CG7" s="140">
        <f t="shared" si="4"/>
        <v>92654</v>
      </c>
      <c r="CH7" s="140">
        <f>SUM(BG7,+BO7,+CG7)</f>
        <v>2619035</v>
      </c>
      <c r="CI7" s="140">
        <f t="shared" ref="CI7:CO7" si="5">SUM(AE7,+BG7)</f>
        <v>5856879</v>
      </c>
      <c r="CJ7" s="140">
        <f t="shared" si="5"/>
        <v>5856879</v>
      </c>
      <c r="CK7" s="140">
        <f t="shared" si="5"/>
        <v>0</v>
      </c>
      <c r="CL7" s="140">
        <f t="shared" si="5"/>
        <v>5853756</v>
      </c>
      <c r="CM7" s="140">
        <f t="shared" si="5"/>
        <v>0</v>
      </c>
      <c r="CN7" s="140">
        <f t="shared" si="5"/>
        <v>3123</v>
      </c>
      <c r="CO7" s="140">
        <f t="shared" si="5"/>
        <v>0</v>
      </c>
      <c r="CP7" s="143" t="s">
        <v>314</v>
      </c>
      <c r="CQ7" s="140">
        <f t="shared" ref="CQ7:DF7" si="6">SUM(AM7,+BO7)</f>
        <v>8860362</v>
      </c>
      <c r="CR7" s="140">
        <f t="shared" si="6"/>
        <v>1341284</v>
      </c>
      <c r="CS7" s="140">
        <f t="shared" si="6"/>
        <v>1035130</v>
      </c>
      <c r="CT7" s="140">
        <f t="shared" si="6"/>
        <v>0</v>
      </c>
      <c r="CU7" s="140">
        <f t="shared" si="6"/>
        <v>299259</v>
      </c>
      <c r="CV7" s="140">
        <f t="shared" si="6"/>
        <v>6895</v>
      </c>
      <c r="CW7" s="140">
        <f t="shared" si="6"/>
        <v>4086999</v>
      </c>
      <c r="CX7" s="140">
        <f t="shared" si="6"/>
        <v>0</v>
      </c>
      <c r="CY7" s="140">
        <f t="shared" si="6"/>
        <v>3878725</v>
      </c>
      <c r="CZ7" s="140">
        <f t="shared" si="6"/>
        <v>208274</v>
      </c>
      <c r="DA7" s="140">
        <f t="shared" si="6"/>
        <v>438</v>
      </c>
      <c r="DB7" s="140">
        <f t="shared" si="6"/>
        <v>3431641</v>
      </c>
      <c r="DC7" s="140">
        <f t="shared" si="6"/>
        <v>1167376</v>
      </c>
      <c r="DD7" s="140">
        <f t="shared" si="6"/>
        <v>2073442</v>
      </c>
      <c r="DE7" s="140">
        <f t="shared" si="6"/>
        <v>118036</v>
      </c>
      <c r="DF7" s="140">
        <f t="shared" si="6"/>
        <v>72787</v>
      </c>
      <c r="DG7" s="143" t="s">
        <v>314</v>
      </c>
      <c r="DH7" s="140">
        <f>SUM(BD7,+CF7)</f>
        <v>0</v>
      </c>
      <c r="DI7" s="140">
        <f>SUM(BE7,+CG7)</f>
        <v>979560</v>
      </c>
      <c r="DJ7" s="140">
        <f>SUM(BF7,+CH7)</f>
        <v>15696801</v>
      </c>
    </row>
    <row r="8" spans="1:114" s="136" customFormat="1" ht="13.5" customHeight="1" x14ac:dyDescent="0.15">
      <c r="A8" s="119" t="s">
        <v>6</v>
      </c>
      <c r="B8" s="120" t="s">
        <v>419</v>
      </c>
      <c r="C8" s="119" t="s">
        <v>420</v>
      </c>
      <c r="D8" s="121">
        <f>SUM(E8,+L8)</f>
        <v>818052</v>
      </c>
      <c r="E8" s="121">
        <f>SUM(F8:I8)+K8</f>
        <v>320654</v>
      </c>
      <c r="F8" s="121">
        <v>236254</v>
      </c>
      <c r="G8" s="121">
        <v>0</v>
      </c>
      <c r="H8" s="121">
        <v>84400</v>
      </c>
      <c r="I8" s="121">
        <v>0</v>
      </c>
      <c r="J8" s="121">
        <v>813471</v>
      </c>
      <c r="K8" s="121">
        <v>0</v>
      </c>
      <c r="L8" s="121">
        <v>497398</v>
      </c>
      <c r="M8" s="121">
        <f>SUM(N8,+U8)</f>
        <v>5436</v>
      </c>
      <c r="N8" s="121">
        <f>SUM(O8:R8,T8)</f>
        <v>4436</v>
      </c>
      <c r="O8" s="121">
        <v>0</v>
      </c>
      <c r="P8" s="121">
        <v>0</v>
      </c>
      <c r="Q8" s="121">
        <v>0</v>
      </c>
      <c r="R8" s="121">
        <v>4436</v>
      </c>
      <c r="S8" s="121">
        <v>74315</v>
      </c>
      <c r="T8" s="121">
        <v>0</v>
      </c>
      <c r="U8" s="121">
        <v>1000</v>
      </c>
      <c r="V8" s="121">
        <f>+SUM(D8,M8)</f>
        <v>823488</v>
      </c>
      <c r="W8" s="121">
        <f>+SUM(E8,N8)</f>
        <v>325090</v>
      </c>
      <c r="X8" s="121">
        <f>+SUM(F8,O8)</f>
        <v>236254</v>
      </c>
      <c r="Y8" s="121">
        <f>+SUM(G8,P8)</f>
        <v>0</v>
      </c>
      <c r="Z8" s="121">
        <f>+SUM(H8,Q8)</f>
        <v>84400</v>
      </c>
      <c r="AA8" s="121">
        <f>+SUM(I8,R8)</f>
        <v>4436</v>
      </c>
      <c r="AB8" s="121">
        <f>+SUM(J8,S8)</f>
        <v>887786</v>
      </c>
      <c r="AC8" s="121">
        <f>+SUM(K8,T8)</f>
        <v>0</v>
      </c>
      <c r="AD8" s="121">
        <f>+SUM(L8,U8)</f>
        <v>498398</v>
      </c>
      <c r="AE8" s="121">
        <f>SUM(AF8,+AK8)</f>
        <v>873290</v>
      </c>
      <c r="AF8" s="121">
        <f>SUM(AG8:AJ8)</f>
        <v>873290</v>
      </c>
      <c r="AG8" s="121">
        <v>0</v>
      </c>
      <c r="AH8" s="121">
        <v>870167</v>
      </c>
      <c r="AI8" s="121">
        <v>0</v>
      </c>
      <c r="AJ8" s="121">
        <v>3123</v>
      </c>
      <c r="AK8" s="121">
        <v>0</v>
      </c>
      <c r="AL8" s="122" t="s">
        <v>457</v>
      </c>
      <c r="AM8" s="121">
        <f>SUM(AN8,AS8,AW8,AX8,BD8)</f>
        <v>336111</v>
      </c>
      <c r="AN8" s="121">
        <f>SUM(AO8:AR8)</f>
        <v>129497</v>
      </c>
      <c r="AO8" s="121">
        <v>46265</v>
      </c>
      <c r="AP8" s="121">
        <v>0</v>
      </c>
      <c r="AQ8" s="121">
        <v>76337</v>
      </c>
      <c r="AR8" s="121">
        <v>6895</v>
      </c>
      <c r="AS8" s="121">
        <f>SUM(AT8:AV8)</f>
        <v>190995</v>
      </c>
      <c r="AT8" s="121">
        <v>0</v>
      </c>
      <c r="AU8" s="121">
        <v>175850</v>
      </c>
      <c r="AV8" s="121">
        <v>15145</v>
      </c>
      <c r="AW8" s="121">
        <v>0</v>
      </c>
      <c r="AX8" s="121">
        <f>SUM(AY8:BB8)</f>
        <v>15619</v>
      </c>
      <c r="AY8" s="121">
        <v>0</v>
      </c>
      <c r="AZ8" s="121">
        <v>0</v>
      </c>
      <c r="BA8" s="121">
        <v>13284</v>
      </c>
      <c r="BB8" s="121">
        <v>2335</v>
      </c>
      <c r="BC8" s="122" t="s">
        <v>457</v>
      </c>
      <c r="BD8" s="121">
        <v>0</v>
      </c>
      <c r="BE8" s="121">
        <v>422122</v>
      </c>
      <c r="BF8" s="121">
        <f>SUM(AE8,+AM8,+BE8)</f>
        <v>1631523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2" t="s">
        <v>457</v>
      </c>
      <c r="BO8" s="121">
        <f>SUM(BP8,BU8,BY8,BZ8,CF8)</f>
        <v>62738</v>
      </c>
      <c r="BP8" s="121">
        <f>SUM(BQ8:BT8)</f>
        <v>1422</v>
      </c>
      <c r="BQ8" s="121">
        <v>1422</v>
      </c>
      <c r="BR8" s="121">
        <v>0</v>
      </c>
      <c r="BS8" s="121">
        <v>0</v>
      </c>
      <c r="BT8" s="121">
        <v>0</v>
      </c>
      <c r="BU8" s="121">
        <f>SUM(BV8:BX8)</f>
        <v>45019</v>
      </c>
      <c r="BV8" s="121">
        <v>0</v>
      </c>
      <c r="BW8" s="121">
        <v>45019</v>
      </c>
      <c r="BX8" s="121">
        <v>0</v>
      </c>
      <c r="BY8" s="121">
        <v>0</v>
      </c>
      <c r="BZ8" s="121">
        <f>SUM(CA8:CD8)</f>
        <v>16297</v>
      </c>
      <c r="CA8" s="121">
        <v>0</v>
      </c>
      <c r="CB8" s="121">
        <v>15984</v>
      </c>
      <c r="CC8" s="121">
        <v>0</v>
      </c>
      <c r="CD8" s="121">
        <v>313</v>
      </c>
      <c r="CE8" s="122" t="s">
        <v>457</v>
      </c>
      <c r="CF8" s="121">
        <v>0</v>
      </c>
      <c r="CG8" s="121">
        <v>17013</v>
      </c>
      <c r="CH8" s="121">
        <f>SUM(BG8,+BO8,+CG8)</f>
        <v>79751</v>
      </c>
      <c r="CI8" s="121">
        <f>SUM(AE8,+BG8)</f>
        <v>873290</v>
      </c>
      <c r="CJ8" s="121">
        <f>SUM(AF8,+BH8)</f>
        <v>873290</v>
      </c>
      <c r="CK8" s="121">
        <f>SUM(AG8,+BI8)</f>
        <v>0</v>
      </c>
      <c r="CL8" s="121">
        <f>SUM(AH8,+BJ8)</f>
        <v>870167</v>
      </c>
      <c r="CM8" s="121">
        <f>SUM(AI8,+BK8)</f>
        <v>0</v>
      </c>
      <c r="CN8" s="121">
        <f>SUM(AJ8,+BL8)</f>
        <v>3123</v>
      </c>
      <c r="CO8" s="121">
        <f>SUM(AK8,+BM8)</f>
        <v>0</v>
      </c>
      <c r="CP8" s="122" t="s">
        <v>457</v>
      </c>
      <c r="CQ8" s="121">
        <f>SUM(AM8,+BO8)</f>
        <v>398849</v>
      </c>
      <c r="CR8" s="121">
        <f>SUM(AN8,+BP8)</f>
        <v>130919</v>
      </c>
      <c r="CS8" s="121">
        <f>SUM(AO8,+BQ8)</f>
        <v>47687</v>
      </c>
      <c r="CT8" s="121">
        <f>SUM(AP8,+BR8)</f>
        <v>0</v>
      </c>
      <c r="CU8" s="121">
        <f>SUM(AQ8,+BS8)</f>
        <v>76337</v>
      </c>
      <c r="CV8" s="121">
        <f>SUM(AR8,+BT8)</f>
        <v>6895</v>
      </c>
      <c r="CW8" s="121">
        <f>SUM(AS8,+BU8)</f>
        <v>236014</v>
      </c>
      <c r="CX8" s="121">
        <f>SUM(AT8,+BV8)</f>
        <v>0</v>
      </c>
      <c r="CY8" s="121">
        <f>SUM(AU8,+BW8)</f>
        <v>220869</v>
      </c>
      <c r="CZ8" s="121">
        <f>SUM(AV8,+BX8)</f>
        <v>15145</v>
      </c>
      <c r="DA8" s="121">
        <f>SUM(AW8,+BY8)</f>
        <v>0</v>
      </c>
      <c r="DB8" s="121">
        <f>SUM(AX8,+BZ8)</f>
        <v>31916</v>
      </c>
      <c r="DC8" s="121">
        <f>SUM(AY8,+CA8)</f>
        <v>0</v>
      </c>
      <c r="DD8" s="121">
        <f>SUM(AZ8,+CB8)</f>
        <v>15984</v>
      </c>
      <c r="DE8" s="121">
        <f>SUM(BA8,+CC8)</f>
        <v>13284</v>
      </c>
      <c r="DF8" s="121">
        <f>SUM(BB8,+CD8)</f>
        <v>2648</v>
      </c>
      <c r="DG8" s="122" t="s">
        <v>457</v>
      </c>
      <c r="DH8" s="121">
        <f>SUM(BD8,+CF8)</f>
        <v>0</v>
      </c>
      <c r="DI8" s="121">
        <f>SUM(BE8,+CG8)</f>
        <v>439135</v>
      </c>
      <c r="DJ8" s="121">
        <f>SUM(BF8,+CH8)</f>
        <v>1711274</v>
      </c>
    </row>
    <row r="9" spans="1:114" s="136" customFormat="1" ht="13.5" customHeight="1" x14ac:dyDescent="0.15">
      <c r="A9" s="119" t="s">
        <v>6</v>
      </c>
      <c r="B9" s="120" t="s">
        <v>348</v>
      </c>
      <c r="C9" s="119" t="s">
        <v>349</v>
      </c>
      <c r="D9" s="121">
        <f>SUM(E9,+L9)</f>
        <v>346004</v>
      </c>
      <c r="E9" s="121">
        <f>SUM(F9:I9)+K9</f>
        <v>169803</v>
      </c>
      <c r="F9" s="121">
        <v>2215</v>
      </c>
      <c r="G9" s="121">
        <v>0</v>
      </c>
      <c r="H9" s="121">
        <v>0</v>
      </c>
      <c r="I9" s="121">
        <v>167588</v>
      </c>
      <c r="J9" s="121">
        <v>1396623</v>
      </c>
      <c r="K9" s="121">
        <v>0</v>
      </c>
      <c r="L9" s="121">
        <v>176201</v>
      </c>
      <c r="M9" s="121">
        <f>SUM(N9,+U9)</f>
        <v>55790</v>
      </c>
      <c r="N9" s="121">
        <f>SUM(O9:R9,T9)</f>
        <v>54446</v>
      </c>
      <c r="O9" s="121">
        <v>1219</v>
      </c>
      <c r="P9" s="121">
        <v>0</v>
      </c>
      <c r="Q9" s="121">
        <v>0</v>
      </c>
      <c r="R9" s="121">
        <v>53227</v>
      </c>
      <c r="S9" s="121">
        <v>235025</v>
      </c>
      <c r="T9" s="121">
        <v>0</v>
      </c>
      <c r="U9" s="121">
        <v>1344</v>
      </c>
      <c r="V9" s="121">
        <f>+SUM(D9,M9)</f>
        <v>401794</v>
      </c>
      <c r="W9" s="121">
        <f>+SUM(E9,N9)</f>
        <v>224249</v>
      </c>
      <c r="X9" s="121">
        <f>+SUM(F9,O9)</f>
        <v>3434</v>
      </c>
      <c r="Y9" s="121">
        <f>+SUM(G9,P9)</f>
        <v>0</v>
      </c>
      <c r="Z9" s="121">
        <f>+SUM(H9,Q9)</f>
        <v>0</v>
      </c>
      <c r="AA9" s="121">
        <f>+SUM(I9,R9)</f>
        <v>220815</v>
      </c>
      <c r="AB9" s="121">
        <f>+SUM(J9,S9)</f>
        <v>1631648</v>
      </c>
      <c r="AC9" s="121">
        <f>+SUM(K9,T9)</f>
        <v>0</v>
      </c>
      <c r="AD9" s="121">
        <f>+SUM(L9,U9)</f>
        <v>177545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2" t="s">
        <v>457</v>
      </c>
      <c r="AM9" s="121">
        <f>SUM(AN9,AS9,AW9,AX9,BD9)</f>
        <v>1476213</v>
      </c>
      <c r="AN9" s="121">
        <f>SUM(AO9:AR9)</f>
        <v>85992</v>
      </c>
      <c r="AO9" s="121">
        <v>85992</v>
      </c>
      <c r="AP9" s="121">
        <v>0</v>
      </c>
      <c r="AQ9" s="121">
        <v>0</v>
      </c>
      <c r="AR9" s="121">
        <v>0</v>
      </c>
      <c r="AS9" s="121">
        <f>SUM(AT9:AV9)</f>
        <v>326689</v>
      </c>
      <c r="AT9" s="121">
        <v>0</v>
      </c>
      <c r="AU9" s="121">
        <v>325074</v>
      </c>
      <c r="AV9" s="121">
        <v>1615</v>
      </c>
      <c r="AW9" s="121">
        <v>0</v>
      </c>
      <c r="AX9" s="121">
        <f>SUM(AY9:BB9)</f>
        <v>1063532</v>
      </c>
      <c r="AY9" s="121">
        <v>549969</v>
      </c>
      <c r="AZ9" s="121">
        <v>486000</v>
      </c>
      <c r="BA9" s="121">
        <v>12337</v>
      </c>
      <c r="BB9" s="121">
        <v>15226</v>
      </c>
      <c r="BC9" s="122" t="s">
        <v>457</v>
      </c>
      <c r="BD9" s="121">
        <v>0</v>
      </c>
      <c r="BE9" s="121">
        <v>266414</v>
      </c>
      <c r="BF9" s="121">
        <f>SUM(AE9,+AM9,+BE9)</f>
        <v>1742627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457</v>
      </c>
      <c r="BO9" s="121">
        <f>SUM(BP9,BU9,BY9,BZ9,CF9)</f>
        <v>242097</v>
      </c>
      <c r="BP9" s="121">
        <f>SUM(BQ9:BT9)</f>
        <v>35929</v>
      </c>
      <c r="BQ9" s="121">
        <v>35929</v>
      </c>
      <c r="BR9" s="121">
        <v>0</v>
      </c>
      <c r="BS9" s="121">
        <v>0</v>
      </c>
      <c r="BT9" s="121">
        <v>0</v>
      </c>
      <c r="BU9" s="121">
        <f>SUM(BV9:BX9)</f>
        <v>84396</v>
      </c>
      <c r="BV9" s="121">
        <v>0</v>
      </c>
      <c r="BW9" s="121">
        <v>84396</v>
      </c>
      <c r="BX9" s="121">
        <v>0</v>
      </c>
      <c r="BY9" s="121">
        <v>0</v>
      </c>
      <c r="BZ9" s="121">
        <f>SUM(CA9:CD9)</f>
        <v>121772</v>
      </c>
      <c r="CA9" s="121">
        <v>78840</v>
      </c>
      <c r="CB9" s="121">
        <v>35100</v>
      </c>
      <c r="CC9" s="121">
        <v>0</v>
      </c>
      <c r="CD9" s="121">
        <v>7832</v>
      </c>
      <c r="CE9" s="122" t="s">
        <v>457</v>
      </c>
      <c r="CF9" s="121">
        <v>0</v>
      </c>
      <c r="CG9" s="121">
        <v>48718</v>
      </c>
      <c r="CH9" s="121">
        <f>SUM(BG9,+BO9,+CG9)</f>
        <v>290815</v>
      </c>
      <c r="CI9" s="121">
        <f>SUM(AE9,+BG9)</f>
        <v>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2" t="s">
        <v>457</v>
      </c>
      <c r="CQ9" s="121">
        <f>SUM(AM9,+BO9)</f>
        <v>1718310</v>
      </c>
      <c r="CR9" s="121">
        <f>SUM(AN9,+BP9)</f>
        <v>121921</v>
      </c>
      <c r="CS9" s="121">
        <f>SUM(AO9,+BQ9)</f>
        <v>121921</v>
      </c>
      <c r="CT9" s="121">
        <f>SUM(AP9,+BR9)</f>
        <v>0</v>
      </c>
      <c r="CU9" s="121">
        <f>SUM(AQ9,+BS9)</f>
        <v>0</v>
      </c>
      <c r="CV9" s="121">
        <f>SUM(AR9,+BT9)</f>
        <v>0</v>
      </c>
      <c r="CW9" s="121">
        <f>SUM(AS9,+BU9)</f>
        <v>411085</v>
      </c>
      <c r="CX9" s="121">
        <f>SUM(AT9,+BV9)</f>
        <v>0</v>
      </c>
      <c r="CY9" s="121">
        <f>SUM(AU9,+BW9)</f>
        <v>409470</v>
      </c>
      <c r="CZ9" s="121">
        <f>SUM(AV9,+BX9)</f>
        <v>1615</v>
      </c>
      <c r="DA9" s="121">
        <f>SUM(AW9,+BY9)</f>
        <v>0</v>
      </c>
      <c r="DB9" s="121">
        <f>SUM(AX9,+BZ9)</f>
        <v>1185304</v>
      </c>
      <c r="DC9" s="121">
        <f>SUM(AY9,+CA9)</f>
        <v>628809</v>
      </c>
      <c r="DD9" s="121">
        <f>SUM(AZ9,+CB9)</f>
        <v>521100</v>
      </c>
      <c r="DE9" s="121">
        <f>SUM(BA9,+CC9)</f>
        <v>12337</v>
      </c>
      <c r="DF9" s="121">
        <f>SUM(BB9,+CD9)</f>
        <v>23058</v>
      </c>
      <c r="DG9" s="122" t="s">
        <v>457</v>
      </c>
      <c r="DH9" s="121">
        <f>SUM(BD9,+CF9)</f>
        <v>0</v>
      </c>
      <c r="DI9" s="121">
        <f>SUM(BE9,+CG9)</f>
        <v>315132</v>
      </c>
      <c r="DJ9" s="121">
        <f>SUM(BF9,+CH9)</f>
        <v>2033442</v>
      </c>
    </row>
    <row r="10" spans="1:114" s="136" customFormat="1" ht="13.5" customHeight="1" x14ac:dyDescent="0.15">
      <c r="A10" s="119" t="s">
        <v>6</v>
      </c>
      <c r="B10" s="120" t="s">
        <v>357</v>
      </c>
      <c r="C10" s="119" t="s">
        <v>358</v>
      </c>
      <c r="D10" s="121">
        <f>SUM(E10,+L10)</f>
        <v>88978</v>
      </c>
      <c r="E10" s="121">
        <f>SUM(F10:I10)+K10</f>
        <v>1315</v>
      </c>
      <c r="F10" s="121">
        <v>132</v>
      </c>
      <c r="G10" s="121">
        <v>0</v>
      </c>
      <c r="H10" s="121">
        <v>0</v>
      </c>
      <c r="I10" s="121">
        <v>873</v>
      </c>
      <c r="J10" s="121">
        <v>740232</v>
      </c>
      <c r="K10" s="121">
        <v>310</v>
      </c>
      <c r="L10" s="121">
        <v>87663</v>
      </c>
      <c r="M10" s="121">
        <f>SUM(N10,+U10)</f>
        <v>0</v>
      </c>
      <c r="N10" s="121">
        <f>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1">
        <v>0</v>
      </c>
      <c r="T10" s="121">
        <v>0</v>
      </c>
      <c r="U10" s="121">
        <v>0</v>
      </c>
      <c r="V10" s="121">
        <f>+SUM(D10,M10)</f>
        <v>88978</v>
      </c>
      <c r="W10" s="121">
        <f>+SUM(E10,N10)</f>
        <v>1315</v>
      </c>
      <c r="X10" s="121">
        <f>+SUM(F10,O10)</f>
        <v>132</v>
      </c>
      <c r="Y10" s="121">
        <f>+SUM(G10,P10)</f>
        <v>0</v>
      </c>
      <c r="Z10" s="121">
        <f>+SUM(H10,Q10)</f>
        <v>0</v>
      </c>
      <c r="AA10" s="121">
        <f>+SUM(I10,R10)</f>
        <v>873</v>
      </c>
      <c r="AB10" s="121">
        <f>+SUM(J10,S10)</f>
        <v>740232</v>
      </c>
      <c r="AC10" s="121">
        <f>+SUM(K10,T10)</f>
        <v>310</v>
      </c>
      <c r="AD10" s="121">
        <f>+SUM(L10,U10)</f>
        <v>87663</v>
      </c>
      <c r="AE10" s="121">
        <f>SUM(AF10,+AK10)</f>
        <v>67230</v>
      </c>
      <c r="AF10" s="121">
        <f>SUM(AG10:AJ10)</f>
        <v>67230</v>
      </c>
      <c r="AG10" s="121">
        <v>0</v>
      </c>
      <c r="AH10" s="121">
        <v>67230</v>
      </c>
      <c r="AI10" s="121">
        <v>0</v>
      </c>
      <c r="AJ10" s="121">
        <v>0</v>
      </c>
      <c r="AK10" s="121">
        <v>0</v>
      </c>
      <c r="AL10" s="122" t="s">
        <v>457</v>
      </c>
      <c r="AM10" s="121">
        <f>SUM(AN10,AS10,AW10,AX10,BD10)</f>
        <v>731193</v>
      </c>
      <c r="AN10" s="121">
        <f>SUM(AO10:AR10)</f>
        <v>174297</v>
      </c>
      <c r="AO10" s="121">
        <v>174297</v>
      </c>
      <c r="AP10" s="121">
        <v>0</v>
      </c>
      <c r="AQ10" s="121">
        <v>0</v>
      </c>
      <c r="AR10" s="121">
        <v>0</v>
      </c>
      <c r="AS10" s="121">
        <f>SUM(AT10:AV10)</f>
        <v>328831</v>
      </c>
      <c r="AT10" s="121">
        <v>0</v>
      </c>
      <c r="AU10" s="121">
        <v>308922</v>
      </c>
      <c r="AV10" s="121">
        <v>19909</v>
      </c>
      <c r="AW10" s="121">
        <v>0</v>
      </c>
      <c r="AX10" s="121">
        <f>SUM(AY10:BB10)</f>
        <v>228065</v>
      </c>
      <c r="AY10" s="121">
        <v>0</v>
      </c>
      <c r="AZ10" s="121">
        <v>211592</v>
      </c>
      <c r="BA10" s="121">
        <v>16473</v>
      </c>
      <c r="BB10" s="121">
        <v>0</v>
      </c>
      <c r="BC10" s="122" t="s">
        <v>457</v>
      </c>
      <c r="BD10" s="121">
        <v>0</v>
      </c>
      <c r="BE10" s="121">
        <v>30787</v>
      </c>
      <c r="BF10" s="121">
        <f>SUM(AE10,+AM10,+BE10)</f>
        <v>829210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457</v>
      </c>
      <c r="BO10" s="121">
        <f>SUM(BP10,BU10,BY10,BZ10,CF10)</f>
        <v>0</v>
      </c>
      <c r="BP10" s="121">
        <f>SUM(BQ10:BT10)</f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f>SUM(BV10:BX10)</f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f>SUM(CA10:CD10)</f>
        <v>0</v>
      </c>
      <c r="CA10" s="121">
        <v>0</v>
      </c>
      <c r="CB10" s="121">
        <v>0</v>
      </c>
      <c r="CC10" s="121">
        <v>0</v>
      </c>
      <c r="CD10" s="121">
        <v>0</v>
      </c>
      <c r="CE10" s="122" t="s">
        <v>457</v>
      </c>
      <c r="CF10" s="121">
        <v>0</v>
      </c>
      <c r="CG10" s="121">
        <v>0</v>
      </c>
      <c r="CH10" s="121">
        <f>SUM(BG10,+BO10,+CG10)</f>
        <v>0</v>
      </c>
      <c r="CI10" s="121">
        <f>SUM(AE10,+BG10)</f>
        <v>67230</v>
      </c>
      <c r="CJ10" s="121">
        <f>SUM(AF10,+BH10)</f>
        <v>67230</v>
      </c>
      <c r="CK10" s="121">
        <f>SUM(AG10,+BI10)</f>
        <v>0</v>
      </c>
      <c r="CL10" s="121">
        <f>SUM(AH10,+BJ10)</f>
        <v>67230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2" t="s">
        <v>457</v>
      </c>
      <c r="CQ10" s="121">
        <f>SUM(AM10,+BO10)</f>
        <v>731193</v>
      </c>
      <c r="CR10" s="121">
        <f>SUM(AN10,+BP10)</f>
        <v>174297</v>
      </c>
      <c r="CS10" s="121">
        <f>SUM(AO10,+BQ10)</f>
        <v>174297</v>
      </c>
      <c r="CT10" s="121">
        <f>SUM(AP10,+BR10)</f>
        <v>0</v>
      </c>
      <c r="CU10" s="121">
        <f>SUM(AQ10,+BS10)</f>
        <v>0</v>
      </c>
      <c r="CV10" s="121">
        <f>SUM(AR10,+BT10)</f>
        <v>0</v>
      </c>
      <c r="CW10" s="121">
        <f>SUM(AS10,+BU10)</f>
        <v>328831</v>
      </c>
      <c r="CX10" s="121">
        <f>SUM(AT10,+BV10)</f>
        <v>0</v>
      </c>
      <c r="CY10" s="121">
        <f>SUM(AU10,+BW10)</f>
        <v>308922</v>
      </c>
      <c r="CZ10" s="121">
        <f>SUM(AV10,+BX10)</f>
        <v>19909</v>
      </c>
      <c r="DA10" s="121">
        <f>SUM(AW10,+BY10)</f>
        <v>0</v>
      </c>
      <c r="DB10" s="121">
        <f>SUM(AX10,+BZ10)</f>
        <v>228065</v>
      </c>
      <c r="DC10" s="121">
        <f>SUM(AY10,+CA10)</f>
        <v>0</v>
      </c>
      <c r="DD10" s="121">
        <f>SUM(AZ10,+CB10)</f>
        <v>211592</v>
      </c>
      <c r="DE10" s="121">
        <f>SUM(BA10,+CC10)</f>
        <v>16473</v>
      </c>
      <c r="DF10" s="121">
        <f>SUM(BB10,+CD10)</f>
        <v>0</v>
      </c>
      <c r="DG10" s="122" t="s">
        <v>457</v>
      </c>
      <c r="DH10" s="121">
        <f>SUM(BD10,+CF10)</f>
        <v>0</v>
      </c>
      <c r="DI10" s="121">
        <f>SUM(BE10,+CG10)</f>
        <v>30787</v>
      </c>
      <c r="DJ10" s="121">
        <f>SUM(BF10,+CH10)</f>
        <v>829210</v>
      </c>
    </row>
    <row r="11" spans="1:114" s="136" customFormat="1" ht="13.5" customHeight="1" x14ac:dyDescent="0.15">
      <c r="A11" s="119" t="s">
        <v>6</v>
      </c>
      <c r="B11" s="120" t="s">
        <v>330</v>
      </c>
      <c r="C11" s="119" t="s">
        <v>331</v>
      </c>
      <c r="D11" s="121">
        <f>SUM(E11,+L11)</f>
        <v>262163</v>
      </c>
      <c r="E11" s="121">
        <f>SUM(F11:I11)+K11</f>
        <v>233222</v>
      </c>
      <c r="F11" s="121">
        <v>0</v>
      </c>
      <c r="G11" s="121">
        <v>0</v>
      </c>
      <c r="H11" s="121">
        <v>0</v>
      </c>
      <c r="I11" s="121">
        <v>167397</v>
      </c>
      <c r="J11" s="121">
        <v>633819</v>
      </c>
      <c r="K11" s="121">
        <v>65825</v>
      </c>
      <c r="L11" s="121">
        <v>28941</v>
      </c>
      <c r="M11" s="121">
        <f>SUM(N11,+U11)</f>
        <v>27632</v>
      </c>
      <c r="N11" s="121">
        <f>SUM(O11:R11,T11)</f>
        <v>3553</v>
      </c>
      <c r="O11" s="121">
        <v>0</v>
      </c>
      <c r="P11" s="121">
        <v>0</v>
      </c>
      <c r="Q11" s="121">
        <v>0</v>
      </c>
      <c r="R11" s="121">
        <v>3530</v>
      </c>
      <c r="S11" s="121">
        <v>781932</v>
      </c>
      <c r="T11" s="121">
        <v>23</v>
      </c>
      <c r="U11" s="121">
        <v>24079</v>
      </c>
      <c r="V11" s="121">
        <f>+SUM(D11,M11)</f>
        <v>289795</v>
      </c>
      <c r="W11" s="121">
        <f>+SUM(E11,N11)</f>
        <v>236775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170927</v>
      </c>
      <c r="AB11" s="121">
        <f>+SUM(J11,S11)</f>
        <v>1415751</v>
      </c>
      <c r="AC11" s="121">
        <f>+SUM(K11,T11)</f>
        <v>65848</v>
      </c>
      <c r="AD11" s="121">
        <f>+SUM(L11,U11)</f>
        <v>53020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2" t="s">
        <v>457</v>
      </c>
      <c r="AM11" s="121">
        <f>SUM(AN11,AS11,AW11,AX11,BD11)</f>
        <v>895982</v>
      </c>
      <c r="AN11" s="121">
        <f>SUM(AO11:AR11)</f>
        <v>75263</v>
      </c>
      <c r="AO11" s="121">
        <v>60388</v>
      </c>
      <c r="AP11" s="121">
        <v>0</v>
      </c>
      <c r="AQ11" s="121">
        <v>14875</v>
      </c>
      <c r="AR11" s="121">
        <v>0</v>
      </c>
      <c r="AS11" s="121">
        <f>SUM(AT11:AV11)</f>
        <v>537146</v>
      </c>
      <c r="AT11" s="121">
        <v>0</v>
      </c>
      <c r="AU11" s="121">
        <v>537146</v>
      </c>
      <c r="AV11" s="121">
        <v>0</v>
      </c>
      <c r="AW11" s="121">
        <v>0</v>
      </c>
      <c r="AX11" s="121">
        <f>SUM(AY11:BB11)</f>
        <v>283573</v>
      </c>
      <c r="AY11" s="121">
        <v>0</v>
      </c>
      <c r="AZ11" s="121">
        <v>265878</v>
      </c>
      <c r="BA11" s="121">
        <v>0</v>
      </c>
      <c r="BB11" s="121">
        <v>17695</v>
      </c>
      <c r="BC11" s="122" t="s">
        <v>457</v>
      </c>
      <c r="BD11" s="121">
        <v>0</v>
      </c>
      <c r="BE11" s="121">
        <v>0</v>
      </c>
      <c r="BF11" s="121">
        <f>SUM(AE11,+AM11,+BE11)</f>
        <v>895982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457</v>
      </c>
      <c r="BO11" s="121">
        <f>SUM(BP11,BU11,BY11,BZ11,CF11)</f>
        <v>809564</v>
      </c>
      <c r="BP11" s="121">
        <f>SUM(BQ11:BT11)</f>
        <v>115246</v>
      </c>
      <c r="BQ11" s="121">
        <v>74984</v>
      </c>
      <c r="BR11" s="121">
        <v>0</v>
      </c>
      <c r="BS11" s="121">
        <v>40262</v>
      </c>
      <c r="BT11" s="121">
        <v>0</v>
      </c>
      <c r="BU11" s="121">
        <f>SUM(BV11:BX11)</f>
        <v>633534</v>
      </c>
      <c r="BV11" s="121">
        <v>0</v>
      </c>
      <c r="BW11" s="121">
        <v>633534</v>
      </c>
      <c r="BX11" s="121">
        <v>0</v>
      </c>
      <c r="BY11" s="121">
        <v>0</v>
      </c>
      <c r="BZ11" s="121">
        <f>SUM(CA11:CD11)</f>
        <v>60784</v>
      </c>
      <c r="CA11" s="121">
        <v>0</v>
      </c>
      <c r="CB11" s="121">
        <v>38339</v>
      </c>
      <c r="CC11" s="121">
        <v>0</v>
      </c>
      <c r="CD11" s="121">
        <v>22445</v>
      </c>
      <c r="CE11" s="122" t="s">
        <v>457</v>
      </c>
      <c r="CF11" s="121">
        <v>0</v>
      </c>
      <c r="CG11" s="121">
        <v>0</v>
      </c>
      <c r="CH11" s="121">
        <f>SUM(BG11,+BO11,+CG11)</f>
        <v>809564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2" t="s">
        <v>457</v>
      </c>
      <c r="CQ11" s="121">
        <f>SUM(AM11,+BO11)</f>
        <v>1705546</v>
      </c>
      <c r="CR11" s="121">
        <f>SUM(AN11,+BP11)</f>
        <v>190509</v>
      </c>
      <c r="CS11" s="121">
        <f>SUM(AO11,+BQ11)</f>
        <v>135372</v>
      </c>
      <c r="CT11" s="121">
        <f>SUM(AP11,+BR11)</f>
        <v>0</v>
      </c>
      <c r="CU11" s="121">
        <f>SUM(AQ11,+BS11)</f>
        <v>55137</v>
      </c>
      <c r="CV11" s="121">
        <f>SUM(AR11,+BT11)</f>
        <v>0</v>
      </c>
      <c r="CW11" s="121">
        <f>SUM(AS11,+BU11)</f>
        <v>1170680</v>
      </c>
      <c r="CX11" s="121">
        <f>SUM(AT11,+BV11)</f>
        <v>0</v>
      </c>
      <c r="CY11" s="121">
        <f>SUM(AU11,+BW11)</f>
        <v>1170680</v>
      </c>
      <c r="CZ11" s="121">
        <f>SUM(AV11,+BX11)</f>
        <v>0</v>
      </c>
      <c r="DA11" s="121">
        <f>SUM(AW11,+BY11)</f>
        <v>0</v>
      </c>
      <c r="DB11" s="121">
        <f>SUM(AX11,+BZ11)</f>
        <v>344357</v>
      </c>
      <c r="DC11" s="121">
        <f>SUM(AY11,+CA11)</f>
        <v>0</v>
      </c>
      <c r="DD11" s="121">
        <f>SUM(AZ11,+CB11)</f>
        <v>304217</v>
      </c>
      <c r="DE11" s="121">
        <f>SUM(BA11,+CC11)</f>
        <v>0</v>
      </c>
      <c r="DF11" s="121">
        <f>SUM(BB11,+CD11)</f>
        <v>40140</v>
      </c>
      <c r="DG11" s="122" t="s">
        <v>457</v>
      </c>
      <c r="DH11" s="121">
        <f>SUM(BD11,+CF11)</f>
        <v>0</v>
      </c>
      <c r="DI11" s="121">
        <f>SUM(BE11,+CG11)</f>
        <v>0</v>
      </c>
      <c r="DJ11" s="121">
        <f>SUM(BF11,+CH11)</f>
        <v>1705546</v>
      </c>
    </row>
    <row r="12" spans="1:114" s="136" customFormat="1" ht="13.5" customHeight="1" x14ac:dyDescent="0.15">
      <c r="A12" s="119" t="s">
        <v>6</v>
      </c>
      <c r="B12" s="120" t="s">
        <v>343</v>
      </c>
      <c r="C12" s="119" t="s">
        <v>344</v>
      </c>
      <c r="D12" s="121">
        <f>SUM(E12,+L12)</f>
        <v>2576048</v>
      </c>
      <c r="E12" s="121">
        <f>SUM(F12:I12)+K12</f>
        <v>2527257</v>
      </c>
      <c r="F12" s="121">
        <v>736974</v>
      </c>
      <c r="G12" s="121">
        <v>0</v>
      </c>
      <c r="H12" s="121">
        <v>1192800</v>
      </c>
      <c r="I12" s="121">
        <v>395330</v>
      </c>
      <c r="J12" s="121">
        <v>1741666</v>
      </c>
      <c r="K12" s="121">
        <v>202153</v>
      </c>
      <c r="L12" s="121">
        <v>48791</v>
      </c>
      <c r="M12" s="121">
        <f>SUM(N12,+U12)</f>
        <v>8634</v>
      </c>
      <c r="N12" s="121">
        <f>SUM(O12:R12,T12)</f>
        <v>630</v>
      </c>
      <c r="O12" s="121">
        <v>0</v>
      </c>
      <c r="P12" s="121">
        <v>0</v>
      </c>
      <c r="Q12" s="121">
        <v>0</v>
      </c>
      <c r="R12" s="121">
        <v>54</v>
      </c>
      <c r="S12" s="121">
        <v>342914</v>
      </c>
      <c r="T12" s="121">
        <v>576</v>
      </c>
      <c r="U12" s="121">
        <v>8004</v>
      </c>
      <c r="V12" s="121">
        <f>+SUM(D12,M12)</f>
        <v>2584682</v>
      </c>
      <c r="W12" s="121">
        <f>+SUM(E12,N12)</f>
        <v>2527887</v>
      </c>
      <c r="X12" s="121">
        <f>+SUM(F12,O12)</f>
        <v>736974</v>
      </c>
      <c r="Y12" s="121">
        <f>+SUM(G12,P12)</f>
        <v>0</v>
      </c>
      <c r="Z12" s="121">
        <f>+SUM(H12,Q12)</f>
        <v>1192800</v>
      </c>
      <c r="AA12" s="121">
        <f>+SUM(I12,R12)</f>
        <v>395384</v>
      </c>
      <c r="AB12" s="121">
        <f>+SUM(J12,S12)</f>
        <v>2084580</v>
      </c>
      <c r="AC12" s="121">
        <f>+SUM(K12,T12)</f>
        <v>202729</v>
      </c>
      <c r="AD12" s="121">
        <f>+SUM(L12,U12)</f>
        <v>56795</v>
      </c>
      <c r="AE12" s="121">
        <f>SUM(AF12,+AK12)</f>
        <v>3469422</v>
      </c>
      <c r="AF12" s="121">
        <f>SUM(AG12:AJ12)</f>
        <v>3469422</v>
      </c>
      <c r="AG12" s="121">
        <v>0</v>
      </c>
      <c r="AH12" s="121">
        <v>3469422</v>
      </c>
      <c r="AI12" s="121">
        <v>0</v>
      </c>
      <c r="AJ12" s="121">
        <v>0</v>
      </c>
      <c r="AK12" s="121">
        <v>0</v>
      </c>
      <c r="AL12" s="122" t="s">
        <v>457</v>
      </c>
      <c r="AM12" s="121">
        <f>SUM(AN12,AS12,AW12,AX12,BD12)</f>
        <v>680709</v>
      </c>
      <c r="AN12" s="121">
        <f>SUM(AO12:AR12)</f>
        <v>92034</v>
      </c>
      <c r="AO12" s="121">
        <v>45577</v>
      </c>
      <c r="AP12" s="121">
        <v>0</v>
      </c>
      <c r="AQ12" s="121">
        <v>46457</v>
      </c>
      <c r="AR12" s="121">
        <v>0</v>
      </c>
      <c r="AS12" s="121">
        <f>SUM(AT12:AV12)</f>
        <v>300248</v>
      </c>
      <c r="AT12" s="121">
        <v>0</v>
      </c>
      <c r="AU12" s="121">
        <v>207679</v>
      </c>
      <c r="AV12" s="121">
        <v>92569</v>
      </c>
      <c r="AW12" s="121">
        <v>0</v>
      </c>
      <c r="AX12" s="121">
        <f>SUM(AY12:BB12)</f>
        <v>288427</v>
      </c>
      <c r="AY12" s="121">
        <v>0</v>
      </c>
      <c r="AZ12" s="121">
        <v>279588</v>
      </c>
      <c r="BA12" s="121">
        <v>4014</v>
      </c>
      <c r="BB12" s="121">
        <v>4825</v>
      </c>
      <c r="BC12" s="122" t="s">
        <v>457</v>
      </c>
      <c r="BD12" s="121">
        <v>0</v>
      </c>
      <c r="BE12" s="121">
        <v>167583</v>
      </c>
      <c r="BF12" s="121">
        <f>SUM(AE12,+AM12,+BE12)</f>
        <v>4317714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457</v>
      </c>
      <c r="BO12" s="121">
        <f>SUM(BP12,BU12,BY12,BZ12,CF12)</f>
        <v>326571</v>
      </c>
      <c r="BP12" s="121">
        <f>SUM(BQ12:BT12)</f>
        <v>101816</v>
      </c>
      <c r="BQ12" s="121">
        <v>11239</v>
      </c>
      <c r="BR12" s="121">
        <v>0</v>
      </c>
      <c r="BS12" s="121">
        <v>90577</v>
      </c>
      <c r="BT12" s="121">
        <v>0</v>
      </c>
      <c r="BU12" s="121">
        <f>SUM(BV12:BX12)</f>
        <v>216015</v>
      </c>
      <c r="BV12" s="121">
        <v>0</v>
      </c>
      <c r="BW12" s="121">
        <v>216015</v>
      </c>
      <c r="BX12" s="121">
        <v>0</v>
      </c>
      <c r="BY12" s="121">
        <v>438</v>
      </c>
      <c r="BZ12" s="121">
        <f>SUM(CA12:CD12)</f>
        <v>8302</v>
      </c>
      <c r="CA12" s="121">
        <v>0</v>
      </c>
      <c r="CB12" s="121">
        <v>6933</v>
      </c>
      <c r="CC12" s="121">
        <v>0</v>
      </c>
      <c r="CD12" s="121">
        <v>1369</v>
      </c>
      <c r="CE12" s="122" t="s">
        <v>457</v>
      </c>
      <c r="CF12" s="121">
        <v>0</v>
      </c>
      <c r="CG12" s="121">
        <v>24977</v>
      </c>
      <c r="CH12" s="121">
        <f>SUM(BG12,+BO12,+CG12)</f>
        <v>351548</v>
      </c>
      <c r="CI12" s="121">
        <f>SUM(AE12,+BG12)</f>
        <v>3469422</v>
      </c>
      <c r="CJ12" s="121">
        <f>SUM(AF12,+BH12)</f>
        <v>3469422</v>
      </c>
      <c r="CK12" s="121">
        <f>SUM(AG12,+BI12)</f>
        <v>0</v>
      </c>
      <c r="CL12" s="121">
        <f>SUM(AH12,+BJ12)</f>
        <v>3469422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2" t="s">
        <v>457</v>
      </c>
      <c r="CQ12" s="121">
        <f>SUM(AM12,+BO12)</f>
        <v>1007280</v>
      </c>
      <c r="CR12" s="121">
        <f>SUM(AN12,+BP12)</f>
        <v>193850</v>
      </c>
      <c r="CS12" s="121">
        <f>SUM(AO12,+BQ12)</f>
        <v>56816</v>
      </c>
      <c r="CT12" s="121">
        <f>SUM(AP12,+BR12)</f>
        <v>0</v>
      </c>
      <c r="CU12" s="121">
        <f>SUM(AQ12,+BS12)</f>
        <v>137034</v>
      </c>
      <c r="CV12" s="121">
        <f>SUM(AR12,+BT12)</f>
        <v>0</v>
      </c>
      <c r="CW12" s="121">
        <f>SUM(AS12,+BU12)</f>
        <v>516263</v>
      </c>
      <c r="CX12" s="121">
        <f>SUM(AT12,+BV12)</f>
        <v>0</v>
      </c>
      <c r="CY12" s="121">
        <f>SUM(AU12,+BW12)</f>
        <v>423694</v>
      </c>
      <c r="CZ12" s="121">
        <f>SUM(AV12,+BX12)</f>
        <v>92569</v>
      </c>
      <c r="DA12" s="121">
        <f>SUM(AW12,+BY12)</f>
        <v>438</v>
      </c>
      <c r="DB12" s="121">
        <f>SUM(AX12,+BZ12)</f>
        <v>296729</v>
      </c>
      <c r="DC12" s="121">
        <f>SUM(AY12,+CA12)</f>
        <v>0</v>
      </c>
      <c r="DD12" s="121">
        <f>SUM(AZ12,+CB12)</f>
        <v>286521</v>
      </c>
      <c r="DE12" s="121">
        <f>SUM(BA12,+CC12)</f>
        <v>4014</v>
      </c>
      <c r="DF12" s="121">
        <f>SUM(BB12,+CD12)</f>
        <v>6194</v>
      </c>
      <c r="DG12" s="122" t="s">
        <v>457</v>
      </c>
      <c r="DH12" s="121">
        <f>SUM(BD12,+CF12)</f>
        <v>0</v>
      </c>
      <c r="DI12" s="121">
        <f>SUM(BE12,+CG12)</f>
        <v>192560</v>
      </c>
      <c r="DJ12" s="121">
        <f>SUM(BF12,+CH12)</f>
        <v>4669262</v>
      </c>
    </row>
    <row r="13" spans="1:114" s="136" customFormat="1" ht="13.5" customHeight="1" x14ac:dyDescent="0.15">
      <c r="A13" s="119" t="s">
        <v>6</v>
      </c>
      <c r="B13" s="120" t="s">
        <v>375</v>
      </c>
      <c r="C13" s="119" t="s">
        <v>376</v>
      </c>
      <c r="D13" s="121">
        <f>SUM(E13,+L13)</f>
        <v>831787</v>
      </c>
      <c r="E13" s="121">
        <f>SUM(F13:I13)+K13</f>
        <v>3921</v>
      </c>
      <c r="F13" s="121">
        <v>3921</v>
      </c>
      <c r="G13" s="121">
        <v>0</v>
      </c>
      <c r="H13" s="121">
        <v>0</v>
      </c>
      <c r="I13" s="121">
        <v>0</v>
      </c>
      <c r="J13" s="121">
        <v>2828923</v>
      </c>
      <c r="K13" s="121">
        <v>0</v>
      </c>
      <c r="L13" s="121">
        <v>827866</v>
      </c>
      <c r="M13" s="121">
        <f>SUM(N13,+U13)</f>
        <v>568191</v>
      </c>
      <c r="N13" s="121">
        <f>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1">
        <v>383133</v>
      </c>
      <c r="T13" s="121">
        <v>0</v>
      </c>
      <c r="U13" s="121">
        <v>568191</v>
      </c>
      <c r="V13" s="121">
        <f>+SUM(D13,M13)</f>
        <v>1399978</v>
      </c>
      <c r="W13" s="121">
        <f>+SUM(E13,N13)</f>
        <v>3921</v>
      </c>
      <c r="X13" s="121">
        <f>+SUM(F13,O13)</f>
        <v>3921</v>
      </c>
      <c r="Y13" s="121">
        <f>+SUM(G13,P13)</f>
        <v>0</v>
      </c>
      <c r="Z13" s="121">
        <f>+SUM(H13,Q13)</f>
        <v>0</v>
      </c>
      <c r="AA13" s="121">
        <f>+SUM(I13,R13)</f>
        <v>0</v>
      </c>
      <c r="AB13" s="121">
        <f>+SUM(J13,S13)</f>
        <v>3212056</v>
      </c>
      <c r="AC13" s="121">
        <f>+SUM(K13,T13)</f>
        <v>0</v>
      </c>
      <c r="AD13" s="121">
        <f>+SUM(L13,U13)</f>
        <v>1396057</v>
      </c>
      <c r="AE13" s="121">
        <f>SUM(AF13,+AK13)</f>
        <v>1446937</v>
      </c>
      <c r="AF13" s="121">
        <f>SUM(AG13:AJ13)</f>
        <v>1446937</v>
      </c>
      <c r="AG13" s="121">
        <v>0</v>
      </c>
      <c r="AH13" s="121">
        <v>1446937</v>
      </c>
      <c r="AI13" s="121">
        <v>0</v>
      </c>
      <c r="AJ13" s="121">
        <v>0</v>
      </c>
      <c r="AK13" s="121">
        <v>0</v>
      </c>
      <c r="AL13" s="122" t="s">
        <v>457</v>
      </c>
      <c r="AM13" s="121">
        <f>SUM(AN13,AS13,AW13,AX13,BD13)</f>
        <v>2213773</v>
      </c>
      <c r="AN13" s="121">
        <f>SUM(AO13:AR13)</f>
        <v>411659</v>
      </c>
      <c r="AO13" s="121">
        <v>385068</v>
      </c>
      <c r="AP13" s="121">
        <v>0</v>
      </c>
      <c r="AQ13" s="121">
        <v>26591</v>
      </c>
      <c r="AR13" s="121">
        <v>0</v>
      </c>
      <c r="AS13" s="121">
        <f>SUM(AT13:AV13)</f>
        <v>803711</v>
      </c>
      <c r="AT13" s="121">
        <v>0</v>
      </c>
      <c r="AU13" s="121">
        <v>724675</v>
      </c>
      <c r="AV13" s="121">
        <v>79036</v>
      </c>
      <c r="AW13" s="121">
        <v>0</v>
      </c>
      <c r="AX13" s="121">
        <f>SUM(AY13:BB13)</f>
        <v>998403</v>
      </c>
      <c r="AY13" s="121">
        <v>538567</v>
      </c>
      <c r="AZ13" s="121">
        <v>387269</v>
      </c>
      <c r="BA13" s="121">
        <v>71928</v>
      </c>
      <c r="BB13" s="121">
        <v>639</v>
      </c>
      <c r="BC13" s="122" t="s">
        <v>457</v>
      </c>
      <c r="BD13" s="121">
        <v>0</v>
      </c>
      <c r="BE13" s="121">
        <v>0</v>
      </c>
      <c r="BF13" s="121">
        <f>SUM(AE13,+AM13,+BE13)</f>
        <v>3660710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2" t="s">
        <v>457</v>
      </c>
      <c r="BO13" s="121">
        <f>SUM(BP13,BU13,BY13,BZ13,CF13)</f>
        <v>951324</v>
      </c>
      <c r="BP13" s="121">
        <f>SUM(BQ13:BT13)</f>
        <v>95773</v>
      </c>
      <c r="BQ13" s="121">
        <v>91613</v>
      </c>
      <c r="BR13" s="121">
        <v>0</v>
      </c>
      <c r="BS13" s="121">
        <v>4160</v>
      </c>
      <c r="BT13" s="121">
        <v>0</v>
      </c>
      <c r="BU13" s="121">
        <f>SUM(BV13:BX13)</f>
        <v>586908</v>
      </c>
      <c r="BV13" s="121">
        <v>0</v>
      </c>
      <c r="BW13" s="121">
        <v>586908</v>
      </c>
      <c r="BX13" s="121">
        <v>0</v>
      </c>
      <c r="BY13" s="121">
        <v>0</v>
      </c>
      <c r="BZ13" s="121">
        <f>SUM(CA13:CD13)</f>
        <v>268643</v>
      </c>
      <c r="CA13" s="121">
        <v>0</v>
      </c>
      <c r="CB13" s="121">
        <v>268535</v>
      </c>
      <c r="CC13" s="121">
        <v>0</v>
      </c>
      <c r="CD13" s="121">
        <v>108</v>
      </c>
      <c r="CE13" s="122" t="s">
        <v>457</v>
      </c>
      <c r="CF13" s="121">
        <v>0</v>
      </c>
      <c r="CG13" s="121">
        <v>0</v>
      </c>
      <c r="CH13" s="121">
        <f>SUM(BG13,+BO13,+CG13)</f>
        <v>951324</v>
      </c>
      <c r="CI13" s="121">
        <f>SUM(AE13,+BG13)</f>
        <v>1446937</v>
      </c>
      <c r="CJ13" s="121">
        <f>SUM(AF13,+BH13)</f>
        <v>1446937</v>
      </c>
      <c r="CK13" s="121">
        <f>SUM(AG13,+BI13)</f>
        <v>0</v>
      </c>
      <c r="CL13" s="121">
        <f>SUM(AH13,+BJ13)</f>
        <v>1446937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2" t="s">
        <v>457</v>
      </c>
      <c r="CQ13" s="121">
        <f>SUM(AM13,+BO13)</f>
        <v>3165097</v>
      </c>
      <c r="CR13" s="121">
        <f>SUM(AN13,+BP13)</f>
        <v>507432</v>
      </c>
      <c r="CS13" s="121">
        <f>SUM(AO13,+BQ13)</f>
        <v>476681</v>
      </c>
      <c r="CT13" s="121">
        <f>SUM(AP13,+BR13)</f>
        <v>0</v>
      </c>
      <c r="CU13" s="121">
        <f>SUM(AQ13,+BS13)</f>
        <v>30751</v>
      </c>
      <c r="CV13" s="121">
        <f>SUM(AR13,+BT13)</f>
        <v>0</v>
      </c>
      <c r="CW13" s="121">
        <f>SUM(AS13,+BU13)</f>
        <v>1390619</v>
      </c>
      <c r="CX13" s="121">
        <f>SUM(AT13,+BV13)</f>
        <v>0</v>
      </c>
      <c r="CY13" s="121">
        <f>SUM(AU13,+BW13)</f>
        <v>1311583</v>
      </c>
      <c r="CZ13" s="121">
        <f>SUM(AV13,+BX13)</f>
        <v>79036</v>
      </c>
      <c r="DA13" s="121">
        <f>SUM(AW13,+BY13)</f>
        <v>0</v>
      </c>
      <c r="DB13" s="121">
        <f>SUM(AX13,+BZ13)</f>
        <v>1267046</v>
      </c>
      <c r="DC13" s="121">
        <f>SUM(AY13,+CA13)</f>
        <v>538567</v>
      </c>
      <c r="DD13" s="121">
        <f>SUM(AZ13,+CB13)</f>
        <v>655804</v>
      </c>
      <c r="DE13" s="121">
        <f>SUM(BA13,+CC13)</f>
        <v>71928</v>
      </c>
      <c r="DF13" s="121">
        <f>SUM(BB13,+CD13)</f>
        <v>747</v>
      </c>
      <c r="DG13" s="122" t="s">
        <v>457</v>
      </c>
      <c r="DH13" s="121">
        <f>SUM(BD13,+CF13)</f>
        <v>0</v>
      </c>
      <c r="DI13" s="121">
        <f>SUM(BE13,+CG13)</f>
        <v>0</v>
      </c>
      <c r="DJ13" s="121">
        <f>SUM(BF13,+CH13)</f>
        <v>4612034</v>
      </c>
    </row>
    <row r="14" spans="1:114" s="136" customFormat="1" ht="13.5" customHeight="1" x14ac:dyDescent="0.15">
      <c r="A14" s="119" t="s">
        <v>6</v>
      </c>
      <c r="B14" s="120" t="s">
        <v>335</v>
      </c>
      <c r="C14" s="119" t="s">
        <v>336</v>
      </c>
      <c r="D14" s="121">
        <f>SUM(E14,+L14)</f>
        <v>0</v>
      </c>
      <c r="E14" s="121">
        <f>SUM(F14:I14)+K14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v>0</v>
      </c>
      <c r="M14" s="121">
        <f>SUM(N14,+U14)</f>
        <v>8736</v>
      </c>
      <c r="N14" s="121">
        <f>SUM(O14:R14,T14)</f>
        <v>1881</v>
      </c>
      <c r="O14" s="121">
        <v>0</v>
      </c>
      <c r="P14" s="121">
        <v>0</v>
      </c>
      <c r="Q14" s="121">
        <v>0</v>
      </c>
      <c r="R14" s="121">
        <v>1881</v>
      </c>
      <c r="S14" s="121">
        <v>127297</v>
      </c>
      <c r="T14" s="121">
        <v>0</v>
      </c>
      <c r="U14" s="121">
        <v>6855</v>
      </c>
      <c r="V14" s="121">
        <f>+SUM(D14,M14)</f>
        <v>8736</v>
      </c>
      <c r="W14" s="121">
        <f>+SUM(E14,N14)</f>
        <v>1881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1881</v>
      </c>
      <c r="AB14" s="121">
        <f>+SUM(J14,S14)</f>
        <v>127297</v>
      </c>
      <c r="AC14" s="121">
        <f>+SUM(K14,T14)</f>
        <v>0</v>
      </c>
      <c r="AD14" s="121">
        <f>+SUM(L14,U14)</f>
        <v>6855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2" t="s">
        <v>457</v>
      </c>
      <c r="AM14" s="121">
        <f>SUM(AN14,AS14,AW14,AX14,BD14)</f>
        <v>0</v>
      </c>
      <c r="AN14" s="121">
        <f>SUM(AO14:AR14)</f>
        <v>0</v>
      </c>
      <c r="AO14" s="121">
        <v>0</v>
      </c>
      <c r="AP14" s="121">
        <v>0</v>
      </c>
      <c r="AQ14" s="121">
        <v>0</v>
      </c>
      <c r="AR14" s="121">
        <v>0</v>
      </c>
      <c r="AS14" s="121">
        <f>SUM(AT14:AV14)</f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f>SUM(AY14:BB14)</f>
        <v>0</v>
      </c>
      <c r="AY14" s="121">
        <v>0</v>
      </c>
      <c r="AZ14" s="121">
        <v>0</v>
      </c>
      <c r="BA14" s="121">
        <v>0</v>
      </c>
      <c r="BB14" s="121">
        <v>0</v>
      </c>
      <c r="BC14" s="122" t="s">
        <v>457</v>
      </c>
      <c r="BD14" s="121">
        <v>0</v>
      </c>
      <c r="BE14" s="121">
        <v>0</v>
      </c>
      <c r="BF14" s="121">
        <f>SUM(AE14,+AM14,+BE14)</f>
        <v>0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457</v>
      </c>
      <c r="BO14" s="121">
        <f>SUM(BP14,BU14,BY14,BZ14,CF14)</f>
        <v>134087</v>
      </c>
      <c r="BP14" s="121">
        <f>SUM(BQ14:BT14)</f>
        <v>22356</v>
      </c>
      <c r="BQ14" s="121">
        <v>22356</v>
      </c>
      <c r="BR14" s="121">
        <v>0</v>
      </c>
      <c r="BS14" s="121">
        <v>0</v>
      </c>
      <c r="BT14" s="121">
        <v>0</v>
      </c>
      <c r="BU14" s="121">
        <f>SUM(BV14:BX14)</f>
        <v>33507</v>
      </c>
      <c r="BV14" s="121">
        <v>0</v>
      </c>
      <c r="BW14" s="121">
        <v>33507</v>
      </c>
      <c r="BX14" s="121">
        <v>0</v>
      </c>
      <c r="BY14" s="121">
        <v>0</v>
      </c>
      <c r="BZ14" s="121">
        <f>SUM(CA14:CD14)</f>
        <v>78224</v>
      </c>
      <c r="CA14" s="121">
        <v>0</v>
      </c>
      <c r="CB14" s="121">
        <v>78224</v>
      </c>
      <c r="CC14" s="121">
        <v>0</v>
      </c>
      <c r="CD14" s="121">
        <v>0</v>
      </c>
      <c r="CE14" s="122" t="s">
        <v>457</v>
      </c>
      <c r="CF14" s="121">
        <v>0</v>
      </c>
      <c r="CG14" s="121">
        <v>1946</v>
      </c>
      <c r="CH14" s="121">
        <f>SUM(BG14,+BO14,+CG14)</f>
        <v>136033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2" t="s">
        <v>457</v>
      </c>
      <c r="CQ14" s="121">
        <f>SUM(AM14,+BO14)</f>
        <v>134087</v>
      </c>
      <c r="CR14" s="121">
        <f>SUM(AN14,+BP14)</f>
        <v>22356</v>
      </c>
      <c r="CS14" s="121">
        <f>SUM(AO14,+BQ14)</f>
        <v>22356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33507</v>
      </c>
      <c r="CX14" s="121">
        <f>SUM(AT14,+BV14)</f>
        <v>0</v>
      </c>
      <c r="CY14" s="121">
        <f>SUM(AU14,+BW14)</f>
        <v>33507</v>
      </c>
      <c r="CZ14" s="121">
        <f>SUM(AV14,+BX14)</f>
        <v>0</v>
      </c>
      <c r="DA14" s="121">
        <f>SUM(AW14,+BY14)</f>
        <v>0</v>
      </c>
      <c r="DB14" s="121">
        <f>SUM(AX14,+BZ14)</f>
        <v>78224</v>
      </c>
      <c r="DC14" s="121">
        <f>SUM(AY14,+CA14)</f>
        <v>0</v>
      </c>
      <c r="DD14" s="121">
        <f>SUM(AZ14,+CB14)</f>
        <v>78224</v>
      </c>
      <c r="DE14" s="121">
        <f>SUM(BA14,+CC14)</f>
        <v>0</v>
      </c>
      <c r="DF14" s="121">
        <f>SUM(BB14,+CD14)</f>
        <v>0</v>
      </c>
      <c r="DG14" s="122" t="s">
        <v>457</v>
      </c>
      <c r="DH14" s="121">
        <f>SUM(BD14,+CF14)</f>
        <v>0</v>
      </c>
      <c r="DI14" s="121">
        <f>SUM(BE14,+CG14)</f>
        <v>1946</v>
      </c>
      <c r="DJ14" s="121">
        <f>SUM(BF14,+CH14)</f>
        <v>136033</v>
      </c>
    </row>
    <row r="15" spans="1:114" s="136" customFormat="1" ht="13.5" customHeight="1" x14ac:dyDescent="0.15">
      <c r="A15" s="119"/>
      <c r="B15" s="120"/>
      <c r="C15" s="119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2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2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2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2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2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22"/>
      <c r="DH15" s="121"/>
      <c r="DI15" s="121"/>
      <c r="DJ15" s="121"/>
    </row>
    <row r="16" spans="1:114" s="136" customFormat="1" ht="13.5" customHeight="1" x14ac:dyDescent="0.15">
      <c r="A16" s="119"/>
      <c r="B16" s="120"/>
      <c r="C16" s="119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2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2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2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2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2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1"/>
      <c r="DB16" s="121"/>
      <c r="DC16" s="121"/>
      <c r="DD16" s="121"/>
      <c r="DE16" s="121"/>
      <c r="DF16" s="121"/>
      <c r="DG16" s="122"/>
      <c r="DH16" s="121"/>
      <c r="DI16" s="121"/>
      <c r="DJ16" s="121"/>
    </row>
    <row r="17" spans="1:114" s="136" customFormat="1" ht="13.5" customHeight="1" x14ac:dyDescent="0.15">
      <c r="A17" s="119"/>
      <c r="B17" s="120"/>
      <c r="C17" s="119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2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2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2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21"/>
      <c r="CE17" s="122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2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1"/>
      <c r="DB17" s="121"/>
      <c r="DC17" s="121"/>
      <c r="DD17" s="121"/>
      <c r="DE17" s="121"/>
      <c r="DF17" s="121"/>
      <c r="DG17" s="122"/>
      <c r="DH17" s="121"/>
      <c r="DI17" s="121"/>
      <c r="DJ17" s="121"/>
    </row>
    <row r="18" spans="1:114" s="136" customFormat="1" ht="13.5" customHeight="1" x14ac:dyDescent="0.15">
      <c r="A18" s="119"/>
      <c r="B18" s="120"/>
      <c r="C18" s="119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2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2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2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2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2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2"/>
      <c r="DH18" s="121"/>
      <c r="DI18" s="121"/>
      <c r="DJ18" s="121"/>
    </row>
    <row r="19" spans="1:114" s="136" customFormat="1" ht="13.5" customHeight="1" x14ac:dyDescent="0.15">
      <c r="A19" s="119"/>
      <c r="B19" s="120"/>
      <c r="C19" s="119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2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2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2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2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2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2"/>
      <c r="DH19" s="121"/>
      <c r="DI19" s="121"/>
      <c r="DJ19" s="121"/>
    </row>
    <row r="20" spans="1:114" s="136" customFormat="1" ht="13.5" customHeight="1" x14ac:dyDescent="0.15">
      <c r="A20" s="119"/>
      <c r="B20" s="120"/>
      <c r="C20" s="119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2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2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2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2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2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2"/>
      <c r="DH20" s="121"/>
      <c r="DI20" s="121"/>
      <c r="DJ20" s="121"/>
    </row>
    <row r="21" spans="1:114" s="136" customFormat="1" ht="13.5" customHeight="1" x14ac:dyDescent="0.15">
      <c r="A21" s="119"/>
      <c r="B21" s="120"/>
      <c r="C21" s="119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2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2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2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2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2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2"/>
      <c r="DH21" s="121"/>
      <c r="DI21" s="121"/>
      <c r="DJ21" s="121"/>
    </row>
    <row r="22" spans="1:114" s="136" customFormat="1" ht="13.5" customHeight="1" x14ac:dyDescent="0.15">
      <c r="A22" s="119"/>
      <c r="B22" s="120"/>
      <c r="C22" s="119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2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2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2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2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2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2"/>
      <c r="DH22" s="121"/>
      <c r="DI22" s="121"/>
      <c r="DJ22" s="121"/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14">
    <sortCondition ref="A8:A14"/>
    <sortCondition ref="B8:B14"/>
    <sortCondition ref="C8:C14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6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7"/>
      <c r="AF2" s="207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7"/>
      <c r="AF3" s="207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7"/>
      <c r="AF4" s="207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7"/>
      <c r="AF5" s="207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8"/>
      <c r="AF6" s="208"/>
    </row>
    <row r="7" spans="1:32" s="136" customFormat="1" ht="13.5" customHeight="1" x14ac:dyDescent="0.15">
      <c r="A7" s="138" t="str">
        <f>'廃棄物事業経費（市町村）'!A7</f>
        <v>宮城県</v>
      </c>
      <c r="B7" s="139" t="str">
        <f>'廃棄物事業経費（市町村）'!B7</f>
        <v>04000</v>
      </c>
      <c r="C7" s="138" t="s">
        <v>33</v>
      </c>
      <c r="D7" s="140">
        <f>SUM(E7,+L7)</f>
        <v>40175785</v>
      </c>
      <c r="E7" s="140">
        <f>+SUM(F7:I7,K7)</f>
        <v>14497073</v>
      </c>
      <c r="F7" s="140">
        <f t="shared" ref="F7:L7" si="0">SUM(F$8:F$1000)</f>
        <v>4622833</v>
      </c>
      <c r="G7" s="140">
        <f t="shared" si="0"/>
        <v>32503</v>
      </c>
      <c r="H7" s="140">
        <f t="shared" si="0"/>
        <v>2949600</v>
      </c>
      <c r="I7" s="140">
        <f t="shared" si="0"/>
        <v>4549662</v>
      </c>
      <c r="J7" s="140">
        <f t="shared" si="0"/>
        <v>8154734</v>
      </c>
      <c r="K7" s="140">
        <f t="shared" si="0"/>
        <v>2342475</v>
      </c>
      <c r="L7" s="140">
        <f t="shared" si="0"/>
        <v>25678712</v>
      </c>
      <c r="M7" s="140">
        <f>SUM(N7,+U7)</f>
        <v>4406854</v>
      </c>
      <c r="N7" s="140">
        <f>+SUM(O7:R7,T7)</f>
        <v>704125</v>
      </c>
      <c r="O7" s="140">
        <f t="shared" ref="O7:U7" si="1">SUM(O$8:O$1000)</f>
        <v>30843</v>
      </c>
      <c r="P7" s="140">
        <f t="shared" si="1"/>
        <v>76</v>
      </c>
      <c r="Q7" s="140">
        <f t="shared" si="1"/>
        <v>4500</v>
      </c>
      <c r="R7" s="140">
        <f t="shared" si="1"/>
        <v>666441</v>
      </c>
      <c r="S7" s="140">
        <f t="shared" si="1"/>
        <v>1944616</v>
      </c>
      <c r="T7" s="140">
        <f t="shared" si="1"/>
        <v>2265</v>
      </c>
      <c r="U7" s="140">
        <f t="shared" si="1"/>
        <v>3702729</v>
      </c>
      <c r="V7" s="140">
        <f t="shared" ref="V7:AB7" si="2">+SUM(D7,M7)</f>
        <v>44582639</v>
      </c>
      <c r="W7" s="140">
        <f t="shared" si="2"/>
        <v>15201198</v>
      </c>
      <c r="X7" s="140">
        <f t="shared" si="2"/>
        <v>4653676</v>
      </c>
      <c r="Y7" s="140">
        <f t="shared" si="2"/>
        <v>32579</v>
      </c>
      <c r="Z7" s="140">
        <f t="shared" si="2"/>
        <v>2954100</v>
      </c>
      <c r="AA7" s="140">
        <f t="shared" si="2"/>
        <v>5216103</v>
      </c>
      <c r="AB7" s="140">
        <f t="shared" si="2"/>
        <v>10099350</v>
      </c>
      <c r="AC7" s="140">
        <f>+SUM(K7,T7)</f>
        <v>2344740</v>
      </c>
      <c r="AD7" s="140">
        <f>+SUM(L7,U7)</f>
        <v>29381441</v>
      </c>
      <c r="AE7" s="209"/>
      <c r="AF7" s="209"/>
    </row>
    <row r="8" spans="1:32" s="136" customFormat="1" ht="13.5" customHeight="1" x14ac:dyDescent="0.15">
      <c r="A8" s="119" t="s">
        <v>6</v>
      </c>
      <c r="B8" s="120" t="s">
        <v>324</v>
      </c>
      <c r="C8" s="119" t="s">
        <v>325</v>
      </c>
      <c r="D8" s="121">
        <f>SUM(E8,+L8)</f>
        <v>18206362</v>
      </c>
      <c r="E8" s="121">
        <f>+SUM(F8:I8,K8)</f>
        <v>9807294</v>
      </c>
      <c r="F8" s="121">
        <v>3221391</v>
      </c>
      <c r="G8" s="121">
        <v>0</v>
      </c>
      <c r="H8" s="121">
        <v>1581400</v>
      </c>
      <c r="I8" s="121">
        <v>3210768</v>
      </c>
      <c r="J8" s="121"/>
      <c r="K8" s="121">
        <v>1793735</v>
      </c>
      <c r="L8" s="121">
        <v>8399068</v>
      </c>
      <c r="M8" s="121">
        <f>SUM(N8,+U8)</f>
        <v>256951</v>
      </c>
      <c r="N8" s="121">
        <f>+SUM(O8:R8,T8)</f>
        <v>28577</v>
      </c>
      <c r="O8" s="121">
        <v>0</v>
      </c>
      <c r="P8" s="121">
        <v>0</v>
      </c>
      <c r="Q8" s="121">
        <v>0</v>
      </c>
      <c r="R8" s="121">
        <v>28577</v>
      </c>
      <c r="S8" s="121"/>
      <c r="T8" s="121">
        <v>0</v>
      </c>
      <c r="U8" s="121">
        <v>228374</v>
      </c>
      <c r="V8" s="121">
        <f>+SUM(D8,M8)</f>
        <v>18463313</v>
      </c>
      <c r="W8" s="121">
        <f>+SUM(E8,N8)</f>
        <v>9835871</v>
      </c>
      <c r="X8" s="121">
        <f>+SUM(F8,O8)</f>
        <v>3221391</v>
      </c>
      <c r="Y8" s="121">
        <f>+SUM(G8,P8)</f>
        <v>0</v>
      </c>
      <c r="Z8" s="121">
        <f>+SUM(H8,Q8)</f>
        <v>1581400</v>
      </c>
      <c r="AA8" s="121">
        <f>+SUM(I8,R8)</f>
        <v>3239345</v>
      </c>
      <c r="AB8" s="121">
        <f>+SUM(J8,S8)</f>
        <v>0</v>
      </c>
      <c r="AC8" s="121">
        <f>+SUM(K8,T8)</f>
        <v>1793735</v>
      </c>
      <c r="AD8" s="121">
        <f>+SUM(L8,U8)</f>
        <v>8627442</v>
      </c>
      <c r="AE8" s="210" t="s">
        <v>326</v>
      </c>
      <c r="AF8" s="209"/>
    </row>
    <row r="9" spans="1:32" s="136" customFormat="1" ht="13.5" customHeight="1" x14ac:dyDescent="0.15">
      <c r="A9" s="119" t="s">
        <v>6</v>
      </c>
      <c r="B9" s="120" t="s">
        <v>327</v>
      </c>
      <c r="C9" s="119" t="s">
        <v>328</v>
      </c>
      <c r="D9" s="121">
        <f>SUM(E9,+L9)</f>
        <v>1667970</v>
      </c>
      <c r="E9" s="121">
        <f>+SUM(F9:I9,K9)</f>
        <v>20696</v>
      </c>
      <c r="F9" s="121">
        <v>1104</v>
      </c>
      <c r="G9" s="121">
        <v>1810</v>
      </c>
      <c r="H9" s="121">
        <v>0</v>
      </c>
      <c r="I9" s="121">
        <v>17082</v>
      </c>
      <c r="J9" s="121"/>
      <c r="K9" s="121">
        <v>700</v>
      </c>
      <c r="L9" s="121">
        <v>1647274</v>
      </c>
      <c r="M9" s="121">
        <f>SUM(N9,+U9)</f>
        <v>684135</v>
      </c>
      <c r="N9" s="121">
        <f>+SUM(O9:R9,T9)</f>
        <v>20316</v>
      </c>
      <c r="O9" s="121">
        <v>15816</v>
      </c>
      <c r="P9" s="121">
        <v>0</v>
      </c>
      <c r="Q9" s="121">
        <v>4500</v>
      </c>
      <c r="R9" s="121">
        <v>0</v>
      </c>
      <c r="S9" s="121"/>
      <c r="T9" s="121">
        <v>0</v>
      </c>
      <c r="U9" s="121">
        <v>663819</v>
      </c>
      <c r="V9" s="121">
        <f>+SUM(D9,M9)</f>
        <v>2352105</v>
      </c>
      <c r="W9" s="121">
        <f>+SUM(E9,N9)</f>
        <v>41012</v>
      </c>
      <c r="X9" s="121">
        <f>+SUM(F9,O9)</f>
        <v>16920</v>
      </c>
      <c r="Y9" s="121">
        <f>+SUM(G9,P9)</f>
        <v>1810</v>
      </c>
      <c r="Z9" s="121">
        <f>+SUM(H9,Q9)</f>
        <v>4500</v>
      </c>
      <c r="AA9" s="121">
        <f>+SUM(I9,R9)</f>
        <v>17082</v>
      </c>
      <c r="AB9" s="121">
        <f>+SUM(J9,S9)</f>
        <v>0</v>
      </c>
      <c r="AC9" s="121">
        <f>+SUM(K9,T9)</f>
        <v>700</v>
      </c>
      <c r="AD9" s="121">
        <f>+SUM(L9,U9)</f>
        <v>2311093</v>
      </c>
      <c r="AE9" s="210" t="s">
        <v>329</v>
      </c>
      <c r="AF9" s="209"/>
    </row>
    <row r="10" spans="1:32" s="136" customFormat="1" ht="13.5" customHeight="1" x14ac:dyDescent="0.15">
      <c r="A10" s="119" t="s">
        <v>6</v>
      </c>
      <c r="B10" s="120" t="s">
        <v>332</v>
      </c>
      <c r="C10" s="119" t="s">
        <v>333</v>
      </c>
      <c r="D10" s="121">
        <f>SUM(E10,+L10)</f>
        <v>557931</v>
      </c>
      <c r="E10" s="121">
        <f>+SUM(F10:I10,K10)</f>
        <v>121291</v>
      </c>
      <c r="F10" s="121">
        <v>504</v>
      </c>
      <c r="G10" s="121">
        <v>17128</v>
      </c>
      <c r="H10" s="121">
        <v>27700</v>
      </c>
      <c r="I10" s="121">
        <v>64550</v>
      </c>
      <c r="J10" s="121"/>
      <c r="K10" s="121">
        <v>11409</v>
      </c>
      <c r="L10" s="121">
        <v>436640</v>
      </c>
      <c r="M10" s="121">
        <f>SUM(N10,+U10)</f>
        <v>23444</v>
      </c>
      <c r="N10" s="121">
        <f>+SUM(O10:R10,T10)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1"/>
      <c r="T10" s="121">
        <v>0</v>
      </c>
      <c r="U10" s="121">
        <v>23444</v>
      </c>
      <c r="V10" s="121">
        <f>+SUM(D10,M10)</f>
        <v>581375</v>
      </c>
      <c r="W10" s="121">
        <f>+SUM(E10,N10)</f>
        <v>121291</v>
      </c>
      <c r="X10" s="121">
        <f>+SUM(F10,O10)</f>
        <v>504</v>
      </c>
      <c r="Y10" s="121">
        <f>+SUM(G10,P10)</f>
        <v>17128</v>
      </c>
      <c r="Z10" s="121">
        <f>+SUM(H10,Q10)</f>
        <v>27700</v>
      </c>
      <c r="AA10" s="121">
        <f>+SUM(I10,R10)</f>
        <v>64550</v>
      </c>
      <c r="AB10" s="121">
        <f>+SUM(J10,S10)</f>
        <v>0</v>
      </c>
      <c r="AC10" s="121">
        <f>+SUM(K10,T10)</f>
        <v>11409</v>
      </c>
      <c r="AD10" s="121">
        <f>+SUM(L10,U10)</f>
        <v>460084</v>
      </c>
      <c r="AE10" s="210" t="s">
        <v>334</v>
      </c>
      <c r="AF10" s="209"/>
    </row>
    <row r="11" spans="1:32" s="136" customFormat="1" ht="13.5" customHeight="1" x14ac:dyDescent="0.15">
      <c r="A11" s="119" t="s">
        <v>6</v>
      </c>
      <c r="B11" s="120" t="s">
        <v>337</v>
      </c>
      <c r="C11" s="119" t="s">
        <v>338</v>
      </c>
      <c r="D11" s="121">
        <f>SUM(E11,+L11)</f>
        <v>1279676</v>
      </c>
      <c r="E11" s="121">
        <f>+SUM(F11:I11,K11)</f>
        <v>223838</v>
      </c>
      <c r="F11" s="121">
        <v>560</v>
      </c>
      <c r="G11" s="121">
        <v>10958</v>
      </c>
      <c r="H11" s="121">
        <v>63300</v>
      </c>
      <c r="I11" s="121">
        <v>51623</v>
      </c>
      <c r="J11" s="121"/>
      <c r="K11" s="121">
        <v>97397</v>
      </c>
      <c r="L11" s="121">
        <v>1055838</v>
      </c>
      <c r="M11" s="121">
        <f>SUM(N11,+U11)</f>
        <v>360453</v>
      </c>
      <c r="N11" s="121">
        <f>+SUM(O11:R11,T11)</f>
        <v>161228</v>
      </c>
      <c r="O11" s="121">
        <v>0</v>
      </c>
      <c r="P11" s="121">
        <v>0</v>
      </c>
      <c r="Q11" s="121">
        <v>0</v>
      </c>
      <c r="R11" s="121">
        <v>161025</v>
      </c>
      <c r="S11" s="121"/>
      <c r="T11" s="121">
        <v>203</v>
      </c>
      <c r="U11" s="121">
        <v>199225</v>
      </c>
      <c r="V11" s="121">
        <f>+SUM(D11,M11)</f>
        <v>1640129</v>
      </c>
      <c r="W11" s="121">
        <f>+SUM(E11,N11)</f>
        <v>385066</v>
      </c>
      <c r="X11" s="121">
        <f>+SUM(F11,O11)</f>
        <v>560</v>
      </c>
      <c r="Y11" s="121">
        <f>+SUM(G11,P11)</f>
        <v>10958</v>
      </c>
      <c r="Z11" s="121">
        <f>+SUM(H11,Q11)</f>
        <v>63300</v>
      </c>
      <c r="AA11" s="121">
        <f>+SUM(I11,R11)</f>
        <v>212648</v>
      </c>
      <c r="AB11" s="121">
        <f>+SUM(J11,S11)</f>
        <v>0</v>
      </c>
      <c r="AC11" s="121">
        <f>+SUM(K11,T11)</f>
        <v>97600</v>
      </c>
      <c r="AD11" s="121">
        <f>+SUM(L11,U11)</f>
        <v>1255063</v>
      </c>
      <c r="AE11" s="210" t="s">
        <v>339</v>
      </c>
      <c r="AF11" s="209"/>
    </row>
    <row r="12" spans="1:32" s="136" customFormat="1" ht="13.5" customHeight="1" x14ac:dyDescent="0.15">
      <c r="A12" s="119" t="s">
        <v>6</v>
      </c>
      <c r="B12" s="120" t="s">
        <v>340</v>
      </c>
      <c r="C12" s="119" t="s">
        <v>341</v>
      </c>
      <c r="D12" s="121">
        <f>SUM(E12,+L12)</f>
        <v>408993</v>
      </c>
      <c r="E12" s="121">
        <f>+SUM(F12:I12,K12)</f>
        <v>0</v>
      </c>
      <c r="F12" s="121">
        <v>0</v>
      </c>
      <c r="G12" s="121">
        <v>0</v>
      </c>
      <c r="H12" s="121">
        <v>0</v>
      </c>
      <c r="I12" s="121">
        <v>0</v>
      </c>
      <c r="J12" s="121"/>
      <c r="K12" s="121">
        <v>0</v>
      </c>
      <c r="L12" s="121">
        <v>408993</v>
      </c>
      <c r="M12" s="121">
        <f>SUM(N12,+U12)</f>
        <v>74405</v>
      </c>
      <c r="N12" s="121">
        <f>+SUM(O12:R12,T12)</f>
        <v>2838</v>
      </c>
      <c r="O12" s="121">
        <v>2838</v>
      </c>
      <c r="P12" s="121">
        <v>0</v>
      </c>
      <c r="Q12" s="121">
        <v>0</v>
      </c>
      <c r="R12" s="121">
        <v>0</v>
      </c>
      <c r="S12" s="121"/>
      <c r="T12" s="121">
        <v>0</v>
      </c>
      <c r="U12" s="121">
        <v>71567</v>
      </c>
      <c r="V12" s="121">
        <f>+SUM(D12,M12)</f>
        <v>483398</v>
      </c>
      <c r="W12" s="121">
        <f>+SUM(E12,N12)</f>
        <v>2838</v>
      </c>
      <c r="X12" s="121">
        <f>+SUM(F12,O12)</f>
        <v>2838</v>
      </c>
      <c r="Y12" s="121">
        <f>+SUM(G12,P12)</f>
        <v>0</v>
      </c>
      <c r="Z12" s="121">
        <f>+SUM(H12,Q12)</f>
        <v>0</v>
      </c>
      <c r="AA12" s="121">
        <f>+SUM(I12,R12)</f>
        <v>0</v>
      </c>
      <c r="AB12" s="121">
        <f>+SUM(J12,S12)</f>
        <v>0</v>
      </c>
      <c r="AC12" s="121">
        <f>+SUM(K12,T12)</f>
        <v>0</v>
      </c>
      <c r="AD12" s="121">
        <f>+SUM(L12,U12)</f>
        <v>480560</v>
      </c>
      <c r="AE12" s="210" t="s">
        <v>342</v>
      </c>
      <c r="AF12" s="209"/>
    </row>
    <row r="13" spans="1:32" s="136" customFormat="1" ht="13.5" customHeight="1" x14ac:dyDescent="0.15">
      <c r="A13" s="119" t="s">
        <v>6</v>
      </c>
      <c r="B13" s="120" t="s">
        <v>345</v>
      </c>
      <c r="C13" s="119" t="s">
        <v>346</v>
      </c>
      <c r="D13" s="121">
        <f>SUM(E13,+L13)</f>
        <v>672612</v>
      </c>
      <c r="E13" s="121">
        <f>+SUM(F13:I13,K13)</f>
        <v>0</v>
      </c>
      <c r="F13" s="121">
        <v>0</v>
      </c>
      <c r="G13" s="121">
        <v>0</v>
      </c>
      <c r="H13" s="121">
        <v>0</v>
      </c>
      <c r="I13" s="121">
        <v>0</v>
      </c>
      <c r="J13" s="121"/>
      <c r="K13" s="121">
        <v>0</v>
      </c>
      <c r="L13" s="121">
        <v>672612</v>
      </c>
      <c r="M13" s="121">
        <f>SUM(N13,+U13)</f>
        <v>69497</v>
      </c>
      <c r="N13" s="121">
        <f>+SUM(O13:R13,T13)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1"/>
      <c r="T13" s="121">
        <v>0</v>
      </c>
      <c r="U13" s="121">
        <v>69497</v>
      </c>
      <c r="V13" s="121">
        <f>+SUM(D13,M13)</f>
        <v>742109</v>
      </c>
      <c r="W13" s="121">
        <f>+SUM(E13,N13)</f>
        <v>0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0</v>
      </c>
      <c r="AB13" s="121">
        <f>+SUM(J13,S13)</f>
        <v>0</v>
      </c>
      <c r="AC13" s="121">
        <f>+SUM(K13,T13)</f>
        <v>0</v>
      </c>
      <c r="AD13" s="121">
        <f>+SUM(L13,U13)</f>
        <v>742109</v>
      </c>
      <c r="AE13" s="210" t="s">
        <v>347</v>
      </c>
      <c r="AF13" s="209"/>
    </row>
    <row r="14" spans="1:32" s="136" customFormat="1" ht="13.5" customHeight="1" x14ac:dyDescent="0.15">
      <c r="A14" s="119" t="s">
        <v>6</v>
      </c>
      <c r="B14" s="120" t="s">
        <v>350</v>
      </c>
      <c r="C14" s="119" t="s">
        <v>351</v>
      </c>
      <c r="D14" s="121">
        <f>SUM(E14,+L14)</f>
        <v>607877</v>
      </c>
      <c r="E14" s="121">
        <f>+SUM(F14:I14,K14)</f>
        <v>6244</v>
      </c>
      <c r="F14" s="121">
        <v>0</v>
      </c>
      <c r="G14" s="121">
        <v>0</v>
      </c>
      <c r="H14" s="121">
        <v>0</v>
      </c>
      <c r="I14" s="121">
        <v>0</v>
      </c>
      <c r="J14" s="121"/>
      <c r="K14" s="121">
        <v>6244</v>
      </c>
      <c r="L14" s="121">
        <v>601633</v>
      </c>
      <c r="M14" s="121">
        <f>SUM(N14,+U14)</f>
        <v>140550</v>
      </c>
      <c r="N14" s="121">
        <f>+SUM(O14:R14,T14)</f>
        <v>5404</v>
      </c>
      <c r="O14" s="121">
        <v>5404</v>
      </c>
      <c r="P14" s="121">
        <v>0</v>
      </c>
      <c r="Q14" s="121">
        <v>0</v>
      </c>
      <c r="R14" s="121">
        <v>0</v>
      </c>
      <c r="S14" s="121"/>
      <c r="T14" s="121">
        <v>0</v>
      </c>
      <c r="U14" s="121">
        <v>135146</v>
      </c>
      <c r="V14" s="121">
        <f>+SUM(D14,M14)</f>
        <v>748427</v>
      </c>
      <c r="W14" s="121">
        <f>+SUM(E14,N14)</f>
        <v>11648</v>
      </c>
      <c r="X14" s="121">
        <f>+SUM(F14,O14)</f>
        <v>5404</v>
      </c>
      <c r="Y14" s="121">
        <f>+SUM(G14,P14)</f>
        <v>0</v>
      </c>
      <c r="Z14" s="121">
        <f>+SUM(H14,Q14)</f>
        <v>0</v>
      </c>
      <c r="AA14" s="121">
        <f>+SUM(I14,R14)</f>
        <v>0</v>
      </c>
      <c r="AB14" s="121">
        <f>+SUM(J14,S14)</f>
        <v>0</v>
      </c>
      <c r="AC14" s="121">
        <f>+SUM(K14,T14)</f>
        <v>6244</v>
      </c>
      <c r="AD14" s="121">
        <f>+SUM(L14,U14)</f>
        <v>736779</v>
      </c>
      <c r="AE14" s="210" t="s">
        <v>352</v>
      </c>
      <c r="AF14" s="209"/>
    </row>
    <row r="15" spans="1:32" s="136" customFormat="1" ht="13.5" customHeight="1" x14ac:dyDescent="0.15">
      <c r="A15" s="119" t="s">
        <v>6</v>
      </c>
      <c r="B15" s="120" t="s">
        <v>354</v>
      </c>
      <c r="C15" s="119" t="s">
        <v>355</v>
      </c>
      <c r="D15" s="121">
        <f>SUM(E15,+L15)</f>
        <v>478512</v>
      </c>
      <c r="E15" s="121">
        <f>+SUM(F15:I15,K15)</f>
        <v>64556</v>
      </c>
      <c r="F15" s="121">
        <v>0</v>
      </c>
      <c r="G15" s="121">
        <v>0</v>
      </c>
      <c r="H15" s="121">
        <v>0</v>
      </c>
      <c r="I15" s="121">
        <v>64546</v>
      </c>
      <c r="J15" s="121"/>
      <c r="K15" s="121">
        <v>10</v>
      </c>
      <c r="L15" s="121">
        <v>413956</v>
      </c>
      <c r="M15" s="121">
        <f>SUM(N15,+U15)</f>
        <v>18992</v>
      </c>
      <c r="N15" s="121">
        <f>+SUM(O15:R15,T15)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1"/>
      <c r="T15" s="121">
        <v>0</v>
      </c>
      <c r="U15" s="121">
        <v>18992</v>
      </c>
      <c r="V15" s="121">
        <f>+SUM(D15,M15)</f>
        <v>497504</v>
      </c>
      <c r="W15" s="121">
        <f>+SUM(E15,N15)</f>
        <v>64556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64546</v>
      </c>
      <c r="AB15" s="121">
        <f>+SUM(J15,S15)</f>
        <v>0</v>
      </c>
      <c r="AC15" s="121">
        <f>+SUM(K15,T15)</f>
        <v>10</v>
      </c>
      <c r="AD15" s="121">
        <f>+SUM(L15,U15)</f>
        <v>432948</v>
      </c>
      <c r="AE15" s="210" t="s">
        <v>356</v>
      </c>
      <c r="AF15" s="209"/>
    </row>
    <row r="16" spans="1:32" s="136" customFormat="1" ht="13.5" customHeight="1" x14ac:dyDescent="0.15">
      <c r="A16" s="119" t="s">
        <v>6</v>
      </c>
      <c r="B16" s="120" t="s">
        <v>359</v>
      </c>
      <c r="C16" s="119" t="s">
        <v>360</v>
      </c>
      <c r="D16" s="121">
        <f>SUM(E16,+L16)</f>
        <v>376956</v>
      </c>
      <c r="E16" s="121">
        <f>+SUM(F16:I16,K16)</f>
        <v>0</v>
      </c>
      <c r="F16" s="121">
        <v>0</v>
      </c>
      <c r="G16" s="121">
        <v>0</v>
      </c>
      <c r="H16" s="121">
        <v>0</v>
      </c>
      <c r="I16" s="121">
        <v>0</v>
      </c>
      <c r="J16" s="121"/>
      <c r="K16" s="121">
        <v>0</v>
      </c>
      <c r="L16" s="121">
        <v>376956</v>
      </c>
      <c r="M16" s="121">
        <f>SUM(N16,+U16)</f>
        <v>45177</v>
      </c>
      <c r="N16" s="121">
        <f>+SUM(O16:R16,T16)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1"/>
      <c r="T16" s="121">
        <v>0</v>
      </c>
      <c r="U16" s="121">
        <v>45177</v>
      </c>
      <c r="V16" s="121">
        <f>+SUM(D16,M16)</f>
        <v>422133</v>
      </c>
      <c r="W16" s="121">
        <f>+SUM(E16,N16)</f>
        <v>0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0</v>
      </c>
      <c r="AB16" s="121">
        <f>+SUM(J16,S16)</f>
        <v>0</v>
      </c>
      <c r="AC16" s="121">
        <f>+SUM(K16,T16)</f>
        <v>0</v>
      </c>
      <c r="AD16" s="121">
        <f>+SUM(L16,U16)</f>
        <v>422133</v>
      </c>
      <c r="AE16" s="210" t="s">
        <v>361</v>
      </c>
      <c r="AF16" s="209"/>
    </row>
    <row r="17" spans="1:32" s="136" customFormat="1" ht="13.5" customHeight="1" x14ac:dyDescent="0.15">
      <c r="A17" s="119" t="s">
        <v>6</v>
      </c>
      <c r="B17" s="120" t="s">
        <v>362</v>
      </c>
      <c r="C17" s="119" t="s">
        <v>363</v>
      </c>
      <c r="D17" s="121">
        <f>SUM(E17,+L17)</f>
        <v>2048718</v>
      </c>
      <c r="E17" s="121">
        <f>+SUM(F17:I17,K17)</f>
        <v>438140</v>
      </c>
      <c r="F17" s="121">
        <v>237332</v>
      </c>
      <c r="G17" s="121">
        <v>0</v>
      </c>
      <c r="H17" s="121">
        <v>0</v>
      </c>
      <c r="I17" s="121">
        <v>180294</v>
      </c>
      <c r="J17" s="121"/>
      <c r="K17" s="121">
        <v>20514</v>
      </c>
      <c r="L17" s="121">
        <v>1610578</v>
      </c>
      <c r="M17" s="121">
        <f>SUM(N17,+U17)</f>
        <v>406267</v>
      </c>
      <c r="N17" s="121">
        <f>+SUM(O17:R17,T17)</f>
        <v>180001</v>
      </c>
      <c r="O17" s="121">
        <v>0</v>
      </c>
      <c r="P17" s="121">
        <v>0</v>
      </c>
      <c r="Q17" s="121">
        <v>0</v>
      </c>
      <c r="R17" s="121">
        <v>178548</v>
      </c>
      <c r="S17" s="121"/>
      <c r="T17" s="121">
        <v>1453</v>
      </c>
      <c r="U17" s="121">
        <v>226266</v>
      </c>
      <c r="V17" s="121">
        <f>+SUM(D17,M17)</f>
        <v>2454985</v>
      </c>
      <c r="W17" s="121">
        <f>+SUM(E17,N17)</f>
        <v>618141</v>
      </c>
      <c r="X17" s="121">
        <f>+SUM(F17,O17)</f>
        <v>237332</v>
      </c>
      <c r="Y17" s="121">
        <f>+SUM(G17,P17)</f>
        <v>0</v>
      </c>
      <c r="Z17" s="121">
        <f>+SUM(H17,Q17)</f>
        <v>0</v>
      </c>
      <c r="AA17" s="121">
        <f>+SUM(I17,R17)</f>
        <v>358842</v>
      </c>
      <c r="AB17" s="121">
        <f>+SUM(J17,S17)</f>
        <v>0</v>
      </c>
      <c r="AC17" s="121">
        <f>+SUM(K17,T17)</f>
        <v>21967</v>
      </c>
      <c r="AD17" s="121">
        <f>+SUM(L17,U17)</f>
        <v>1836844</v>
      </c>
      <c r="AE17" s="210" t="s">
        <v>364</v>
      </c>
      <c r="AF17" s="209"/>
    </row>
    <row r="18" spans="1:32" s="136" customFormat="1" ht="13.5" customHeight="1" x14ac:dyDescent="0.15">
      <c r="A18" s="119" t="s">
        <v>6</v>
      </c>
      <c r="B18" s="120" t="s">
        <v>365</v>
      </c>
      <c r="C18" s="119" t="s">
        <v>366</v>
      </c>
      <c r="D18" s="121">
        <f>SUM(E18,+L18)</f>
        <v>1369436</v>
      </c>
      <c r="E18" s="121">
        <f>+SUM(F18:I18,K18)</f>
        <v>174713</v>
      </c>
      <c r="F18" s="121">
        <v>112032</v>
      </c>
      <c r="G18" s="121">
        <v>0</v>
      </c>
      <c r="H18" s="121">
        <v>0</v>
      </c>
      <c r="I18" s="121">
        <v>47731</v>
      </c>
      <c r="J18" s="121"/>
      <c r="K18" s="121">
        <v>14950</v>
      </c>
      <c r="L18" s="121">
        <v>1194723</v>
      </c>
      <c r="M18" s="121">
        <f>SUM(N18,+U18)</f>
        <v>424774</v>
      </c>
      <c r="N18" s="121">
        <f>+SUM(O18:R18,T18)</f>
        <v>146807</v>
      </c>
      <c r="O18" s="121">
        <v>0</v>
      </c>
      <c r="P18" s="121">
        <v>0</v>
      </c>
      <c r="Q18" s="121">
        <v>0</v>
      </c>
      <c r="R18" s="121">
        <v>146807</v>
      </c>
      <c r="S18" s="121"/>
      <c r="T18" s="121">
        <v>0</v>
      </c>
      <c r="U18" s="121">
        <v>277967</v>
      </c>
      <c r="V18" s="121">
        <f>+SUM(D18,M18)</f>
        <v>1794210</v>
      </c>
      <c r="W18" s="121">
        <f>+SUM(E18,N18)</f>
        <v>321520</v>
      </c>
      <c r="X18" s="121">
        <f>+SUM(F18,O18)</f>
        <v>112032</v>
      </c>
      <c r="Y18" s="121">
        <f>+SUM(G18,P18)</f>
        <v>0</v>
      </c>
      <c r="Z18" s="121">
        <f>+SUM(H18,Q18)</f>
        <v>0</v>
      </c>
      <c r="AA18" s="121">
        <f>+SUM(I18,R18)</f>
        <v>194538</v>
      </c>
      <c r="AB18" s="121">
        <f>+SUM(J18,S18)</f>
        <v>0</v>
      </c>
      <c r="AC18" s="121">
        <f>+SUM(K18,T18)</f>
        <v>14950</v>
      </c>
      <c r="AD18" s="121">
        <f>+SUM(L18,U18)</f>
        <v>1472690</v>
      </c>
      <c r="AE18" s="210" t="s">
        <v>367</v>
      </c>
      <c r="AF18" s="209"/>
    </row>
    <row r="19" spans="1:32" s="136" customFormat="1" ht="13.5" customHeight="1" x14ac:dyDescent="0.15">
      <c r="A19" s="119" t="s">
        <v>6</v>
      </c>
      <c r="B19" s="120" t="s">
        <v>368</v>
      </c>
      <c r="C19" s="119" t="s">
        <v>369</v>
      </c>
      <c r="D19" s="121">
        <f>SUM(E19,+L19)</f>
        <v>312196</v>
      </c>
      <c r="E19" s="121">
        <f>+SUM(F19:I19,K19)</f>
        <v>49137</v>
      </c>
      <c r="F19" s="121">
        <v>15000</v>
      </c>
      <c r="G19" s="121">
        <v>0</v>
      </c>
      <c r="H19" s="121">
        <v>0</v>
      </c>
      <c r="I19" s="121">
        <v>5641</v>
      </c>
      <c r="J19" s="121"/>
      <c r="K19" s="121">
        <v>28496</v>
      </c>
      <c r="L19" s="121">
        <v>263059</v>
      </c>
      <c r="M19" s="121">
        <f>SUM(N19,+U19)</f>
        <v>126825</v>
      </c>
      <c r="N19" s="121">
        <f>+SUM(O19:R19,T19)</f>
        <v>25</v>
      </c>
      <c r="O19" s="121">
        <v>0</v>
      </c>
      <c r="P19" s="121">
        <v>0</v>
      </c>
      <c r="Q19" s="121">
        <v>0</v>
      </c>
      <c r="R19" s="121">
        <v>25</v>
      </c>
      <c r="S19" s="121"/>
      <c r="T19" s="121">
        <v>0</v>
      </c>
      <c r="U19" s="121">
        <v>126800</v>
      </c>
      <c r="V19" s="121">
        <f>+SUM(D19,M19)</f>
        <v>439021</v>
      </c>
      <c r="W19" s="121">
        <f>+SUM(E19,N19)</f>
        <v>49162</v>
      </c>
      <c r="X19" s="121">
        <f>+SUM(F19,O19)</f>
        <v>15000</v>
      </c>
      <c r="Y19" s="121">
        <f>+SUM(G19,P19)</f>
        <v>0</v>
      </c>
      <c r="Z19" s="121">
        <f>+SUM(H19,Q19)</f>
        <v>0</v>
      </c>
      <c r="AA19" s="121">
        <f>+SUM(I19,R19)</f>
        <v>5666</v>
      </c>
      <c r="AB19" s="121">
        <f>+SUM(J19,S19)</f>
        <v>0</v>
      </c>
      <c r="AC19" s="121">
        <f>+SUM(K19,T19)</f>
        <v>28496</v>
      </c>
      <c r="AD19" s="121">
        <f>+SUM(L19,U19)</f>
        <v>389859</v>
      </c>
      <c r="AE19" s="210" t="s">
        <v>370</v>
      </c>
      <c r="AF19" s="209"/>
    </row>
    <row r="20" spans="1:32" s="136" customFormat="1" ht="13.5" customHeight="1" x14ac:dyDescent="0.15">
      <c r="A20" s="119" t="s">
        <v>6</v>
      </c>
      <c r="B20" s="120" t="s">
        <v>372</v>
      </c>
      <c r="C20" s="119" t="s">
        <v>373</v>
      </c>
      <c r="D20" s="121">
        <f>SUM(E20,+L20)</f>
        <v>1815294</v>
      </c>
      <c r="E20" s="121">
        <f>+SUM(F20:I20,K20)</f>
        <v>0</v>
      </c>
      <c r="F20" s="121">
        <v>0</v>
      </c>
      <c r="G20" s="121">
        <v>0</v>
      </c>
      <c r="H20" s="121">
        <v>0</v>
      </c>
      <c r="I20" s="121">
        <v>0</v>
      </c>
      <c r="J20" s="121"/>
      <c r="K20" s="121">
        <v>0</v>
      </c>
      <c r="L20" s="121">
        <v>1815294</v>
      </c>
      <c r="M20" s="121">
        <f>SUM(N20,+U20)</f>
        <v>263651</v>
      </c>
      <c r="N20" s="121">
        <f>+SUM(O20:R20,T20)</f>
        <v>4639</v>
      </c>
      <c r="O20" s="121">
        <v>0</v>
      </c>
      <c r="P20" s="121">
        <v>0</v>
      </c>
      <c r="Q20" s="121">
        <v>0</v>
      </c>
      <c r="R20" s="121">
        <v>4639</v>
      </c>
      <c r="S20" s="121"/>
      <c r="T20" s="121">
        <v>0</v>
      </c>
      <c r="U20" s="121">
        <v>259012</v>
      </c>
      <c r="V20" s="121">
        <f>+SUM(D20,M20)</f>
        <v>2078945</v>
      </c>
      <c r="W20" s="121">
        <f>+SUM(E20,N20)</f>
        <v>4639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4639</v>
      </c>
      <c r="AB20" s="121">
        <f>+SUM(J20,S20)</f>
        <v>0</v>
      </c>
      <c r="AC20" s="121">
        <f>+SUM(K20,T20)</f>
        <v>0</v>
      </c>
      <c r="AD20" s="121">
        <f>+SUM(L20,U20)</f>
        <v>2074306</v>
      </c>
      <c r="AE20" s="210" t="s">
        <v>374</v>
      </c>
      <c r="AF20" s="209"/>
    </row>
    <row r="21" spans="1:32" s="136" customFormat="1" ht="13.5" customHeight="1" x14ac:dyDescent="0.15">
      <c r="A21" s="119" t="s">
        <v>6</v>
      </c>
      <c r="B21" s="120" t="s">
        <v>377</v>
      </c>
      <c r="C21" s="119" t="s">
        <v>378</v>
      </c>
      <c r="D21" s="121">
        <f>SUM(E21,+L21)</f>
        <v>195962</v>
      </c>
      <c r="E21" s="121">
        <f>+SUM(F21:I21,K21)</f>
        <v>11186</v>
      </c>
      <c r="F21" s="121">
        <v>0</v>
      </c>
      <c r="G21" s="121">
        <v>0</v>
      </c>
      <c r="H21" s="121">
        <v>0</v>
      </c>
      <c r="I21" s="121">
        <v>8224</v>
      </c>
      <c r="J21" s="121"/>
      <c r="K21" s="121">
        <v>2962</v>
      </c>
      <c r="L21" s="121">
        <v>184776</v>
      </c>
      <c r="M21" s="121">
        <f>SUM(N21,+U21)</f>
        <v>34462</v>
      </c>
      <c r="N21" s="121">
        <f>+SUM(O21:R21,T21)</f>
        <v>2284</v>
      </c>
      <c r="O21" s="121">
        <v>2264</v>
      </c>
      <c r="P21" s="121">
        <v>0</v>
      </c>
      <c r="Q21" s="121">
        <v>0</v>
      </c>
      <c r="R21" s="121">
        <v>20</v>
      </c>
      <c r="S21" s="121"/>
      <c r="T21" s="121">
        <v>0</v>
      </c>
      <c r="U21" s="121">
        <v>32178</v>
      </c>
      <c r="V21" s="121">
        <f>+SUM(D21,M21)</f>
        <v>230424</v>
      </c>
      <c r="W21" s="121">
        <f>+SUM(E21,N21)</f>
        <v>13470</v>
      </c>
      <c r="X21" s="121">
        <f>+SUM(F21,O21)</f>
        <v>2264</v>
      </c>
      <c r="Y21" s="121">
        <f>+SUM(G21,P21)</f>
        <v>0</v>
      </c>
      <c r="Z21" s="121">
        <f>+SUM(H21,Q21)</f>
        <v>0</v>
      </c>
      <c r="AA21" s="121">
        <f>+SUM(I21,R21)</f>
        <v>8244</v>
      </c>
      <c r="AB21" s="121">
        <f>+SUM(J21,S21)</f>
        <v>0</v>
      </c>
      <c r="AC21" s="121">
        <f>+SUM(K21,T21)</f>
        <v>2962</v>
      </c>
      <c r="AD21" s="121">
        <f>+SUM(L21,U21)</f>
        <v>216954</v>
      </c>
      <c r="AE21" s="210" t="s">
        <v>379</v>
      </c>
      <c r="AF21" s="209"/>
    </row>
    <row r="22" spans="1:32" s="136" customFormat="1" ht="13.5" customHeight="1" x14ac:dyDescent="0.15">
      <c r="A22" s="119" t="s">
        <v>6</v>
      </c>
      <c r="B22" s="120" t="s">
        <v>381</v>
      </c>
      <c r="C22" s="119" t="s">
        <v>382</v>
      </c>
      <c r="D22" s="121">
        <f>SUM(E22,+L22)</f>
        <v>49406</v>
      </c>
      <c r="E22" s="121">
        <f>+SUM(F22:I22,K22)</f>
        <v>42</v>
      </c>
      <c r="F22" s="121">
        <v>0</v>
      </c>
      <c r="G22" s="121">
        <v>0</v>
      </c>
      <c r="H22" s="121">
        <v>0</v>
      </c>
      <c r="I22" s="121">
        <v>42</v>
      </c>
      <c r="J22" s="121"/>
      <c r="K22" s="121">
        <v>0</v>
      </c>
      <c r="L22" s="121">
        <v>49364</v>
      </c>
      <c r="M22" s="121">
        <f>SUM(N22,+U22)</f>
        <v>1847</v>
      </c>
      <c r="N22" s="121">
        <f>+SUM(O22:R22,T22)</f>
        <v>27</v>
      </c>
      <c r="O22" s="121">
        <v>0</v>
      </c>
      <c r="P22" s="121">
        <v>0</v>
      </c>
      <c r="Q22" s="121">
        <v>0</v>
      </c>
      <c r="R22" s="121">
        <v>27</v>
      </c>
      <c r="S22" s="121"/>
      <c r="T22" s="121">
        <v>0</v>
      </c>
      <c r="U22" s="121">
        <v>1820</v>
      </c>
      <c r="V22" s="121">
        <f>+SUM(D22,M22)</f>
        <v>51253</v>
      </c>
      <c r="W22" s="121">
        <f>+SUM(E22,N22)</f>
        <v>69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69</v>
      </c>
      <c r="AB22" s="121">
        <f>+SUM(J22,S22)</f>
        <v>0</v>
      </c>
      <c r="AC22" s="121">
        <f>+SUM(K22,T22)</f>
        <v>0</v>
      </c>
      <c r="AD22" s="121">
        <f>+SUM(L22,U22)</f>
        <v>51184</v>
      </c>
      <c r="AE22" s="210" t="s">
        <v>383</v>
      </c>
      <c r="AF22" s="209"/>
    </row>
    <row r="23" spans="1:32" s="136" customFormat="1" ht="13.5" customHeight="1" x14ac:dyDescent="0.15">
      <c r="A23" s="119" t="s">
        <v>6</v>
      </c>
      <c r="B23" s="120" t="s">
        <v>384</v>
      </c>
      <c r="C23" s="119" t="s">
        <v>385</v>
      </c>
      <c r="D23" s="121">
        <f>SUM(E23,+L23)</f>
        <v>281273</v>
      </c>
      <c r="E23" s="121">
        <f>+SUM(F23:I23,K23)</f>
        <v>0</v>
      </c>
      <c r="F23" s="121">
        <v>0</v>
      </c>
      <c r="G23" s="121">
        <v>0</v>
      </c>
      <c r="H23" s="121">
        <v>0</v>
      </c>
      <c r="I23" s="121">
        <v>0</v>
      </c>
      <c r="J23" s="121"/>
      <c r="K23" s="121">
        <v>0</v>
      </c>
      <c r="L23" s="121">
        <v>281273</v>
      </c>
      <c r="M23" s="121">
        <f>SUM(N23,+U23)</f>
        <v>28812</v>
      </c>
      <c r="N23" s="121">
        <f>+SUM(O23:R23,T23)</f>
        <v>6064</v>
      </c>
      <c r="O23" s="121">
        <v>0</v>
      </c>
      <c r="P23" s="121">
        <v>0</v>
      </c>
      <c r="Q23" s="121">
        <v>0</v>
      </c>
      <c r="R23" s="121">
        <v>6064</v>
      </c>
      <c r="S23" s="121"/>
      <c r="T23" s="121">
        <v>0</v>
      </c>
      <c r="U23" s="121">
        <v>22748</v>
      </c>
      <c r="V23" s="121">
        <f>+SUM(D23,M23)</f>
        <v>310085</v>
      </c>
      <c r="W23" s="121">
        <f>+SUM(E23,N23)</f>
        <v>6064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6064</v>
      </c>
      <c r="AB23" s="121">
        <f>+SUM(J23,S23)</f>
        <v>0</v>
      </c>
      <c r="AC23" s="121">
        <f>+SUM(K23,T23)</f>
        <v>0</v>
      </c>
      <c r="AD23" s="121">
        <f>+SUM(L23,U23)</f>
        <v>304021</v>
      </c>
      <c r="AE23" s="210" t="s">
        <v>386</v>
      </c>
      <c r="AF23" s="209"/>
    </row>
    <row r="24" spans="1:32" s="136" customFormat="1" ht="13.5" customHeight="1" x14ac:dyDescent="0.15">
      <c r="A24" s="119" t="s">
        <v>6</v>
      </c>
      <c r="B24" s="120" t="s">
        <v>387</v>
      </c>
      <c r="C24" s="119" t="s">
        <v>388</v>
      </c>
      <c r="D24" s="121">
        <f>SUM(E24,+L24)</f>
        <v>149566</v>
      </c>
      <c r="E24" s="121">
        <f>+SUM(F24:I24,K24)</f>
        <v>1375</v>
      </c>
      <c r="F24" s="121">
        <v>0</v>
      </c>
      <c r="G24" s="121">
        <v>0</v>
      </c>
      <c r="H24" s="121">
        <v>0</v>
      </c>
      <c r="I24" s="121">
        <v>0</v>
      </c>
      <c r="J24" s="121"/>
      <c r="K24" s="121">
        <v>1375</v>
      </c>
      <c r="L24" s="121">
        <v>148191</v>
      </c>
      <c r="M24" s="121">
        <f>SUM(N24,+U24)</f>
        <v>41064</v>
      </c>
      <c r="N24" s="121">
        <f>+SUM(O24:R24,T24)</f>
        <v>11466</v>
      </c>
      <c r="O24" s="121">
        <v>2474</v>
      </c>
      <c r="P24" s="121">
        <v>0</v>
      </c>
      <c r="Q24" s="121">
        <v>0</v>
      </c>
      <c r="R24" s="121">
        <v>8992</v>
      </c>
      <c r="S24" s="121"/>
      <c r="T24" s="121">
        <v>0</v>
      </c>
      <c r="U24" s="121">
        <v>29598</v>
      </c>
      <c r="V24" s="121">
        <f>+SUM(D24,M24)</f>
        <v>190630</v>
      </c>
      <c r="W24" s="121">
        <f>+SUM(E24,N24)</f>
        <v>12841</v>
      </c>
      <c r="X24" s="121">
        <f>+SUM(F24,O24)</f>
        <v>2474</v>
      </c>
      <c r="Y24" s="121">
        <f>+SUM(G24,P24)</f>
        <v>0</v>
      </c>
      <c r="Z24" s="121">
        <f>+SUM(H24,Q24)</f>
        <v>0</v>
      </c>
      <c r="AA24" s="121">
        <f>+SUM(I24,R24)</f>
        <v>8992</v>
      </c>
      <c r="AB24" s="121">
        <f>+SUM(J24,S24)</f>
        <v>0</v>
      </c>
      <c r="AC24" s="121">
        <f>+SUM(K24,T24)</f>
        <v>1375</v>
      </c>
      <c r="AD24" s="121">
        <f>+SUM(L24,U24)</f>
        <v>177789</v>
      </c>
      <c r="AE24" s="210" t="s">
        <v>389</v>
      </c>
      <c r="AF24" s="209"/>
    </row>
    <row r="25" spans="1:32" s="136" customFormat="1" ht="13.5" customHeight="1" x14ac:dyDescent="0.15">
      <c r="A25" s="119" t="s">
        <v>6</v>
      </c>
      <c r="B25" s="120" t="s">
        <v>390</v>
      </c>
      <c r="C25" s="119" t="s">
        <v>391</v>
      </c>
      <c r="D25" s="121">
        <f>SUM(E25,+L25)</f>
        <v>472904</v>
      </c>
      <c r="E25" s="121">
        <f>+SUM(F25:I25,K25)</f>
        <v>7355</v>
      </c>
      <c r="F25" s="121">
        <v>0</v>
      </c>
      <c r="G25" s="121">
        <v>0</v>
      </c>
      <c r="H25" s="121">
        <v>0</v>
      </c>
      <c r="I25" s="121">
        <v>0</v>
      </c>
      <c r="J25" s="121"/>
      <c r="K25" s="121">
        <v>7355</v>
      </c>
      <c r="L25" s="121">
        <v>465549</v>
      </c>
      <c r="M25" s="121">
        <f>SUM(N25,+U25)</f>
        <v>70819</v>
      </c>
      <c r="N25" s="121">
        <f>+SUM(O25:R25,T25)</f>
        <v>31274</v>
      </c>
      <c r="O25" s="121">
        <v>0</v>
      </c>
      <c r="P25" s="121">
        <v>0</v>
      </c>
      <c r="Q25" s="121">
        <v>0</v>
      </c>
      <c r="R25" s="121">
        <v>31274</v>
      </c>
      <c r="S25" s="121"/>
      <c r="T25" s="121">
        <v>0</v>
      </c>
      <c r="U25" s="121">
        <v>39545</v>
      </c>
      <c r="V25" s="121">
        <f>+SUM(D25,M25)</f>
        <v>543723</v>
      </c>
      <c r="W25" s="121">
        <f>+SUM(E25,N25)</f>
        <v>38629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31274</v>
      </c>
      <c r="AB25" s="121">
        <f>+SUM(J25,S25)</f>
        <v>0</v>
      </c>
      <c r="AC25" s="121">
        <f>+SUM(K25,T25)</f>
        <v>7355</v>
      </c>
      <c r="AD25" s="121">
        <f>+SUM(L25,U25)</f>
        <v>505094</v>
      </c>
      <c r="AE25" s="210" t="s">
        <v>392</v>
      </c>
      <c r="AF25" s="209"/>
    </row>
    <row r="26" spans="1:32" s="136" customFormat="1" ht="13.5" customHeight="1" x14ac:dyDescent="0.15">
      <c r="A26" s="119" t="s">
        <v>6</v>
      </c>
      <c r="B26" s="120" t="s">
        <v>394</v>
      </c>
      <c r="C26" s="119" t="s">
        <v>395</v>
      </c>
      <c r="D26" s="121">
        <f>SUM(E26,+L26)</f>
        <v>132694</v>
      </c>
      <c r="E26" s="121">
        <f>+SUM(F26:I26,K26)</f>
        <v>1520</v>
      </c>
      <c r="F26" s="121">
        <v>0</v>
      </c>
      <c r="G26" s="121">
        <v>0</v>
      </c>
      <c r="H26" s="121">
        <v>0</v>
      </c>
      <c r="I26" s="121">
        <v>222</v>
      </c>
      <c r="J26" s="121"/>
      <c r="K26" s="121">
        <v>1298</v>
      </c>
      <c r="L26" s="121">
        <v>131174</v>
      </c>
      <c r="M26" s="121">
        <f>SUM(N26,+U26)</f>
        <v>33339</v>
      </c>
      <c r="N26" s="121">
        <f>+SUM(O26:R26,T26)</f>
        <v>10097</v>
      </c>
      <c r="O26" s="121">
        <v>0</v>
      </c>
      <c r="P26" s="121">
        <v>0</v>
      </c>
      <c r="Q26" s="121">
        <v>0</v>
      </c>
      <c r="R26" s="121">
        <v>10097</v>
      </c>
      <c r="S26" s="121"/>
      <c r="T26" s="121">
        <v>0</v>
      </c>
      <c r="U26" s="121">
        <v>23242</v>
      </c>
      <c r="V26" s="121">
        <f>+SUM(D26,M26)</f>
        <v>166033</v>
      </c>
      <c r="W26" s="121">
        <f>+SUM(E26,N26)</f>
        <v>11617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10319</v>
      </c>
      <c r="AB26" s="121">
        <f>+SUM(J26,S26)</f>
        <v>0</v>
      </c>
      <c r="AC26" s="121">
        <f>+SUM(K26,T26)</f>
        <v>1298</v>
      </c>
      <c r="AD26" s="121">
        <f>+SUM(L26,U26)</f>
        <v>154416</v>
      </c>
      <c r="AE26" s="210" t="s">
        <v>396</v>
      </c>
      <c r="AF26" s="209"/>
    </row>
    <row r="27" spans="1:32" s="136" customFormat="1" ht="13.5" customHeight="1" x14ac:dyDescent="0.15">
      <c r="A27" s="119" t="s">
        <v>6</v>
      </c>
      <c r="B27" s="120" t="s">
        <v>397</v>
      </c>
      <c r="C27" s="119" t="s">
        <v>398</v>
      </c>
      <c r="D27" s="121">
        <f>SUM(E27,+L27)</f>
        <v>183301</v>
      </c>
      <c r="E27" s="121">
        <f>+SUM(F27:I27,K27)</f>
        <v>0</v>
      </c>
      <c r="F27" s="121">
        <v>0</v>
      </c>
      <c r="G27" s="121">
        <v>0</v>
      </c>
      <c r="H27" s="121">
        <v>0</v>
      </c>
      <c r="I27" s="121">
        <v>0</v>
      </c>
      <c r="J27" s="121"/>
      <c r="K27" s="121">
        <v>0</v>
      </c>
      <c r="L27" s="121">
        <v>183301</v>
      </c>
      <c r="M27" s="121">
        <f>SUM(N27,+U27)</f>
        <v>46502</v>
      </c>
      <c r="N27" s="121">
        <f>+SUM(O27:R27,T27)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1"/>
      <c r="T27" s="121">
        <v>0</v>
      </c>
      <c r="U27" s="121">
        <v>46502</v>
      </c>
      <c r="V27" s="121">
        <f>+SUM(D27,M27)</f>
        <v>229803</v>
      </c>
      <c r="W27" s="121">
        <f>+SUM(E27,N27)</f>
        <v>0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0</v>
      </c>
      <c r="AB27" s="121">
        <f>+SUM(J27,S27)</f>
        <v>0</v>
      </c>
      <c r="AC27" s="121">
        <f>+SUM(K27,T27)</f>
        <v>0</v>
      </c>
      <c r="AD27" s="121">
        <f>+SUM(L27,U27)</f>
        <v>229803</v>
      </c>
      <c r="AE27" s="210" t="s">
        <v>399</v>
      </c>
      <c r="AF27" s="209"/>
    </row>
    <row r="28" spans="1:32" s="136" customFormat="1" ht="13.5" customHeight="1" x14ac:dyDescent="0.15">
      <c r="A28" s="119" t="s">
        <v>6</v>
      </c>
      <c r="B28" s="120" t="s">
        <v>400</v>
      </c>
      <c r="C28" s="119" t="s">
        <v>401</v>
      </c>
      <c r="D28" s="121">
        <f>SUM(E28,+L28)</f>
        <v>267438</v>
      </c>
      <c r="E28" s="121">
        <f>+SUM(F28:I28,K28)</f>
        <v>0</v>
      </c>
      <c r="F28" s="121">
        <v>0</v>
      </c>
      <c r="G28" s="121">
        <v>0</v>
      </c>
      <c r="H28" s="121">
        <v>0</v>
      </c>
      <c r="I28" s="121">
        <v>0</v>
      </c>
      <c r="J28" s="121"/>
      <c r="K28" s="121">
        <v>0</v>
      </c>
      <c r="L28" s="121">
        <v>267438</v>
      </c>
      <c r="M28" s="121">
        <f>SUM(N28,+U28)</f>
        <v>72138</v>
      </c>
      <c r="N28" s="121">
        <f>+SUM(O28:R28,T28)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1"/>
      <c r="T28" s="121">
        <v>0</v>
      </c>
      <c r="U28" s="121">
        <v>72138</v>
      </c>
      <c r="V28" s="121">
        <f>+SUM(D28,M28)</f>
        <v>339576</v>
      </c>
      <c r="W28" s="121">
        <f>+SUM(E28,N28)</f>
        <v>0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0</v>
      </c>
      <c r="AB28" s="121">
        <f>+SUM(J28,S28)</f>
        <v>0</v>
      </c>
      <c r="AC28" s="121">
        <f>+SUM(K28,T28)</f>
        <v>0</v>
      </c>
      <c r="AD28" s="121">
        <f>+SUM(L28,U28)</f>
        <v>339576</v>
      </c>
      <c r="AE28" s="210" t="s">
        <v>402</v>
      </c>
      <c r="AF28" s="209"/>
    </row>
    <row r="29" spans="1:32" s="136" customFormat="1" ht="13.5" customHeight="1" x14ac:dyDescent="0.15">
      <c r="A29" s="119" t="s">
        <v>6</v>
      </c>
      <c r="B29" s="120" t="s">
        <v>403</v>
      </c>
      <c r="C29" s="119" t="s">
        <v>404</v>
      </c>
      <c r="D29" s="121">
        <f>SUM(E29,+L29)</f>
        <v>106125</v>
      </c>
      <c r="E29" s="121">
        <f>+SUM(F29:I29,K29)</f>
        <v>0</v>
      </c>
      <c r="F29" s="121">
        <v>0</v>
      </c>
      <c r="G29" s="121">
        <v>0</v>
      </c>
      <c r="H29" s="121">
        <v>0</v>
      </c>
      <c r="I29" s="121">
        <v>0</v>
      </c>
      <c r="J29" s="121"/>
      <c r="K29" s="121">
        <v>0</v>
      </c>
      <c r="L29" s="121">
        <v>106125</v>
      </c>
      <c r="M29" s="121">
        <f>SUM(N29,+U29)</f>
        <v>48213</v>
      </c>
      <c r="N29" s="121">
        <f>+SUM(O29:R29,T29)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1"/>
      <c r="T29" s="121">
        <v>0</v>
      </c>
      <c r="U29" s="121">
        <v>48213</v>
      </c>
      <c r="V29" s="121">
        <f>+SUM(D29,M29)</f>
        <v>154338</v>
      </c>
      <c r="W29" s="121">
        <f>+SUM(E29,N29)</f>
        <v>0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0</v>
      </c>
      <c r="AB29" s="121">
        <f>+SUM(J29,S29)</f>
        <v>0</v>
      </c>
      <c r="AC29" s="121">
        <f>+SUM(K29,T29)</f>
        <v>0</v>
      </c>
      <c r="AD29" s="121">
        <f>+SUM(L29,U29)</f>
        <v>154338</v>
      </c>
      <c r="AE29" s="210" t="s">
        <v>405</v>
      </c>
      <c r="AF29" s="209"/>
    </row>
    <row r="30" spans="1:32" s="136" customFormat="1" ht="13.5" customHeight="1" x14ac:dyDescent="0.15">
      <c r="A30" s="119" t="s">
        <v>6</v>
      </c>
      <c r="B30" s="120" t="s">
        <v>406</v>
      </c>
      <c r="C30" s="119" t="s">
        <v>407</v>
      </c>
      <c r="D30" s="121">
        <f>SUM(E30,+L30)</f>
        <v>164776</v>
      </c>
      <c r="E30" s="121">
        <f>+SUM(F30:I30,K30)</f>
        <v>25270</v>
      </c>
      <c r="F30" s="121">
        <v>0</v>
      </c>
      <c r="G30" s="121">
        <v>0</v>
      </c>
      <c r="H30" s="121">
        <v>0</v>
      </c>
      <c r="I30" s="121">
        <v>25270</v>
      </c>
      <c r="J30" s="121"/>
      <c r="K30" s="121">
        <v>0</v>
      </c>
      <c r="L30" s="121">
        <v>139506</v>
      </c>
      <c r="M30" s="121">
        <f>SUM(N30,+U30)</f>
        <v>45325</v>
      </c>
      <c r="N30" s="121">
        <f>+SUM(O30:R30,T30)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1"/>
      <c r="T30" s="121">
        <v>0</v>
      </c>
      <c r="U30" s="121">
        <v>45325</v>
      </c>
      <c r="V30" s="121">
        <f>+SUM(D30,M30)</f>
        <v>210101</v>
      </c>
      <c r="W30" s="121">
        <f>+SUM(E30,N30)</f>
        <v>25270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25270</v>
      </c>
      <c r="AB30" s="121">
        <f>+SUM(J30,S30)</f>
        <v>0</v>
      </c>
      <c r="AC30" s="121">
        <f>+SUM(K30,T30)</f>
        <v>0</v>
      </c>
      <c r="AD30" s="121">
        <f>+SUM(L30,U30)</f>
        <v>184831</v>
      </c>
      <c r="AE30" s="210" t="s">
        <v>408</v>
      </c>
      <c r="AF30" s="209"/>
    </row>
    <row r="31" spans="1:32" s="136" customFormat="1" ht="13.5" customHeight="1" x14ac:dyDescent="0.15">
      <c r="A31" s="119" t="s">
        <v>6</v>
      </c>
      <c r="B31" s="120" t="s">
        <v>409</v>
      </c>
      <c r="C31" s="119" t="s">
        <v>410</v>
      </c>
      <c r="D31" s="121">
        <f>SUM(E31,+L31)</f>
        <v>178882</v>
      </c>
      <c r="E31" s="121">
        <f>+SUM(F31:I31,K31)</f>
        <v>12193</v>
      </c>
      <c r="F31" s="121">
        <v>0</v>
      </c>
      <c r="G31" s="121">
        <v>0</v>
      </c>
      <c r="H31" s="121">
        <v>0</v>
      </c>
      <c r="I31" s="121">
        <v>12193</v>
      </c>
      <c r="J31" s="121"/>
      <c r="K31" s="121">
        <v>0</v>
      </c>
      <c r="L31" s="121">
        <v>166689</v>
      </c>
      <c r="M31" s="121">
        <f>SUM(N31,+U31)</f>
        <v>13588</v>
      </c>
      <c r="N31" s="121">
        <f>+SUM(O31:R31,T31)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1"/>
      <c r="T31" s="121">
        <v>0</v>
      </c>
      <c r="U31" s="121">
        <v>13588</v>
      </c>
      <c r="V31" s="121">
        <f>+SUM(D31,M31)</f>
        <v>192470</v>
      </c>
      <c r="W31" s="121">
        <f>+SUM(E31,N31)</f>
        <v>12193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12193</v>
      </c>
      <c r="AB31" s="121">
        <f>+SUM(J31,S31)</f>
        <v>0</v>
      </c>
      <c r="AC31" s="121">
        <f>+SUM(K31,T31)</f>
        <v>0</v>
      </c>
      <c r="AD31" s="121">
        <f>+SUM(L31,U31)</f>
        <v>180277</v>
      </c>
      <c r="AE31" s="210" t="s">
        <v>411</v>
      </c>
      <c r="AF31" s="209"/>
    </row>
    <row r="32" spans="1:32" s="136" customFormat="1" ht="13.5" customHeight="1" x14ac:dyDescent="0.15">
      <c r="A32" s="119" t="s">
        <v>6</v>
      </c>
      <c r="B32" s="120" t="s">
        <v>413</v>
      </c>
      <c r="C32" s="119" t="s">
        <v>414</v>
      </c>
      <c r="D32" s="121">
        <f>SUM(E32,+L32)</f>
        <v>299115</v>
      </c>
      <c r="E32" s="121">
        <f>+SUM(F32:I32,K32)</f>
        <v>96835</v>
      </c>
      <c r="F32" s="121">
        <v>0</v>
      </c>
      <c r="G32" s="121">
        <v>0</v>
      </c>
      <c r="H32" s="121">
        <v>0</v>
      </c>
      <c r="I32" s="121">
        <v>48422</v>
      </c>
      <c r="J32" s="121"/>
      <c r="K32" s="121">
        <v>48413</v>
      </c>
      <c r="L32" s="121">
        <v>202280</v>
      </c>
      <c r="M32" s="121">
        <f>SUM(N32,+U32)</f>
        <v>49041</v>
      </c>
      <c r="N32" s="121">
        <f>+SUM(O32:R32,T32)</f>
        <v>914</v>
      </c>
      <c r="O32" s="121">
        <v>828</v>
      </c>
      <c r="P32" s="121">
        <v>76</v>
      </c>
      <c r="Q32" s="121">
        <v>0</v>
      </c>
      <c r="R32" s="121">
        <v>0</v>
      </c>
      <c r="S32" s="121"/>
      <c r="T32" s="121">
        <v>10</v>
      </c>
      <c r="U32" s="121">
        <v>48127</v>
      </c>
      <c r="V32" s="121">
        <f>+SUM(D32,M32)</f>
        <v>348156</v>
      </c>
      <c r="W32" s="121">
        <f>+SUM(E32,N32)</f>
        <v>97749</v>
      </c>
      <c r="X32" s="121">
        <f>+SUM(F32,O32)</f>
        <v>828</v>
      </c>
      <c r="Y32" s="121">
        <f>+SUM(G32,P32)</f>
        <v>76</v>
      </c>
      <c r="Z32" s="121">
        <f>+SUM(H32,Q32)</f>
        <v>0</v>
      </c>
      <c r="AA32" s="121">
        <f>+SUM(I32,R32)</f>
        <v>48422</v>
      </c>
      <c r="AB32" s="121">
        <f>+SUM(J32,S32)</f>
        <v>0</v>
      </c>
      <c r="AC32" s="121">
        <f>+SUM(K32,T32)</f>
        <v>48423</v>
      </c>
      <c r="AD32" s="121">
        <f>+SUM(L32,U32)</f>
        <v>250407</v>
      </c>
      <c r="AE32" s="210" t="s">
        <v>415</v>
      </c>
      <c r="AF32" s="209"/>
    </row>
    <row r="33" spans="1:32" s="136" customFormat="1" ht="13.5" customHeight="1" x14ac:dyDescent="0.15">
      <c r="A33" s="119" t="s">
        <v>6</v>
      </c>
      <c r="B33" s="120" t="s">
        <v>416</v>
      </c>
      <c r="C33" s="119" t="s">
        <v>417</v>
      </c>
      <c r="D33" s="121">
        <f>SUM(E33,+L33)</f>
        <v>587325</v>
      </c>
      <c r="E33" s="121">
        <f>+SUM(F33:I33,K33)</f>
        <v>35739</v>
      </c>
      <c r="F33" s="121">
        <v>0</v>
      </c>
      <c r="G33" s="121">
        <v>0</v>
      </c>
      <c r="H33" s="121">
        <v>0</v>
      </c>
      <c r="I33" s="121">
        <v>35569</v>
      </c>
      <c r="J33" s="121"/>
      <c r="K33" s="121">
        <v>170</v>
      </c>
      <c r="L33" s="121">
        <v>551586</v>
      </c>
      <c r="M33" s="121">
        <f>SUM(N33,+U33)</f>
        <v>24538</v>
      </c>
      <c r="N33" s="121">
        <f>+SUM(O33:R33,T33)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1"/>
      <c r="T33" s="121">
        <v>0</v>
      </c>
      <c r="U33" s="121">
        <v>24538</v>
      </c>
      <c r="V33" s="121">
        <f>+SUM(D33,M33)</f>
        <v>611863</v>
      </c>
      <c r="W33" s="121">
        <f>+SUM(E33,N33)</f>
        <v>35739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35569</v>
      </c>
      <c r="AB33" s="121">
        <f>+SUM(J33,S33)</f>
        <v>0</v>
      </c>
      <c r="AC33" s="121">
        <f>+SUM(K33,T33)</f>
        <v>170</v>
      </c>
      <c r="AD33" s="121">
        <f>+SUM(L33,U33)</f>
        <v>576124</v>
      </c>
      <c r="AE33" s="210" t="s">
        <v>418</v>
      </c>
      <c r="AF33" s="209"/>
    </row>
    <row r="34" spans="1:32" s="136" customFormat="1" ht="13.5" customHeight="1" x14ac:dyDescent="0.15">
      <c r="A34" s="119" t="s">
        <v>6</v>
      </c>
      <c r="B34" s="120" t="s">
        <v>421</v>
      </c>
      <c r="C34" s="119" t="s">
        <v>422</v>
      </c>
      <c r="D34" s="121">
        <f>SUM(E34,+L34)</f>
        <v>181688</v>
      </c>
      <c r="E34" s="121">
        <f>+SUM(F34:I34,K34)</f>
        <v>14635</v>
      </c>
      <c r="F34" s="121">
        <v>0</v>
      </c>
      <c r="G34" s="121">
        <v>0</v>
      </c>
      <c r="H34" s="121">
        <v>0</v>
      </c>
      <c r="I34" s="121">
        <v>14635</v>
      </c>
      <c r="J34" s="121"/>
      <c r="K34" s="121">
        <v>0</v>
      </c>
      <c r="L34" s="121">
        <v>167053</v>
      </c>
      <c r="M34" s="121">
        <f>SUM(N34,+U34)</f>
        <v>21305</v>
      </c>
      <c r="N34" s="121">
        <f>+SUM(O34:R34,T34)</f>
        <v>0</v>
      </c>
      <c r="O34" s="121">
        <v>0</v>
      </c>
      <c r="P34" s="121">
        <v>0</v>
      </c>
      <c r="Q34" s="121">
        <v>0</v>
      </c>
      <c r="R34" s="121">
        <v>0</v>
      </c>
      <c r="S34" s="121"/>
      <c r="T34" s="121">
        <v>0</v>
      </c>
      <c r="U34" s="121">
        <v>21305</v>
      </c>
      <c r="V34" s="121">
        <f>+SUM(D34,M34)</f>
        <v>202993</v>
      </c>
      <c r="W34" s="121">
        <f>+SUM(E34,N34)</f>
        <v>14635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14635</v>
      </c>
      <c r="AB34" s="121">
        <f>+SUM(J34,S34)</f>
        <v>0</v>
      </c>
      <c r="AC34" s="121">
        <f>+SUM(K34,T34)</f>
        <v>0</v>
      </c>
      <c r="AD34" s="121">
        <f>+SUM(L34,U34)</f>
        <v>188358</v>
      </c>
      <c r="AE34" s="210" t="s">
        <v>423</v>
      </c>
      <c r="AF34" s="209"/>
    </row>
    <row r="35" spans="1:32" s="136" customFormat="1" ht="13.5" customHeight="1" x14ac:dyDescent="0.15">
      <c r="A35" s="119" t="s">
        <v>6</v>
      </c>
      <c r="B35" s="120" t="s">
        <v>424</v>
      </c>
      <c r="C35" s="119" t="s">
        <v>425</v>
      </c>
      <c r="D35" s="121">
        <f>SUM(E35,+L35)</f>
        <v>553351</v>
      </c>
      <c r="E35" s="121">
        <f>+SUM(F35:I35,K35)</f>
        <v>35984</v>
      </c>
      <c r="F35" s="121">
        <v>0</v>
      </c>
      <c r="G35" s="121">
        <v>0</v>
      </c>
      <c r="H35" s="121">
        <v>0</v>
      </c>
      <c r="I35" s="121">
        <v>9048</v>
      </c>
      <c r="J35" s="121"/>
      <c r="K35" s="121">
        <v>26936</v>
      </c>
      <c r="L35" s="121">
        <v>517367</v>
      </c>
      <c r="M35" s="121">
        <f>SUM(N35,+U35)</f>
        <v>21882</v>
      </c>
      <c r="N35" s="121">
        <f>+SUM(O35:R35,T35)</f>
        <v>0</v>
      </c>
      <c r="O35" s="121">
        <v>0</v>
      </c>
      <c r="P35" s="121">
        <v>0</v>
      </c>
      <c r="Q35" s="121">
        <v>0</v>
      </c>
      <c r="R35" s="121">
        <v>0</v>
      </c>
      <c r="S35" s="121"/>
      <c r="T35" s="121">
        <v>0</v>
      </c>
      <c r="U35" s="121">
        <v>21882</v>
      </c>
      <c r="V35" s="121">
        <f>+SUM(D35,M35)</f>
        <v>575233</v>
      </c>
      <c r="W35" s="121">
        <f>+SUM(E35,N35)</f>
        <v>35984</v>
      </c>
      <c r="X35" s="121">
        <f>+SUM(F35,O35)</f>
        <v>0</v>
      </c>
      <c r="Y35" s="121">
        <f>+SUM(G35,P35)</f>
        <v>0</v>
      </c>
      <c r="Z35" s="121">
        <f>+SUM(H35,Q35)</f>
        <v>0</v>
      </c>
      <c r="AA35" s="121">
        <f>+SUM(I35,R35)</f>
        <v>9048</v>
      </c>
      <c r="AB35" s="121">
        <f>+SUM(J35,S35)</f>
        <v>0</v>
      </c>
      <c r="AC35" s="121">
        <f>+SUM(K35,T35)</f>
        <v>26936</v>
      </c>
      <c r="AD35" s="121">
        <f>+SUM(L35,U35)</f>
        <v>539249</v>
      </c>
      <c r="AE35" s="210" t="s">
        <v>426</v>
      </c>
      <c r="AF35" s="209"/>
    </row>
    <row r="36" spans="1:32" s="136" customFormat="1" ht="13.5" customHeight="1" x14ac:dyDescent="0.15">
      <c r="A36" s="119" t="s">
        <v>6</v>
      </c>
      <c r="B36" s="120" t="s">
        <v>427</v>
      </c>
      <c r="C36" s="119" t="s">
        <v>428</v>
      </c>
      <c r="D36" s="121">
        <f>SUM(E36,+L36)</f>
        <v>191691</v>
      </c>
      <c r="E36" s="121">
        <f>+SUM(F36:I36,K36)</f>
        <v>12284</v>
      </c>
      <c r="F36" s="121">
        <v>0</v>
      </c>
      <c r="G36" s="121">
        <v>0</v>
      </c>
      <c r="H36" s="121">
        <v>0</v>
      </c>
      <c r="I36" s="121">
        <v>12164</v>
      </c>
      <c r="J36" s="121"/>
      <c r="K36" s="121">
        <v>120</v>
      </c>
      <c r="L36" s="121">
        <v>179407</v>
      </c>
      <c r="M36" s="121">
        <f>SUM(N36,+U36)</f>
        <v>15403</v>
      </c>
      <c r="N36" s="121">
        <f>+SUM(O36:R36,T36)</f>
        <v>0</v>
      </c>
      <c r="O36" s="121">
        <v>0</v>
      </c>
      <c r="P36" s="121">
        <v>0</v>
      </c>
      <c r="Q36" s="121">
        <v>0</v>
      </c>
      <c r="R36" s="121">
        <v>0</v>
      </c>
      <c r="S36" s="121"/>
      <c r="T36" s="121">
        <v>0</v>
      </c>
      <c r="U36" s="121">
        <v>15403</v>
      </c>
      <c r="V36" s="121">
        <f>+SUM(D36,M36)</f>
        <v>207094</v>
      </c>
      <c r="W36" s="121">
        <f>+SUM(E36,N36)</f>
        <v>12284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12164</v>
      </c>
      <c r="AB36" s="121">
        <f>+SUM(J36,S36)</f>
        <v>0</v>
      </c>
      <c r="AC36" s="121">
        <f>+SUM(K36,T36)</f>
        <v>120</v>
      </c>
      <c r="AD36" s="121">
        <f>+SUM(L36,U36)</f>
        <v>194810</v>
      </c>
      <c r="AE36" s="210" t="s">
        <v>429</v>
      </c>
      <c r="AF36" s="209"/>
    </row>
    <row r="37" spans="1:32" s="136" customFormat="1" ht="13.5" customHeight="1" x14ac:dyDescent="0.15">
      <c r="A37" s="119" t="s">
        <v>6</v>
      </c>
      <c r="B37" s="120" t="s">
        <v>430</v>
      </c>
      <c r="C37" s="119" t="s">
        <v>431</v>
      </c>
      <c r="D37" s="121">
        <f>SUM(E37,+L37)</f>
        <v>90073</v>
      </c>
      <c r="E37" s="121">
        <f>+SUM(F37:I37,K37)</f>
        <v>0</v>
      </c>
      <c r="F37" s="121">
        <v>0</v>
      </c>
      <c r="G37" s="121">
        <v>0</v>
      </c>
      <c r="H37" s="121">
        <v>0</v>
      </c>
      <c r="I37" s="121">
        <v>0</v>
      </c>
      <c r="J37" s="121"/>
      <c r="K37" s="121">
        <v>0</v>
      </c>
      <c r="L37" s="121">
        <v>90073</v>
      </c>
      <c r="M37" s="121">
        <f>SUM(N37,+U37)</f>
        <v>13597</v>
      </c>
      <c r="N37" s="121">
        <f>+SUM(O37:R37,T37)</f>
        <v>0</v>
      </c>
      <c r="O37" s="121">
        <v>0</v>
      </c>
      <c r="P37" s="121">
        <v>0</v>
      </c>
      <c r="Q37" s="121">
        <v>0</v>
      </c>
      <c r="R37" s="121">
        <v>0</v>
      </c>
      <c r="S37" s="121"/>
      <c r="T37" s="121">
        <v>0</v>
      </c>
      <c r="U37" s="121">
        <v>13597</v>
      </c>
      <c r="V37" s="121">
        <f>+SUM(D37,M37)</f>
        <v>103670</v>
      </c>
      <c r="W37" s="121">
        <f>+SUM(E37,N37)</f>
        <v>0</v>
      </c>
      <c r="X37" s="121">
        <f>+SUM(F37,O37)</f>
        <v>0</v>
      </c>
      <c r="Y37" s="121">
        <f>+SUM(G37,P37)</f>
        <v>0</v>
      </c>
      <c r="Z37" s="121">
        <f>+SUM(H37,Q37)</f>
        <v>0</v>
      </c>
      <c r="AA37" s="121">
        <f>+SUM(I37,R37)</f>
        <v>0</v>
      </c>
      <c r="AB37" s="121">
        <f>+SUM(J37,S37)</f>
        <v>0</v>
      </c>
      <c r="AC37" s="121">
        <f>+SUM(K37,T37)</f>
        <v>0</v>
      </c>
      <c r="AD37" s="121">
        <f>+SUM(L37,U37)</f>
        <v>103670</v>
      </c>
      <c r="AE37" s="210" t="s">
        <v>432</v>
      </c>
      <c r="AF37" s="209"/>
    </row>
    <row r="38" spans="1:32" s="136" customFormat="1" ht="13.5" customHeight="1" x14ac:dyDescent="0.15">
      <c r="A38" s="119" t="s">
        <v>6</v>
      </c>
      <c r="B38" s="120" t="s">
        <v>433</v>
      </c>
      <c r="C38" s="119" t="s">
        <v>434</v>
      </c>
      <c r="D38" s="121">
        <f>SUM(E38,+L38)</f>
        <v>336040</v>
      </c>
      <c r="E38" s="121">
        <f>+SUM(F38:I38,K38)</f>
        <v>0</v>
      </c>
      <c r="F38" s="121">
        <v>0</v>
      </c>
      <c r="G38" s="121">
        <v>0</v>
      </c>
      <c r="H38" s="121">
        <v>0</v>
      </c>
      <c r="I38" s="121">
        <v>0</v>
      </c>
      <c r="J38" s="121"/>
      <c r="K38" s="121">
        <v>0</v>
      </c>
      <c r="L38" s="121">
        <v>336040</v>
      </c>
      <c r="M38" s="121">
        <f>SUM(N38,+U38)</f>
        <v>36958</v>
      </c>
      <c r="N38" s="121">
        <f>+SUM(O38:R38,T38)</f>
        <v>0</v>
      </c>
      <c r="O38" s="121">
        <v>0</v>
      </c>
      <c r="P38" s="121">
        <v>0</v>
      </c>
      <c r="Q38" s="121">
        <v>0</v>
      </c>
      <c r="R38" s="121">
        <v>0</v>
      </c>
      <c r="S38" s="121"/>
      <c r="T38" s="121">
        <v>0</v>
      </c>
      <c r="U38" s="121">
        <v>36958</v>
      </c>
      <c r="V38" s="121">
        <f>+SUM(D38,M38)</f>
        <v>372998</v>
      </c>
      <c r="W38" s="121">
        <f>+SUM(E38,N38)</f>
        <v>0</v>
      </c>
      <c r="X38" s="121">
        <f>+SUM(F38,O38)</f>
        <v>0</v>
      </c>
      <c r="Y38" s="121">
        <f>+SUM(G38,P38)</f>
        <v>0</v>
      </c>
      <c r="Z38" s="121">
        <f>+SUM(H38,Q38)</f>
        <v>0</v>
      </c>
      <c r="AA38" s="121">
        <f>+SUM(I38,R38)</f>
        <v>0</v>
      </c>
      <c r="AB38" s="121">
        <f>+SUM(J38,S38)</f>
        <v>0</v>
      </c>
      <c r="AC38" s="121">
        <f>+SUM(K38,T38)</f>
        <v>0</v>
      </c>
      <c r="AD38" s="121">
        <f>+SUM(L38,U38)</f>
        <v>372998</v>
      </c>
      <c r="AE38" s="210" t="s">
        <v>435</v>
      </c>
      <c r="AF38" s="209"/>
    </row>
    <row r="39" spans="1:32" s="136" customFormat="1" ht="13.5" customHeight="1" x14ac:dyDescent="0.15">
      <c r="A39" s="119" t="s">
        <v>6</v>
      </c>
      <c r="B39" s="120" t="s">
        <v>436</v>
      </c>
      <c r="C39" s="119" t="s">
        <v>437</v>
      </c>
      <c r="D39" s="121">
        <f>SUM(E39,+L39)</f>
        <v>239556</v>
      </c>
      <c r="E39" s="121">
        <f>+SUM(F39:I39,K39)</f>
        <v>0</v>
      </c>
      <c r="F39" s="121">
        <v>0</v>
      </c>
      <c r="G39" s="121">
        <v>0</v>
      </c>
      <c r="H39" s="121">
        <v>0</v>
      </c>
      <c r="I39" s="121">
        <v>0</v>
      </c>
      <c r="J39" s="121"/>
      <c r="K39" s="121">
        <v>0</v>
      </c>
      <c r="L39" s="121">
        <v>239556</v>
      </c>
      <c r="M39" s="121">
        <f>SUM(N39,+U39)</f>
        <v>29835</v>
      </c>
      <c r="N39" s="121">
        <f>+SUM(O39:R39,T39)</f>
        <v>0</v>
      </c>
      <c r="O39" s="121">
        <v>0</v>
      </c>
      <c r="P39" s="121">
        <v>0</v>
      </c>
      <c r="Q39" s="121">
        <v>0</v>
      </c>
      <c r="R39" s="121">
        <v>0</v>
      </c>
      <c r="S39" s="121"/>
      <c r="T39" s="121">
        <v>0</v>
      </c>
      <c r="U39" s="121">
        <v>29835</v>
      </c>
      <c r="V39" s="121">
        <f>+SUM(D39,M39)</f>
        <v>269391</v>
      </c>
      <c r="W39" s="121">
        <f>+SUM(E39,N39)</f>
        <v>0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0</v>
      </c>
      <c r="AB39" s="121">
        <f>+SUM(J39,S39)</f>
        <v>0</v>
      </c>
      <c r="AC39" s="121">
        <f>+SUM(K39,T39)</f>
        <v>0</v>
      </c>
      <c r="AD39" s="121">
        <f>+SUM(L39,U39)</f>
        <v>269391</v>
      </c>
      <c r="AE39" s="210" t="s">
        <v>438</v>
      </c>
      <c r="AF39" s="209"/>
    </row>
    <row r="40" spans="1:32" s="136" customFormat="1" ht="13.5" customHeight="1" x14ac:dyDescent="0.15">
      <c r="A40" s="119" t="s">
        <v>6</v>
      </c>
      <c r="B40" s="120" t="s">
        <v>440</v>
      </c>
      <c r="C40" s="119" t="s">
        <v>441</v>
      </c>
      <c r="D40" s="121">
        <f>SUM(E40,+L40)</f>
        <v>357054</v>
      </c>
      <c r="E40" s="121">
        <f>+SUM(F40:I40,K40)</f>
        <v>0</v>
      </c>
      <c r="F40" s="121">
        <v>0</v>
      </c>
      <c r="G40" s="121">
        <v>0</v>
      </c>
      <c r="H40" s="121">
        <v>0</v>
      </c>
      <c r="I40" s="121">
        <v>0</v>
      </c>
      <c r="J40" s="121"/>
      <c r="K40" s="121">
        <v>0</v>
      </c>
      <c r="L40" s="121">
        <v>357054</v>
      </c>
      <c r="M40" s="121">
        <f>SUM(N40,+U40)</f>
        <v>43731</v>
      </c>
      <c r="N40" s="121">
        <f>+SUM(O40:R40,T40)</f>
        <v>0</v>
      </c>
      <c r="O40" s="121">
        <v>0</v>
      </c>
      <c r="P40" s="121">
        <v>0</v>
      </c>
      <c r="Q40" s="121">
        <v>0</v>
      </c>
      <c r="R40" s="121">
        <v>0</v>
      </c>
      <c r="S40" s="121"/>
      <c r="T40" s="121">
        <v>0</v>
      </c>
      <c r="U40" s="121">
        <v>43731</v>
      </c>
      <c r="V40" s="121">
        <f>+SUM(D40,M40)</f>
        <v>400785</v>
      </c>
      <c r="W40" s="121">
        <f>+SUM(E40,N40)</f>
        <v>0</v>
      </c>
      <c r="X40" s="121">
        <f>+SUM(F40,O40)</f>
        <v>0</v>
      </c>
      <c r="Y40" s="121">
        <f>+SUM(G40,P40)</f>
        <v>0</v>
      </c>
      <c r="Z40" s="121">
        <f>+SUM(H40,Q40)</f>
        <v>0</v>
      </c>
      <c r="AA40" s="121">
        <f>+SUM(I40,R40)</f>
        <v>0</v>
      </c>
      <c r="AB40" s="121">
        <f>+SUM(J40,S40)</f>
        <v>0</v>
      </c>
      <c r="AC40" s="121">
        <f>+SUM(K40,T40)</f>
        <v>0</v>
      </c>
      <c r="AD40" s="121">
        <f>+SUM(L40,U40)</f>
        <v>400785</v>
      </c>
      <c r="AE40" s="210" t="s">
        <v>442</v>
      </c>
      <c r="AF40" s="209"/>
    </row>
    <row r="41" spans="1:32" s="136" customFormat="1" ht="13.5" customHeight="1" x14ac:dyDescent="0.15">
      <c r="A41" s="119" t="s">
        <v>6</v>
      </c>
      <c r="B41" s="120" t="s">
        <v>443</v>
      </c>
      <c r="C41" s="119" t="s">
        <v>444</v>
      </c>
      <c r="D41" s="121">
        <f>SUM(E41,+L41)</f>
        <v>174944</v>
      </c>
      <c r="E41" s="121">
        <f>+SUM(F41:I41,K41)</f>
        <v>58105</v>
      </c>
      <c r="F41" s="121">
        <v>55414</v>
      </c>
      <c r="G41" s="121">
        <v>0</v>
      </c>
      <c r="H41" s="121">
        <v>0</v>
      </c>
      <c r="I41" s="121">
        <v>911</v>
      </c>
      <c r="J41" s="121"/>
      <c r="K41" s="121">
        <v>1780</v>
      </c>
      <c r="L41" s="121">
        <v>116839</v>
      </c>
      <c r="M41" s="121">
        <f>SUM(N41,+U41)</f>
        <v>43988</v>
      </c>
      <c r="N41" s="121">
        <f>+SUM(O41:R41,T41)</f>
        <v>0</v>
      </c>
      <c r="O41" s="121">
        <v>0</v>
      </c>
      <c r="P41" s="121">
        <v>0</v>
      </c>
      <c r="Q41" s="121">
        <v>0</v>
      </c>
      <c r="R41" s="121">
        <v>0</v>
      </c>
      <c r="S41" s="121"/>
      <c r="T41" s="121">
        <v>0</v>
      </c>
      <c r="U41" s="121">
        <v>43988</v>
      </c>
      <c r="V41" s="121">
        <f>+SUM(D41,M41)</f>
        <v>218932</v>
      </c>
      <c r="W41" s="121">
        <f>+SUM(E41,N41)</f>
        <v>58105</v>
      </c>
      <c r="X41" s="121">
        <f>+SUM(F41,O41)</f>
        <v>55414</v>
      </c>
      <c r="Y41" s="121">
        <f>+SUM(G41,P41)</f>
        <v>0</v>
      </c>
      <c r="Z41" s="121">
        <f>+SUM(H41,Q41)</f>
        <v>0</v>
      </c>
      <c r="AA41" s="121">
        <f>+SUM(I41,R41)</f>
        <v>911</v>
      </c>
      <c r="AB41" s="121">
        <f>+SUM(J41,S41)</f>
        <v>0</v>
      </c>
      <c r="AC41" s="121">
        <f>+SUM(K41,T41)</f>
        <v>1780</v>
      </c>
      <c r="AD41" s="121">
        <f>+SUM(L41,U41)</f>
        <v>160827</v>
      </c>
      <c r="AE41" s="210" t="s">
        <v>445</v>
      </c>
      <c r="AF41" s="209"/>
    </row>
    <row r="42" spans="1:32" s="136" customFormat="1" ht="13.5" customHeight="1" x14ac:dyDescent="0.15">
      <c r="A42" s="119" t="s">
        <v>6</v>
      </c>
      <c r="B42" s="120" t="s">
        <v>447</v>
      </c>
      <c r="C42" s="119" t="s">
        <v>448</v>
      </c>
      <c r="D42" s="121">
        <f>SUM(E42,+L42)</f>
        <v>257056</v>
      </c>
      <c r="E42" s="121">
        <f>+SUM(F42:I42,K42)</f>
        <v>22469</v>
      </c>
      <c r="F42" s="121">
        <v>0</v>
      </c>
      <c r="G42" s="121">
        <v>2607</v>
      </c>
      <c r="H42" s="121">
        <v>0</v>
      </c>
      <c r="I42" s="121">
        <v>9539</v>
      </c>
      <c r="J42" s="121"/>
      <c r="K42" s="121">
        <v>10323</v>
      </c>
      <c r="L42" s="121">
        <v>234587</v>
      </c>
      <c r="M42" s="121">
        <f>SUM(N42,+U42)</f>
        <v>100927</v>
      </c>
      <c r="N42" s="121">
        <f>+SUM(O42:R42,T42)</f>
        <v>27218</v>
      </c>
      <c r="O42" s="121">
        <v>0</v>
      </c>
      <c r="P42" s="121">
        <v>0</v>
      </c>
      <c r="Q42" s="121">
        <v>0</v>
      </c>
      <c r="R42" s="121">
        <v>27218</v>
      </c>
      <c r="S42" s="121"/>
      <c r="T42" s="121">
        <v>0</v>
      </c>
      <c r="U42" s="121">
        <v>73709</v>
      </c>
      <c r="V42" s="121">
        <f>+SUM(D42,M42)</f>
        <v>357983</v>
      </c>
      <c r="W42" s="121">
        <f>+SUM(E42,N42)</f>
        <v>49687</v>
      </c>
      <c r="X42" s="121">
        <f>+SUM(F42,O42)</f>
        <v>0</v>
      </c>
      <c r="Y42" s="121">
        <f>+SUM(G42,P42)</f>
        <v>2607</v>
      </c>
      <c r="Z42" s="121">
        <f>+SUM(H42,Q42)</f>
        <v>0</v>
      </c>
      <c r="AA42" s="121">
        <f>+SUM(I42,R42)</f>
        <v>36757</v>
      </c>
      <c r="AB42" s="121">
        <f>+SUM(J42,S42)</f>
        <v>0</v>
      </c>
      <c r="AC42" s="121">
        <f>+SUM(K42,T42)</f>
        <v>10323</v>
      </c>
      <c r="AD42" s="121">
        <f>+SUM(L42,U42)</f>
        <v>308296</v>
      </c>
      <c r="AE42" s="210" t="s">
        <v>449</v>
      </c>
      <c r="AF42" s="209"/>
    </row>
    <row r="43" spans="1:32" s="136" customFormat="1" ht="13.5" customHeight="1" x14ac:dyDescent="0.15">
      <c r="A43" s="119" t="s">
        <v>6</v>
      </c>
      <c r="B43" s="120" t="s">
        <v>419</v>
      </c>
      <c r="C43" s="119" t="s">
        <v>420</v>
      </c>
      <c r="D43" s="121">
        <f>SUM(E43,+L43)</f>
        <v>818052</v>
      </c>
      <c r="E43" s="121">
        <f>+SUM(F43:I43,K43)</f>
        <v>320654</v>
      </c>
      <c r="F43" s="121">
        <v>236254</v>
      </c>
      <c r="G43" s="121">
        <v>0</v>
      </c>
      <c r="H43" s="121">
        <v>84400</v>
      </c>
      <c r="I43" s="121">
        <v>0</v>
      </c>
      <c r="J43" s="121">
        <v>813471</v>
      </c>
      <c r="K43" s="121">
        <v>0</v>
      </c>
      <c r="L43" s="121">
        <v>497398</v>
      </c>
      <c r="M43" s="121">
        <f>SUM(N43,+U43)</f>
        <v>5436</v>
      </c>
      <c r="N43" s="121">
        <f>+SUM(O43:R43,T43)</f>
        <v>4436</v>
      </c>
      <c r="O43" s="121">
        <v>0</v>
      </c>
      <c r="P43" s="121">
        <v>0</v>
      </c>
      <c r="Q43" s="121">
        <v>0</v>
      </c>
      <c r="R43" s="121">
        <v>4436</v>
      </c>
      <c r="S43" s="121">
        <v>74315</v>
      </c>
      <c r="T43" s="121">
        <v>0</v>
      </c>
      <c r="U43" s="121">
        <v>1000</v>
      </c>
      <c r="V43" s="121">
        <f>+SUM(D43,M43)</f>
        <v>823488</v>
      </c>
      <c r="W43" s="121">
        <f>+SUM(E43,N43)</f>
        <v>325090</v>
      </c>
      <c r="X43" s="121">
        <f>+SUM(F43,O43)</f>
        <v>236254</v>
      </c>
      <c r="Y43" s="121">
        <f>+SUM(G43,P43)</f>
        <v>0</v>
      </c>
      <c r="Z43" s="121">
        <f>+SUM(H43,Q43)</f>
        <v>84400</v>
      </c>
      <c r="AA43" s="121">
        <f>+SUM(I43,R43)</f>
        <v>4436</v>
      </c>
      <c r="AB43" s="121">
        <f>+SUM(J43,S43)</f>
        <v>887786</v>
      </c>
      <c r="AC43" s="121">
        <f>+SUM(K43,T43)</f>
        <v>0</v>
      </c>
      <c r="AD43" s="121">
        <f>+SUM(L43,U43)</f>
        <v>498398</v>
      </c>
      <c r="AE43" s="210" t="s">
        <v>450</v>
      </c>
      <c r="AF43" s="209"/>
    </row>
    <row r="44" spans="1:32" s="136" customFormat="1" ht="13.5" customHeight="1" x14ac:dyDescent="0.15">
      <c r="A44" s="119" t="s">
        <v>6</v>
      </c>
      <c r="B44" s="120" t="s">
        <v>348</v>
      </c>
      <c r="C44" s="119" t="s">
        <v>349</v>
      </c>
      <c r="D44" s="121">
        <f>SUM(E44,+L44)</f>
        <v>346004</v>
      </c>
      <c r="E44" s="121">
        <f>+SUM(F44:I44,K44)</f>
        <v>169803</v>
      </c>
      <c r="F44" s="121">
        <v>2215</v>
      </c>
      <c r="G44" s="121">
        <v>0</v>
      </c>
      <c r="H44" s="121">
        <v>0</v>
      </c>
      <c r="I44" s="121">
        <v>167588</v>
      </c>
      <c r="J44" s="121">
        <v>1396623</v>
      </c>
      <c r="K44" s="121">
        <v>0</v>
      </c>
      <c r="L44" s="121">
        <v>176201</v>
      </c>
      <c r="M44" s="121">
        <f>SUM(N44,+U44)</f>
        <v>55790</v>
      </c>
      <c r="N44" s="121">
        <f>+SUM(O44:R44,T44)</f>
        <v>54446</v>
      </c>
      <c r="O44" s="121">
        <v>1219</v>
      </c>
      <c r="P44" s="121">
        <v>0</v>
      </c>
      <c r="Q44" s="121">
        <v>0</v>
      </c>
      <c r="R44" s="121">
        <v>53227</v>
      </c>
      <c r="S44" s="121">
        <v>235025</v>
      </c>
      <c r="T44" s="121">
        <v>0</v>
      </c>
      <c r="U44" s="121">
        <v>1344</v>
      </c>
      <c r="V44" s="121">
        <f>+SUM(D44,M44)</f>
        <v>401794</v>
      </c>
      <c r="W44" s="121">
        <f>+SUM(E44,N44)</f>
        <v>224249</v>
      </c>
      <c r="X44" s="121">
        <f>+SUM(F44,O44)</f>
        <v>3434</v>
      </c>
      <c r="Y44" s="121">
        <f>+SUM(G44,P44)</f>
        <v>0</v>
      </c>
      <c r="Z44" s="121">
        <f>+SUM(H44,Q44)</f>
        <v>0</v>
      </c>
      <c r="AA44" s="121">
        <f>+SUM(I44,R44)</f>
        <v>220815</v>
      </c>
      <c r="AB44" s="121">
        <f>+SUM(J44,S44)</f>
        <v>1631648</v>
      </c>
      <c r="AC44" s="121">
        <f>+SUM(K44,T44)</f>
        <v>0</v>
      </c>
      <c r="AD44" s="121">
        <f>+SUM(L44,U44)</f>
        <v>177545</v>
      </c>
      <c r="AE44" s="210" t="s">
        <v>451</v>
      </c>
      <c r="AF44" s="209"/>
    </row>
    <row r="45" spans="1:32" s="136" customFormat="1" ht="13.5" customHeight="1" x14ac:dyDescent="0.15">
      <c r="A45" s="119" t="s">
        <v>6</v>
      </c>
      <c r="B45" s="120" t="s">
        <v>357</v>
      </c>
      <c r="C45" s="119" t="s">
        <v>358</v>
      </c>
      <c r="D45" s="121">
        <f>SUM(E45,+L45)</f>
        <v>88978</v>
      </c>
      <c r="E45" s="121">
        <f>+SUM(F45:I45,K45)</f>
        <v>1315</v>
      </c>
      <c r="F45" s="121">
        <v>132</v>
      </c>
      <c r="G45" s="121">
        <v>0</v>
      </c>
      <c r="H45" s="121">
        <v>0</v>
      </c>
      <c r="I45" s="121">
        <v>873</v>
      </c>
      <c r="J45" s="121">
        <v>740232</v>
      </c>
      <c r="K45" s="121">
        <v>310</v>
      </c>
      <c r="L45" s="121">
        <v>87663</v>
      </c>
      <c r="M45" s="121">
        <f>SUM(N45,+U45)</f>
        <v>0</v>
      </c>
      <c r="N45" s="121">
        <f>+SUM(O45:R45,T45)</f>
        <v>0</v>
      </c>
      <c r="O45" s="121">
        <v>0</v>
      </c>
      <c r="P45" s="121">
        <v>0</v>
      </c>
      <c r="Q45" s="121">
        <v>0</v>
      </c>
      <c r="R45" s="121">
        <v>0</v>
      </c>
      <c r="S45" s="121">
        <v>0</v>
      </c>
      <c r="T45" s="121">
        <v>0</v>
      </c>
      <c r="U45" s="121">
        <v>0</v>
      </c>
      <c r="V45" s="121">
        <f>+SUM(D45,M45)</f>
        <v>88978</v>
      </c>
      <c r="W45" s="121">
        <f>+SUM(E45,N45)</f>
        <v>1315</v>
      </c>
      <c r="X45" s="121">
        <f>+SUM(F45,O45)</f>
        <v>132</v>
      </c>
      <c r="Y45" s="121">
        <f>+SUM(G45,P45)</f>
        <v>0</v>
      </c>
      <c r="Z45" s="121">
        <f>+SUM(H45,Q45)</f>
        <v>0</v>
      </c>
      <c r="AA45" s="121">
        <f>+SUM(I45,R45)</f>
        <v>873</v>
      </c>
      <c r="AB45" s="121">
        <f>+SUM(J45,S45)</f>
        <v>740232</v>
      </c>
      <c r="AC45" s="121">
        <f>+SUM(K45,T45)</f>
        <v>310</v>
      </c>
      <c r="AD45" s="121">
        <f>+SUM(L45,U45)</f>
        <v>87663</v>
      </c>
      <c r="AE45" s="210" t="s">
        <v>452</v>
      </c>
      <c r="AF45" s="209"/>
    </row>
    <row r="46" spans="1:32" s="136" customFormat="1" ht="13.5" customHeight="1" x14ac:dyDescent="0.15">
      <c r="A46" s="119" t="s">
        <v>6</v>
      </c>
      <c r="B46" s="120" t="s">
        <v>330</v>
      </c>
      <c r="C46" s="119" t="s">
        <v>331</v>
      </c>
      <c r="D46" s="121">
        <f>SUM(E46,+L46)</f>
        <v>262163</v>
      </c>
      <c r="E46" s="121">
        <f>+SUM(F46:I46,K46)</f>
        <v>233222</v>
      </c>
      <c r="F46" s="121">
        <v>0</v>
      </c>
      <c r="G46" s="121">
        <v>0</v>
      </c>
      <c r="H46" s="121">
        <v>0</v>
      </c>
      <c r="I46" s="121">
        <v>167397</v>
      </c>
      <c r="J46" s="121">
        <v>633819</v>
      </c>
      <c r="K46" s="121">
        <v>65825</v>
      </c>
      <c r="L46" s="121">
        <v>28941</v>
      </c>
      <c r="M46" s="121">
        <f>SUM(N46,+U46)</f>
        <v>27632</v>
      </c>
      <c r="N46" s="121">
        <f>+SUM(O46:R46,T46)</f>
        <v>3553</v>
      </c>
      <c r="O46" s="121">
        <v>0</v>
      </c>
      <c r="P46" s="121">
        <v>0</v>
      </c>
      <c r="Q46" s="121">
        <v>0</v>
      </c>
      <c r="R46" s="121">
        <v>3530</v>
      </c>
      <c r="S46" s="121">
        <v>781932</v>
      </c>
      <c r="T46" s="121">
        <v>23</v>
      </c>
      <c r="U46" s="121">
        <v>24079</v>
      </c>
      <c r="V46" s="121">
        <f>+SUM(D46,M46)</f>
        <v>289795</v>
      </c>
      <c r="W46" s="121">
        <f>+SUM(E46,N46)</f>
        <v>236775</v>
      </c>
      <c r="X46" s="121">
        <f>+SUM(F46,O46)</f>
        <v>0</v>
      </c>
      <c r="Y46" s="121">
        <f>+SUM(G46,P46)</f>
        <v>0</v>
      </c>
      <c r="Z46" s="121">
        <f>+SUM(H46,Q46)</f>
        <v>0</v>
      </c>
      <c r="AA46" s="121">
        <f>+SUM(I46,R46)</f>
        <v>170927</v>
      </c>
      <c r="AB46" s="121">
        <f>+SUM(J46,S46)</f>
        <v>1415751</v>
      </c>
      <c r="AC46" s="121">
        <f>+SUM(K46,T46)</f>
        <v>65848</v>
      </c>
      <c r="AD46" s="121">
        <f>+SUM(L46,U46)</f>
        <v>53020</v>
      </c>
      <c r="AE46" s="210" t="s">
        <v>453</v>
      </c>
      <c r="AF46" s="209"/>
    </row>
    <row r="47" spans="1:32" s="136" customFormat="1" ht="13.5" customHeight="1" x14ac:dyDescent="0.15">
      <c r="A47" s="119" t="s">
        <v>6</v>
      </c>
      <c r="B47" s="120" t="s">
        <v>343</v>
      </c>
      <c r="C47" s="119" t="s">
        <v>344</v>
      </c>
      <c r="D47" s="121">
        <f>SUM(E47,+L47)</f>
        <v>2576048</v>
      </c>
      <c r="E47" s="121">
        <f>+SUM(F47:I47,K47)</f>
        <v>2527257</v>
      </c>
      <c r="F47" s="121">
        <v>736974</v>
      </c>
      <c r="G47" s="121">
        <v>0</v>
      </c>
      <c r="H47" s="121">
        <v>1192800</v>
      </c>
      <c r="I47" s="121">
        <v>395330</v>
      </c>
      <c r="J47" s="121">
        <v>1741666</v>
      </c>
      <c r="K47" s="121">
        <v>202153</v>
      </c>
      <c r="L47" s="121">
        <v>48791</v>
      </c>
      <c r="M47" s="121">
        <f>SUM(N47,+U47)</f>
        <v>8634</v>
      </c>
      <c r="N47" s="121">
        <f>+SUM(O47:R47,T47)</f>
        <v>630</v>
      </c>
      <c r="O47" s="121">
        <v>0</v>
      </c>
      <c r="P47" s="121">
        <v>0</v>
      </c>
      <c r="Q47" s="121">
        <v>0</v>
      </c>
      <c r="R47" s="121">
        <v>54</v>
      </c>
      <c r="S47" s="121">
        <v>342914</v>
      </c>
      <c r="T47" s="121">
        <v>576</v>
      </c>
      <c r="U47" s="121">
        <v>8004</v>
      </c>
      <c r="V47" s="121">
        <f>+SUM(D47,M47)</f>
        <v>2584682</v>
      </c>
      <c r="W47" s="121">
        <f>+SUM(E47,N47)</f>
        <v>2527887</v>
      </c>
      <c r="X47" s="121">
        <f>+SUM(F47,O47)</f>
        <v>736974</v>
      </c>
      <c r="Y47" s="121">
        <f>+SUM(G47,P47)</f>
        <v>0</v>
      </c>
      <c r="Z47" s="121">
        <f>+SUM(H47,Q47)</f>
        <v>1192800</v>
      </c>
      <c r="AA47" s="121">
        <f>+SUM(I47,R47)</f>
        <v>395384</v>
      </c>
      <c r="AB47" s="121">
        <f>+SUM(J47,S47)</f>
        <v>2084580</v>
      </c>
      <c r="AC47" s="121">
        <f>+SUM(K47,T47)</f>
        <v>202729</v>
      </c>
      <c r="AD47" s="121">
        <f>+SUM(L47,U47)</f>
        <v>56795</v>
      </c>
      <c r="AE47" s="210" t="s">
        <v>454</v>
      </c>
      <c r="AF47" s="209"/>
    </row>
    <row r="48" spans="1:32" s="136" customFormat="1" ht="13.5" customHeight="1" x14ac:dyDescent="0.15">
      <c r="A48" s="119" t="s">
        <v>6</v>
      </c>
      <c r="B48" s="120" t="s">
        <v>375</v>
      </c>
      <c r="C48" s="119" t="s">
        <v>376</v>
      </c>
      <c r="D48" s="121">
        <f>SUM(E48,+L48)</f>
        <v>831787</v>
      </c>
      <c r="E48" s="121">
        <f>+SUM(F48:I48,K48)</f>
        <v>3921</v>
      </c>
      <c r="F48" s="121">
        <v>3921</v>
      </c>
      <c r="G48" s="121">
        <v>0</v>
      </c>
      <c r="H48" s="121">
        <v>0</v>
      </c>
      <c r="I48" s="121">
        <v>0</v>
      </c>
      <c r="J48" s="121">
        <v>2828923</v>
      </c>
      <c r="K48" s="121">
        <v>0</v>
      </c>
      <c r="L48" s="121">
        <v>827866</v>
      </c>
      <c r="M48" s="121">
        <f>SUM(N48,+U48)</f>
        <v>568191</v>
      </c>
      <c r="N48" s="121">
        <f>+SUM(O48:R48,T48)</f>
        <v>0</v>
      </c>
      <c r="O48" s="121">
        <v>0</v>
      </c>
      <c r="P48" s="121">
        <v>0</v>
      </c>
      <c r="Q48" s="121">
        <v>0</v>
      </c>
      <c r="R48" s="121">
        <v>0</v>
      </c>
      <c r="S48" s="121">
        <v>383133</v>
      </c>
      <c r="T48" s="121">
        <v>0</v>
      </c>
      <c r="U48" s="121">
        <v>568191</v>
      </c>
      <c r="V48" s="121">
        <f>+SUM(D48,M48)</f>
        <v>1399978</v>
      </c>
      <c r="W48" s="121">
        <f>+SUM(E48,N48)</f>
        <v>3921</v>
      </c>
      <c r="X48" s="121">
        <f>+SUM(F48,O48)</f>
        <v>3921</v>
      </c>
      <c r="Y48" s="121">
        <f>+SUM(G48,P48)</f>
        <v>0</v>
      </c>
      <c r="Z48" s="121">
        <f>+SUM(H48,Q48)</f>
        <v>0</v>
      </c>
      <c r="AA48" s="121">
        <f>+SUM(I48,R48)</f>
        <v>0</v>
      </c>
      <c r="AB48" s="121">
        <f>+SUM(J48,S48)</f>
        <v>3212056</v>
      </c>
      <c r="AC48" s="121">
        <f>+SUM(K48,T48)</f>
        <v>0</v>
      </c>
      <c r="AD48" s="121">
        <f>+SUM(L48,U48)</f>
        <v>1396057</v>
      </c>
      <c r="AE48" s="210" t="s">
        <v>455</v>
      </c>
      <c r="AF48" s="209"/>
    </row>
    <row r="49" spans="1:32" s="136" customFormat="1" ht="13.5" customHeight="1" x14ac:dyDescent="0.15">
      <c r="A49" s="119" t="s">
        <v>6</v>
      </c>
      <c r="B49" s="120" t="s">
        <v>335</v>
      </c>
      <c r="C49" s="119" t="s">
        <v>336</v>
      </c>
      <c r="D49" s="121">
        <f>SUM(E49,+L49)</f>
        <v>0</v>
      </c>
      <c r="E49" s="121">
        <f>+SUM(F49:I49,K49)</f>
        <v>0</v>
      </c>
      <c r="F49" s="121">
        <v>0</v>
      </c>
      <c r="G49" s="121">
        <v>0</v>
      </c>
      <c r="H49" s="121">
        <v>0</v>
      </c>
      <c r="I49" s="121">
        <v>0</v>
      </c>
      <c r="J49" s="121">
        <v>0</v>
      </c>
      <c r="K49" s="121">
        <v>0</v>
      </c>
      <c r="L49" s="121">
        <v>0</v>
      </c>
      <c r="M49" s="121">
        <f>SUM(N49,+U49)</f>
        <v>8736</v>
      </c>
      <c r="N49" s="121">
        <f>+SUM(O49:R49,T49)</f>
        <v>1881</v>
      </c>
      <c r="O49" s="121">
        <v>0</v>
      </c>
      <c r="P49" s="121">
        <v>0</v>
      </c>
      <c r="Q49" s="121">
        <v>0</v>
      </c>
      <c r="R49" s="121">
        <v>1881</v>
      </c>
      <c r="S49" s="121">
        <v>127297</v>
      </c>
      <c r="T49" s="121">
        <v>0</v>
      </c>
      <c r="U49" s="121">
        <v>6855</v>
      </c>
      <c r="V49" s="121">
        <f>+SUM(D49,M49)</f>
        <v>8736</v>
      </c>
      <c r="W49" s="121">
        <f>+SUM(E49,N49)</f>
        <v>1881</v>
      </c>
      <c r="X49" s="121">
        <f>+SUM(F49,O49)</f>
        <v>0</v>
      </c>
      <c r="Y49" s="121">
        <f>+SUM(G49,P49)</f>
        <v>0</v>
      </c>
      <c r="Z49" s="121">
        <f>+SUM(H49,Q49)</f>
        <v>0</v>
      </c>
      <c r="AA49" s="121">
        <f>+SUM(I49,R49)</f>
        <v>1881</v>
      </c>
      <c r="AB49" s="121">
        <f>+SUM(J49,S49)</f>
        <v>127297</v>
      </c>
      <c r="AC49" s="121">
        <f>+SUM(K49,T49)</f>
        <v>0</v>
      </c>
      <c r="AD49" s="121">
        <f>+SUM(L49,U49)</f>
        <v>6855</v>
      </c>
      <c r="AE49" s="210" t="s">
        <v>456</v>
      </c>
      <c r="AF49" s="209"/>
    </row>
    <row r="50" spans="1:32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209"/>
      <c r="AF50" s="209"/>
    </row>
    <row r="51" spans="1:32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209"/>
      <c r="AF51" s="209"/>
    </row>
    <row r="52" spans="1:32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209"/>
      <c r="AF52" s="209"/>
    </row>
    <row r="53" spans="1:32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209"/>
      <c r="AF53" s="209"/>
    </row>
    <row r="54" spans="1:32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209"/>
      <c r="AF54" s="209"/>
    </row>
    <row r="55" spans="1:32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209"/>
      <c r="AF55" s="209"/>
    </row>
    <row r="56" spans="1:32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209"/>
      <c r="AF56" s="209"/>
    </row>
    <row r="57" spans="1:32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209"/>
      <c r="AF57" s="209"/>
    </row>
    <row r="58" spans="1:32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209"/>
      <c r="AF58" s="209"/>
    </row>
    <row r="59" spans="1:32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209"/>
      <c r="AF59" s="209"/>
    </row>
    <row r="60" spans="1:32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209"/>
      <c r="AF60" s="209"/>
    </row>
    <row r="61" spans="1:32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209"/>
      <c r="AF61" s="209"/>
    </row>
    <row r="62" spans="1:32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9"/>
      <c r="AF62" s="209"/>
    </row>
    <row r="63" spans="1:32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9"/>
      <c r="AF63" s="209"/>
    </row>
    <row r="64" spans="1:32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9"/>
      <c r="AF64" s="209"/>
    </row>
    <row r="65" spans="1:32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9"/>
      <c r="AF65" s="209"/>
    </row>
    <row r="66" spans="1:32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9"/>
      <c r="AF66" s="209"/>
    </row>
    <row r="67" spans="1:32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9"/>
      <c r="AF67" s="209"/>
    </row>
    <row r="68" spans="1:32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9"/>
      <c r="AF68" s="209"/>
    </row>
    <row r="69" spans="1:32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9"/>
      <c r="AF69" s="209"/>
    </row>
    <row r="70" spans="1:32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9"/>
      <c r="AF70" s="209"/>
    </row>
    <row r="71" spans="1:32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9"/>
      <c r="AF71" s="209"/>
    </row>
    <row r="72" spans="1:32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9"/>
      <c r="AF72" s="209"/>
    </row>
    <row r="73" spans="1:32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9"/>
      <c r="AF73" s="209"/>
    </row>
    <row r="74" spans="1:32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9"/>
      <c r="AF74" s="209"/>
    </row>
    <row r="75" spans="1:32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9"/>
      <c r="AF75" s="209"/>
    </row>
    <row r="76" spans="1:32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9"/>
      <c r="AF76" s="209"/>
    </row>
    <row r="77" spans="1:32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9"/>
      <c r="AF77" s="209"/>
    </row>
    <row r="78" spans="1:32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9"/>
      <c r="AF78" s="209"/>
    </row>
    <row r="79" spans="1:32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9"/>
      <c r="AF79" s="209"/>
    </row>
    <row r="80" spans="1:32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9"/>
      <c r="AF80" s="209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9"/>
      <c r="AF81" s="209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9"/>
      <c r="AF82" s="209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9"/>
      <c r="AF83" s="209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9"/>
      <c r="AF84" s="209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9"/>
      <c r="AF85" s="209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9"/>
      <c r="AF86" s="209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9"/>
      <c r="AF87" s="209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9"/>
      <c r="AF88" s="209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9"/>
      <c r="AF89" s="209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9"/>
      <c r="AF90" s="209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9"/>
      <c r="AF91" s="209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9"/>
      <c r="AF92" s="209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9"/>
      <c r="AF93" s="209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9"/>
      <c r="AF94" s="209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9"/>
      <c r="AF95" s="209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9"/>
      <c r="AF96" s="209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9"/>
      <c r="AF97" s="209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9"/>
      <c r="AF98" s="209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9"/>
      <c r="AF99" s="209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9"/>
      <c r="AF100" s="209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9"/>
      <c r="AF101" s="209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9"/>
      <c r="AF102" s="209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9"/>
      <c r="AF103" s="209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9"/>
      <c r="AF104" s="209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9"/>
      <c r="AF105" s="209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9"/>
      <c r="AF106" s="209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9"/>
      <c r="AF107" s="209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9"/>
      <c r="AF108" s="209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9"/>
      <c r="AF109" s="209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9"/>
      <c r="AF110" s="209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9"/>
      <c r="AF111" s="209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9"/>
      <c r="AF112" s="209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9"/>
      <c r="AF113" s="209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9"/>
      <c r="AF114" s="209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9"/>
      <c r="AF115" s="209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9"/>
      <c r="AF116" s="209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9"/>
      <c r="AF117" s="209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9"/>
      <c r="AF118" s="209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9"/>
      <c r="AF119" s="209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9"/>
      <c r="AF120" s="209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9"/>
      <c r="AF121" s="209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9"/>
      <c r="AF122" s="209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9"/>
      <c r="AF123" s="209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9"/>
      <c r="AF124" s="209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9"/>
      <c r="AF125" s="209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9"/>
      <c r="AF126" s="209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9"/>
      <c r="AF127" s="209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9"/>
      <c r="AF128" s="209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9"/>
      <c r="AF129" s="209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9"/>
      <c r="AF130" s="209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9"/>
      <c r="AF131" s="209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9"/>
      <c r="AF132" s="209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9"/>
      <c r="AF133" s="209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9"/>
      <c r="AF134" s="209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9"/>
      <c r="AF135" s="209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9"/>
      <c r="AF136" s="209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9"/>
      <c r="AF137" s="209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9"/>
      <c r="AF138" s="209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9"/>
      <c r="AF139" s="209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9"/>
      <c r="AF140" s="209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9"/>
      <c r="AF141" s="209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9"/>
      <c r="AF142" s="209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9"/>
      <c r="AF143" s="209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9"/>
      <c r="AF144" s="209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9"/>
      <c r="AF145" s="209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9"/>
      <c r="AF146" s="209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9"/>
      <c r="AF147" s="209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9"/>
      <c r="AF148" s="209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9"/>
      <c r="AF149" s="209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9"/>
      <c r="AF150" s="209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9"/>
      <c r="AF151" s="209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9"/>
      <c r="AF152" s="209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9"/>
      <c r="AF153" s="209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9"/>
      <c r="AF154" s="209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9"/>
      <c r="AF155" s="209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9"/>
      <c r="AF156" s="209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9"/>
      <c r="AF157" s="209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9"/>
      <c r="AF158" s="209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9"/>
      <c r="AF159" s="209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9"/>
      <c r="AF160" s="209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9"/>
      <c r="AF161" s="209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9"/>
      <c r="AF162" s="209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9"/>
      <c r="AF163" s="209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9"/>
      <c r="AF164" s="209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9"/>
      <c r="AF165" s="209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9"/>
      <c r="AF166" s="209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9"/>
      <c r="AF167" s="209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9"/>
      <c r="AF168" s="209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9"/>
      <c r="AF169" s="209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9"/>
      <c r="AF170" s="209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9"/>
      <c r="AF171" s="209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9"/>
      <c r="AF172" s="209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9"/>
      <c r="AF173" s="209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9"/>
      <c r="AF174" s="209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9"/>
      <c r="AF175" s="209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9"/>
      <c r="AF176" s="209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9"/>
      <c r="AF177" s="209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9"/>
      <c r="AF178" s="209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9"/>
      <c r="AF179" s="209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9"/>
      <c r="AF180" s="209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9"/>
      <c r="AF181" s="209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9"/>
      <c r="AF182" s="209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9"/>
      <c r="AF183" s="209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9"/>
      <c r="AF184" s="209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9"/>
      <c r="AF185" s="209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9"/>
      <c r="AF186" s="209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9"/>
      <c r="AF187" s="209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9"/>
      <c r="AF188" s="209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9"/>
      <c r="AF189" s="209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9"/>
      <c r="AF190" s="209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9"/>
      <c r="AF191" s="209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9"/>
      <c r="AF192" s="209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9"/>
      <c r="AF193" s="209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9"/>
      <c r="AF194" s="209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9"/>
      <c r="AF195" s="209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9"/>
      <c r="AF196" s="209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9"/>
      <c r="AF197" s="209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9"/>
      <c r="AF198" s="209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9"/>
      <c r="AF199" s="209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9"/>
      <c r="AF200" s="209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9"/>
      <c r="AF201" s="209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9"/>
      <c r="AF202" s="209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9"/>
      <c r="AF203" s="209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9"/>
      <c r="AF204" s="209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9"/>
      <c r="AF205" s="209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9"/>
      <c r="AF206" s="209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9"/>
      <c r="AF207" s="209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9"/>
      <c r="AF208" s="209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9"/>
      <c r="AF209" s="209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9"/>
      <c r="AF210" s="209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9"/>
      <c r="AF211" s="209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9"/>
      <c r="AF212" s="209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9"/>
      <c r="AF213" s="209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9"/>
      <c r="AF214" s="209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9"/>
      <c r="AF215" s="209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9"/>
      <c r="AF216" s="209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9"/>
      <c r="AF217" s="209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9"/>
      <c r="AF218" s="209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9"/>
      <c r="AF219" s="209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9"/>
      <c r="AF220" s="209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9"/>
      <c r="AF221" s="209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9"/>
      <c r="AF222" s="209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9"/>
      <c r="AF223" s="209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9"/>
      <c r="AF224" s="209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9"/>
      <c r="AF225" s="209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9"/>
      <c r="AF226" s="209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9"/>
      <c r="AF227" s="209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9"/>
      <c r="AF228" s="209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9"/>
      <c r="AF229" s="209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9"/>
      <c r="AF230" s="209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9"/>
      <c r="AF231" s="209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9"/>
      <c r="AF232" s="209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9"/>
      <c r="AF233" s="209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9"/>
      <c r="AF234" s="209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9"/>
      <c r="AF235" s="209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9"/>
      <c r="AF236" s="209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9"/>
      <c r="AF237" s="209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9"/>
      <c r="AF238" s="209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9"/>
      <c r="AF239" s="209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9"/>
      <c r="AF240" s="209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9"/>
      <c r="AF241" s="209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9"/>
      <c r="AF242" s="209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9"/>
      <c r="AF243" s="209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9"/>
      <c r="AF244" s="209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9"/>
      <c r="AF245" s="209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9"/>
      <c r="AF246" s="209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9"/>
      <c r="AF247" s="209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9"/>
      <c r="AF248" s="209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9"/>
      <c r="AF249" s="209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9"/>
      <c r="AF250" s="209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9"/>
      <c r="AF251" s="209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9"/>
      <c r="AF252" s="209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9"/>
      <c r="AF253" s="209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9"/>
      <c r="AF254" s="209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9"/>
      <c r="AF255" s="209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9"/>
      <c r="AF256" s="209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9"/>
      <c r="AF257" s="209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9"/>
      <c r="AF258" s="209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9"/>
      <c r="AF259" s="209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9"/>
      <c r="AF260" s="209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9"/>
      <c r="AF261" s="209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9"/>
      <c r="AF262" s="209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9"/>
      <c r="AF263" s="209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9"/>
      <c r="AF264" s="209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9"/>
      <c r="AF265" s="209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9"/>
      <c r="AF266" s="209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9"/>
      <c r="AF267" s="209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9"/>
      <c r="AF268" s="209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9"/>
      <c r="AF269" s="209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9"/>
      <c r="AF270" s="209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9"/>
      <c r="AF271" s="209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9"/>
      <c r="AF272" s="209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9"/>
      <c r="AF273" s="209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9"/>
      <c r="AF274" s="209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9"/>
      <c r="AF275" s="209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9"/>
      <c r="AF276" s="209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9"/>
      <c r="AF277" s="209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9"/>
      <c r="AF278" s="209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9"/>
      <c r="AF279" s="209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9"/>
      <c r="AF280" s="209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9"/>
      <c r="AF281" s="209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9"/>
      <c r="AF282" s="209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9"/>
      <c r="AF283" s="209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9"/>
      <c r="AF284" s="209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9"/>
      <c r="AF285" s="209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9"/>
      <c r="AF286" s="209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9"/>
      <c r="AF287" s="209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9"/>
      <c r="AF288" s="209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9"/>
      <c r="AF289" s="209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9"/>
      <c r="AF290" s="209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9"/>
      <c r="AF291" s="209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9"/>
      <c r="AF292" s="209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9"/>
      <c r="AF293" s="209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9"/>
      <c r="AF294" s="209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9"/>
      <c r="AF295" s="209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9"/>
      <c r="AF296" s="209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9"/>
      <c r="AF297" s="209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9"/>
      <c r="AF298" s="209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9"/>
      <c r="AF299" s="209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9"/>
      <c r="AF300" s="209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9"/>
      <c r="AF301" s="209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9"/>
      <c r="AF302" s="209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9"/>
      <c r="AF303" s="209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9"/>
      <c r="AF304" s="209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9"/>
      <c r="AF305" s="209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9"/>
      <c r="AF306" s="209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9"/>
      <c r="AF307" s="209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9"/>
      <c r="AF308" s="209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9"/>
      <c r="AF309" s="209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9"/>
      <c r="AF310" s="209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9"/>
      <c r="AF311" s="209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9"/>
      <c r="AF312" s="209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9"/>
      <c r="AF313" s="209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9"/>
      <c r="AF314" s="209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9"/>
      <c r="AF315" s="209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9"/>
      <c r="AF316" s="209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9"/>
      <c r="AF317" s="209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9"/>
      <c r="AF318" s="209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9"/>
      <c r="AF319" s="209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9"/>
      <c r="AF320" s="209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9"/>
      <c r="AF321" s="209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9"/>
      <c r="AF322" s="209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9"/>
      <c r="AF323" s="209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9"/>
      <c r="AF324" s="209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9"/>
      <c r="AF325" s="209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9"/>
      <c r="AF326" s="209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9"/>
      <c r="AF327" s="209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9"/>
      <c r="AF328" s="209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9"/>
      <c r="AF329" s="209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9"/>
      <c r="AF330" s="209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9"/>
      <c r="AF331" s="209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9"/>
      <c r="AF332" s="209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9"/>
      <c r="AF333" s="209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9"/>
      <c r="AF334" s="209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9"/>
      <c r="AF335" s="209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9"/>
      <c r="AF336" s="209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9"/>
      <c r="AF337" s="209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9"/>
      <c r="AF338" s="209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9"/>
      <c r="AF339" s="209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9"/>
      <c r="AF340" s="209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9"/>
      <c r="AF341" s="209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9"/>
      <c r="AF342" s="209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9"/>
      <c r="AF343" s="209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9"/>
      <c r="AF344" s="209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9"/>
      <c r="AF345" s="209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9"/>
      <c r="AF346" s="209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9"/>
      <c r="AF347" s="209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9"/>
      <c r="AF348" s="209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9"/>
      <c r="AF349" s="209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9"/>
      <c r="AF350" s="209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9"/>
      <c r="AF351" s="209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9"/>
      <c r="AF352" s="209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9"/>
      <c r="AF353" s="209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9"/>
      <c r="AF354" s="209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9"/>
      <c r="AF355" s="209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9"/>
      <c r="AF356" s="209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9"/>
      <c r="AF357" s="209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9"/>
      <c r="AF358" s="209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9"/>
      <c r="AF359" s="209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9"/>
      <c r="AF360" s="209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9"/>
      <c r="AF361" s="209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9"/>
      <c r="AF362" s="209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9"/>
      <c r="AF363" s="209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9"/>
      <c r="AF364" s="209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9"/>
      <c r="AF365" s="209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9"/>
      <c r="AF366" s="209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9"/>
      <c r="AF367" s="209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9"/>
      <c r="AF368" s="209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9"/>
      <c r="AF369" s="209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9"/>
      <c r="AF370" s="209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9"/>
      <c r="AF371" s="209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9"/>
      <c r="AF372" s="209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9"/>
      <c r="AF373" s="209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9"/>
      <c r="AF374" s="209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9"/>
      <c r="AF375" s="209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9"/>
      <c r="AF376" s="209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9"/>
      <c r="AF377" s="209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9"/>
      <c r="AF378" s="209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9"/>
      <c r="AF379" s="209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9"/>
      <c r="AF380" s="209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9"/>
      <c r="AF381" s="209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9"/>
      <c r="AF382" s="209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9"/>
      <c r="AF383" s="209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9"/>
      <c r="AF384" s="209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9"/>
      <c r="AF385" s="209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9"/>
      <c r="AF386" s="209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9"/>
      <c r="AF387" s="209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9"/>
      <c r="AF388" s="209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9"/>
      <c r="AF389" s="209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9"/>
      <c r="AF390" s="209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9"/>
      <c r="AF391" s="209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9"/>
      <c r="AF392" s="209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9"/>
      <c r="AF393" s="209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9"/>
      <c r="AF394" s="209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9"/>
      <c r="AF395" s="209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9"/>
      <c r="AF396" s="209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9"/>
      <c r="AF397" s="209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9"/>
      <c r="AF398" s="209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9"/>
      <c r="AF399" s="209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9"/>
      <c r="AF400" s="209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9"/>
      <c r="AF401" s="209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9"/>
      <c r="AF402" s="209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9"/>
      <c r="AF403" s="209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9"/>
      <c r="AF404" s="209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9"/>
      <c r="AF405" s="209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9"/>
      <c r="AF406" s="209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9"/>
      <c r="AF407" s="209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9"/>
      <c r="AF408" s="209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9"/>
      <c r="AF409" s="209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9"/>
      <c r="AF410" s="209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9"/>
      <c r="AF411" s="209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9"/>
      <c r="AF412" s="209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9"/>
      <c r="AF413" s="209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9"/>
      <c r="AF414" s="209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9"/>
      <c r="AF415" s="209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9"/>
      <c r="AF416" s="209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9"/>
      <c r="AF417" s="209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9"/>
      <c r="AF418" s="209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9"/>
      <c r="AF419" s="209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9"/>
      <c r="AF420" s="209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9"/>
      <c r="AF421" s="209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9"/>
      <c r="AF422" s="209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9"/>
      <c r="AF423" s="209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9"/>
      <c r="AF424" s="209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9"/>
      <c r="AF425" s="209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9"/>
      <c r="AF426" s="209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9"/>
      <c r="AF427" s="209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9"/>
      <c r="AF428" s="209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9"/>
      <c r="AF429" s="209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9"/>
      <c r="AF430" s="209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9"/>
      <c r="AF431" s="209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9"/>
      <c r="AF432" s="209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9"/>
      <c r="AF433" s="209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9"/>
      <c r="AF434" s="209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9"/>
      <c r="AF435" s="209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9"/>
      <c r="AF436" s="209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9"/>
      <c r="AF437" s="209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9"/>
      <c r="AF438" s="209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9"/>
      <c r="AF439" s="209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9"/>
      <c r="AF440" s="209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9"/>
      <c r="AF441" s="209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9"/>
      <c r="AF442" s="209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9"/>
      <c r="AF443" s="209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9"/>
      <c r="AF444" s="209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9"/>
      <c r="AF445" s="209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9"/>
      <c r="AF446" s="209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9"/>
      <c r="AF447" s="209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9"/>
      <c r="AF448" s="209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9"/>
      <c r="AF449" s="209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9"/>
      <c r="AF450" s="209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9"/>
      <c r="AF451" s="209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9"/>
      <c r="AF452" s="209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9"/>
      <c r="AF453" s="209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9"/>
      <c r="AF454" s="209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9"/>
      <c r="AF455" s="209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9"/>
      <c r="AF456" s="209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9"/>
      <c r="AF457" s="209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9"/>
      <c r="AF458" s="209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9"/>
      <c r="AF459" s="209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9"/>
      <c r="AF460" s="209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9"/>
      <c r="AF461" s="209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9"/>
      <c r="AF462" s="209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9"/>
      <c r="AF463" s="209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9"/>
      <c r="AF464" s="209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9"/>
      <c r="AF465" s="209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9"/>
      <c r="AF466" s="209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9"/>
      <c r="AF467" s="209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9"/>
      <c r="AF468" s="209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9"/>
      <c r="AF469" s="209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9"/>
      <c r="AF470" s="209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9"/>
      <c r="AF471" s="209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9"/>
      <c r="AF472" s="209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9"/>
      <c r="AF473" s="209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9"/>
      <c r="AF474" s="209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9"/>
      <c r="AF475" s="209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9"/>
      <c r="AF476" s="209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9"/>
      <c r="AF477" s="209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9"/>
      <c r="AF478" s="209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9"/>
      <c r="AF479" s="209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9"/>
      <c r="AF480" s="209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9"/>
      <c r="AF481" s="209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9"/>
      <c r="AF482" s="209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9"/>
      <c r="AF483" s="209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9"/>
      <c r="AF484" s="209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9"/>
      <c r="AF485" s="209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9"/>
      <c r="AF486" s="209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9"/>
      <c r="AF487" s="209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9"/>
      <c r="AF488" s="209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9"/>
      <c r="AF489" s="209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9"/>
      <c r="AF490" s="209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9"/>
      <c r="AF491" s="209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9"/>
      <c r="AF492" s="209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9"/>
      <c r="AF493" s="209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9"/>
      <c r="AF494" s="209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9"/>
      <c r="AF495" s="209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9"/>
      <c r="AF496" s="209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9"/>
      <c r="AF497" s="209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9"/>
      <c r="AF498" s="209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9"/>
      <c r="AF499" s="209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9"/>
      <c r="AF500" s="209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9"/>
      <c r="AF501" s="209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9"/>
      <c r="AF502" s="209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9"/>
      <c r="AF503" s="209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9"/>
      <c r="AF504" s="209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9"/>
      <c r="AF505" s="209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9"/>
      <c r="AF506" s="209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9"/>
      <c r="AF507" s="209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9"/>
      <c r="AF508" s="209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9"/>
      <c r="AF509" s="209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9"/>
      <c r="AF510" s="209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9"/>
      <c r="AF511" s="209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9"/>
      <c r="AF512" s="209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9"/>
      <c r="AF513" s="209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9"/>
      <c r="AF514" s="209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9"/>
      <c r="AF515" s="209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9"/>
      <c r="AF516" s="209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9"/>
      <c r="AF517" s="209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9"/>
      <c r="AF518" s="209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9"/>
      <c r="AF519" s="209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9"/>
      <c r="AF520" s="209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9"/>
      <c r="AF521" s="209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9"/>
      <c r="AF522" s="209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9"/>
      <c r="AF523" s="209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9"/>
      <c r="AF524" s="209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9"/>
      <c r="AF525" s="209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9"/>
      <c r="AF526" s="209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9"/>
      <c r="AF527" s="209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9"/>
      <c r="AF528" s="209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9"/>
      <c r="AF529" s="209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9"/>
      <c r="AF530" s="209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9"/>
      <c r="AF531" s="209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9"/>
      <c r="AF532" s="209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9"/>
      <c r="AF533" s="209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9"/>
      <c r="AF534" s="209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9"/>
      <c r="AF535" s="209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9"/>
      <c r="AF536" s="209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9"/>
      <c r="AF537" s="209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9"/>
      <c r="AF538" s="209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9"/>
      <c r="AF539" s="209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9"/>
      <c r="AF540" s="209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9"/>
      <c r="AF541" s="209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9"/>
      <c r="AF542" s="209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9"/>
      <c r="AF543" s="209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9"/>
      <c r="AF544" s="209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9"/>
      <c r="AF545" s="209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9"/>
      <c r="AF546" s="209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9"/>
      <c r="AF547" s="209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9"/>
      <c r="AF548" s="209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9"/>
      <c r="AF549" s="209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9"/>
      <c r="AF550" s="209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9"/>
      <c r="AF551" s="209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9"/>
      <c r="AF552" s="209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9"/>
      <c r="AF553" s="209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9"/>
      <c r="AF554" s="209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9"/>
      <c r="AF555" s="209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9"/>
      <c r="AF556" s="209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9"/>
      <c r="AF557" s="209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9"/>
      <c r="AF558" s="209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9"/>
      <c r="AF559" s="209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9"/>
      <c r="AF560" s="209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9"/>
      <c r="AF561" s="209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9"/>
      <c r="AF562" s="209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9"/>
      <c r="AF563" s="209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9"/>
      <c r="AF564" s="209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9"/>
      <c r="AF565" s="209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9"/>
      <c r="AF566" s="209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9"/>
      <c r="AF567" s="209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9"/>
      <c r="AF568" s="209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9"/>
      <c r="AF569" s="209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9"/>
      <c r="AF570" s="209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9"/>
      <c r="AF571" s="209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9"/>
      <c r="AF572" s="209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9"/>
      <c r="AF573" s="209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9"/>
      <c r="AF574" s="209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9"/>
      <c r="AF575" s="209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9"/>
      <c r="AF576" s="209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9"/>
      <c r="AF577" s="209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9"/>
      <c r="AF578" s="209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9"/>
      <c r="AF579" s="209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9"/>
      <c r="AF580" s="209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9"/>
      <c r="AF581" s="209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9"/>
      <c r="AF582" s="209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9"/>
      <c r="AF583" s="209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9"/>
      <c r="AF584" s="209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9"/>
      <c r="AF585" s="209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9"/>
      <c r="AF586" s="209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9"/>
      <c r="AF587" s="209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9"/>
      <c r="AF588" s="209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9"/>
      <c r="AF589" s="209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9"/>
      <c r="AF590" s="209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9"/>
      <c r="AF591" s="209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9"/>
      <c r="AF592" s="209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9"/>
      <c r="AF593" s="209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9"/>
      <c r="AF594" s="209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9"/>
      <c r="AF595" s="209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9"/>
      <c r="AF596" s="209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9"/>
      <c r="AF597" s="209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9"/>
      <c r="AF598" s="209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9"/>
      <c r="AF599" s="209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9"/>
      <c r="AF600" s="209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9"/>
      <c r="AF601" s="209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9"/>
      <c r="AF602" s="209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9"/>
      <c r="AF603" s="209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9"/>
      <c r="AF604" s="209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9"/>
      <c r="AF605" s="209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9"/>
      <c r="AF606" s="209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9"/>
      <c r="AF607" s="209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9"/>
      <c r="AF608" s="209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9"/>
      <c r="AF609" s="209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9"/>
      <c r="AF610" s="209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9"/>
      <c r="AF611" s="209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9"/>
      <c r="AF612" s="209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9"/>
      <c r="AF613" s="209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9"/>
      <c r="AF614" s="209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9"/>
      <c r="AF615" s="209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9"/>
      <c r="AF616" s="209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9"/>
      <c r="AF617" s="209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9"/>
      <c r="AF618" s="209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9"/>
      <c r="AF619" s="209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9"/>
      <c r="AF620" s="209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9"/>
      <c r="AF621" s="209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9"/>
      <c r="AF622" s="209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9"/>
      <c r="AF623" s="209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9"/>
      <c r="AF624" s="209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9"/>
      <c r="AF625" s="209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9"/>
      <c r="AF626" s="209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9"/>
      <c r="AF627" s="209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9"/>
      <c r="AF628" s="209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9"/>
      <c r="AF629" s="209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9"/>
      <c r="AF630" s="209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9"/>
      <c r="AF631" s="209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9"/>
      <c r="AF632" s="209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9"/>
      <c r="AF633" s="209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9"/>
      <c r="AF634" s="209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9"/>
      <c r="AF635" s="209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9"/>
      <c r="AF636" s="209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9"/>
      <c r="AF637" s="209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9"/>
      <c r="AF638" s="209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9"/>
      <c r="AF639" s="209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9"/>
      <c r="AF640" s="209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9"/>
      <c r="AF641" s="209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9"/>
      <c r="AF642" s="209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9"/>
      <c r="AF643" s="209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9"/>
      <c r="AF644" s="209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9"/>
      <c r="AF645" s="209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9"/>
      <c r="AF646" s="209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9"/>
      <c r="AF647" s="209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9"/>
      <c r="AF648" s="209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9"/>
      <c r="AF649" s="209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9"/>
      <c r="AF650" s="209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9"/>
      <c r="AF651" s="209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9"/>
      <c r="AF652" s="209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9"/>
      <c r="AF653" s="209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9"/>
      <c r="AF654" s="209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9"/>
      <c r="AF655" s="209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9"/>
      <c r="AF656" s="209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9"/>
      <c r="AF657" s="209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9"/>
      <c r="AF658" s="209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9"/>
      <c r="AF659" s="209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9"/>
      <c r="AF660" s="209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9"/>
      <c r="AF661" s="209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9"/>
      <c r="AF662" s="209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9"/>
      <c r="AF663" s="209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9"/>
      <c r="AF664" s="209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9"/>
      <c r="AF665" s="209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9"/>
      <c r="AF666" s="209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9"/>
      <c r="AF667" s="209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9"/>
      <c r="AF668" s="209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9"/>
      <c r="AF669" s="209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9"/>
      <c r="AF670" s="209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9"/>
      <c r="AF671" s="209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9"/>
      <c r="AF672" s="209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9"/>
      <c r="AF673" s="209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9"/>
      <c r="AF674" s="209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9"/>
      <c r="AF675" s="209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9"/>
      <c r="AF676" s="209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9"/>
      <c r="AF677" s="209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9"/>
      <c r="AF678" s="209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9"/>
      <c r="AF679" s="209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9"/>
      <c r="AF680" s="209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9"/>
      <c r="AF681" s="209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9"/>
      <c r="AF682" s="209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9"/>
      <c r="AF683" s="209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9"/>
      <c r="AF684" s="209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9"/>
      <c r="AF685" s="209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9"/>
      <c r="AF686" s="209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9"/>
      <c r="AF687" s="209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9"/>
      <c r="AF688" s="209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9"/>
      <c r="AF689" s="209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9"/>
      <c r="AF690" s="209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9"/>
      <c r="AF691" s="209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9"/>
      <c r="AF692" s="209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9"/>
      <c r="AF693" s="209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9"/>
      <c r="AF694" s="209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9"/>
      <c r="AF695" s="209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9"/>
      <c r="AF696" s="209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9"/>
      <c r="AF697" s="209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9"/>
      <c r="AF698" s="209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9"/>
      <c r="AF699" s="209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9"/>
      <c r="AF700" s="209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9"/>
      <c r="AF701" s="209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9"/>
      <c r="AF702" s="209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9"/>
      <c r="AF703" s="209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9"/>
      <c r="AF704" s="209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9"/>
      <c r="AF705" s="209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9"/>
      <c r="AF706" s="209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9"/>
      <c r="AF707" s="209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9"/>
      <c r="AF708" s="209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9"/>
      <c r="AF709" s="209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9"/>
      <c r="AF710" s="209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9"/>
      <c r="AF711" s="209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9"/>
      <c r="AF712" s="209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9"/>
      <c r="AF713" s="209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9"/>
      <c r="AF714" s="209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9"/>
      <c r="AF715" s="209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9"/>
      <c r="AF716" s="209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9"/>
      <c r="AF717" s="209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9"/>
      <c r="AF718" s="209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9"/>
      <c r="AF719" s="209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9"/>
      <c r="AF720" s="209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9"/>
      <c r="AF721" s="209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9"/>
      <c r="AF722" s="209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9"/>
      <c r="AF723" s="209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9"/>
      <c r="AF724" s="209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9"/>
      <c r="AF725" s="209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9"/>
      <c r="AF726" s="209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9"/>
      <c r="AF727" s="209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9"/>
      <c r="AF728" s="209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9"/>
      <c r="AF729" s="209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9"/>
      <c r="AF730" s="209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9"/>
      <c r="AF731" s="209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9"/>
      <c r="AF732" s="209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9"/>
      <c r="AF733" s="209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9"/>
      <c r="AF734" s="209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9"/>
      <c r="AF735" s="209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9"/>
      <c r="AF736" s="209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9"/>
      <c r="AF737" s="209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9"/>
      <c r="AF738" s="209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9"/>
      <c r="AF739" s="209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9"/>
      <c r="AF740" s="209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9"/>
      <c r="AF741" s="209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9"/>
      <c r="AF742" s="209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9"/>
      <c r="AF743" s="209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9"/>
      <c r="AF744" s="209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9"/>
      <c r="AF745" s="209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9"/>
      <c r="AF746" s="209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9"/>
      <c r="AF747" s="209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9"/>
      <c r="AF748" s="209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9"/>
      <c r="AF749" s="209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9"/>
      <c r="AF750" s="209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9"/>
      <c r="AF751" s="209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9"/>
      <c r="AF752" s="209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9"/>
      <c r="AF753" s="209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9"/>
      <c r="AF754" s="209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9"/>
      <c r="AF755" s="209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9"/>
      <c r="AF756" s="209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9"/>
      <c r="AF757" s="209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9"/>
      <c r="AF758" s="209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9"/>
      <c r="AF759" s="209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9"/>
      <c r="AF760" s="209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9"/>
      <c r="AF761" s="209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9"/>
      <c r="AF762" s="209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9"/>
      <c r="AF763" s="209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9"/>
      <c r="AF764" s="209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9"/>
      <c r="AF765" s="209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9"/>
      <c r="AF766" s="209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9"/>
      <c r="AF767" s="209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9"/>
      <c r="AF768" s="209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9"/>
      <c r="AF769" s="209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9"/>
      <c r="AF770" s="209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9"/>
      <c r="AF771" s="209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9"/>
      <c r="AF772" s="209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9"/>
      <c r="AF773" s="209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9"/>
      <c r="AF774" s="209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9"/>
      <c r="AF775" s="209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9"/>
      <c r="AF776" s="209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9"/>
      <c r="AF777" s="209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9"/>
      <c r="AF778" s="209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9"/>
      <c r="AF779" s="209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9"/>
      <c r="AF780" s="209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9"/>
      <c r="AF781" s="209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9"/>
      <c r="AF782" s="209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9"/>
      <c r="AF783" s="209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9"/>
      <c r="AF784" s="209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9"/>
      <c r="AF785" s="209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9"/>
      <c r="AF786" s="209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9"/>
      <c r="AF787" s="209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9"/>
      <c r="AF788" s="209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9"/>
      <c r="AF789" s="209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9"/>
      <c r="AF790" s="209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9"/>
      <c r="AF791" s="209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9"/>
      <c r="AF792" s="209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9"/>
      <c r="AF793" s="209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9"/>
      <c r="AF794" s="209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9"/>
      <c r="AF795" s="209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9"/>
      <c r="AF796" s="209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9"/>
      <c r="AF797" s="209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9"/>
      <c r="AF798" s="209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9"/>
      <c r="AF799" s="209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9"/>
      <c r="AF800" s="209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9"/>
      <c r="AF801" s="209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9"/>
      <c r="AF802" s="209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9"/>
      <c r="AF803" s="209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9"/>
      <c r="AF804" s="209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9"/>
      <c r="AF805" s="209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9"/>
      <c r="AF806" s="209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9"/>
      <c r="AF807" s="209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9"/>
      <c r="AF808" s="209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9"/>
      <c r="AF809" s="209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9"/>
      <c r="AF810" s="209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9"/>
      <c r="AF811" s="209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9"/>
      <c r="AF812" s="209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9"/>
      <c r="AF813" s="209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9"/>
      <c r="AF814" s="209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9"/>
      <c r="AF815" s="209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9"/>
      <c r="AF816" s="209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9"/>
      <c r="AF817" s="209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9"/>
      <c r="AF818" s="209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9"/>
      <c r="AF819" s="209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9"/>
      <c r="AF820" s="209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9"/>
      <c r="AF821" s="209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9"/>
      <c r="AF822" s="209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9"/>
      <c r="AF823" s="209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9"/>
      <c r="AF824" s="209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9"/>
      <c r="AF825" s="209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9"/>
      <c r="AF826" s="209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9"/>
      <c r="AF827" s="209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9"/>
      <c r="AF828" s="209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9"/>
      <c r="AF829" s="209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9"/>
      <c r="AF830" s="209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9"/>
      <c r="AF831" s="209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9"/>
      <c r="AF832" s="209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9"/>
      <c r="AF833" s="209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9"/>
      <c r="AF834" s="209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9"/>
      <c r="AF835" s="209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9"/>
      <c r="AF836" s="209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9"/>
      <c r="AF837" s="209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9"/>
      <c r="AF838" s="209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9"/>
      <c r="AF839" s="209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9"/>
      <c r="AF840" s="209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9"/>
      <c r="AF841" s="209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9"/>
      <c r="AF842" s="209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9"/>
      <c r="AF843" s="209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9"/>
      <c r="AF844" s="209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9"/>
      <c r="AF845" s="209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9"/>
      <c r="AF846" s="209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9"/>
      <c r="AF847" s="209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9"/>
      <c r="AF848" s="209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9"/>
      <c r="AF849" s="209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9"/>
      <c r="AF850" s="209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9"/>
      <c r="AF851" s="209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9"/>
      <c r="AF852" s="209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9"/>
      <c r="AF853" s="209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9"/>
      <c r="AF854" s="209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9"/>
      <c r="AF855" s="209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9"/>
      <c r="AF856" s="209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9"/>
      <c r="AF857" s="209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9"/>
      <c r="AF858" s="209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9"/>
      <c r="AF859" s="209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9"/>
      <c r="AF860" s="209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9"/>
      <c r="AF861" s="209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9"/>
      <c r="AF862" s="209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9"/>
      <c r="AF863" s="209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9"/>
      <c r="AF864" s="209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9"/>
      <c r="AF865" s="209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9"/>
      <c r="AF866" s="209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9"/>
      <c r="AF867" s="209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9"/>
      <c r="AF868" s="209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9"/>
      <c r="AF869" s="209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9"/>
      <c r="AF870" s="209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9"/>
      <c r="AF871" s="209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9"/>
      <c r="AF872" s="209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9"/>
      <c r="AF873" s="209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9"/>
      <c r="AF874" s="209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9"/>
      <c r="AF875" s="209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9"/>
      <c r="AF876" s="209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9"/>
      <c r="AF877" s="209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9"/>
      <c r="AF878" s="209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9"/>
      <c r="AF879" s="209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9"/>
      <c r="AF880" s="209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9"/>
      <c r="AF881" s="209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9"/>
      <c r="AF882" s="209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9"/>
      <c r="AF883" s="209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9"/>
      <c r="AF884" s="209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9"/>
      <c r="AF885" s="209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9"/>
      <c r="AF886" s="209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9"/>
      <c r="AF887" s="209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9"/>
      <c r="AF888" s="209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9"/>
      <c r="AF889" s="209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9"/>
      <c r="AF890" s="209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9"/>
      <c r="AF891" s="209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9"/>
      <c r="AF892" s="209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9"/>
      <c r="AF893" s="209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9"/>
      <c r="AF894" s="209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9"/>
      <c r="AF895" s="209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9"/>
      <c r="AF896" s="209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9"/>
      <c r="AF897" s="209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9"/>
      <c r="AF898" s="209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9"/>
      <c r="AF899" s="209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9"/>
      <c r="AF900" s="209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9"/>
      <c r="AF901" s="209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9"/>
      <c r="AF902" s="209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9"/>
      <c r="AF903" s="209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9"/>
      <c r="AF904" s="209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9"/>
      <c r="AF905" s="209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9"/>
      <c r="AF906" s="209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9"/>
      <c r="AF907" s="209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9"/>
      <c r="AF908" s="209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9"/>
      <c r="AF909" s="209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9"/>
      <c r="AF910" s="209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9"/>
      <c r="AF911" s="209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9"/>
      <c r="AF912" s="209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9"/>
      <c r="AF913" s="209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9"/>
      <c r="AF914" s="209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9"/>
      <c r="AF915" s="209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9"/>
      <c r="AF916" s="209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9"/>
      <c r="AF917" s="209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9"/>
      <c r="AF918" s="209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9"/>
      <c r="AF919" s="209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9"/>
      <c r="AF920" s="209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9"/>
      <c r="AF921" s="209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9"/>
      <c r="AF922" s="209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9"/>
      <c r="AF923" s="209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9"/>
      <c r="AF924" s="209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9"/>
      <c r="AF925" s="209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9"/>
      <c r="AF926" s="209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9"/>
      <c r="AF927" s="209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9"/>
      <c r="AF928" s="209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9"/>
      <c r="AF929" s="209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9"/>
      <c r="AF930" s="209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9"/>
      <c r="AF931" s="209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9"/>
      <c r="AF932" s="209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9"/>
      <c r="AF933" s="209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9"/>
      <c r="AF934" s="209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9"/>
      <c r="AF935" s="209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9"/>
      <c r="AF936" s="209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9"/>
      <c r="AF937" s="209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9"/>
      <c r="AF938" s="209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9"/>
      <c r="AF939" s="209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9"/>
      <c r="AF940" s="209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9"/>
      <c r="AF941" s="209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9"/>
      <c r="AF942" s="209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9"/>
      <c r="AF943" s="209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9"/>
      <c r="AF944" s="209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9"/>
      <c r="AF945" s="209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9"/>
      <c r="AF946" s="209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9"/>
      <c r="AF947" s="209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9"/>
      <c r="AF948" s="209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9"/>
      <c r="AF949" s="209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9"/>
      <c r="AF950" s="209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9"/>
      <c r="AF951" s="209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9"/>
      <c r="AF952" s="209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9"/>
      <c r="AF953" s="209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9"/>
      <c r="AF954" s="209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9"/>
      <c r="AF955" s="209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9"/>
      <c r="AF956" s="209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9"/>
      <c r="AF957" s="209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9"/>
      <c r="AF958" s="209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9"/>
      <c r="AF959" s="209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9"/>
      <c r="AF960" s="209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9"/>
      <c r="AF961" s="209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9"/>
      <c r="AF962" s="209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9"/>
      <c r="AF963" s="209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9"/>
      <c r="AF964" s="209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9"/>
      <c r="AF965" s="209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9"/>
      <c r="AF966" s="209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9"/>
      <c r="AF967" s="209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9"/>
      <c r="AF968" s="209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9"/>
      <c r="AF969" s="209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9"/>
      <c r="AF970" s="209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9"/>
      <c r="AF971" s="209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9"/>
      <c r="AF972" s="209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9"/>
      <c r="AF973" s="209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9"/>
      <c r="AF974" s="209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9"/>
      <c r="AF975" s="209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9"/>
      <c r="AF976" s="209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9"/>
      <c r="AF977" s="209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9"/>
      <c r="AF978" s="209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9"/>
      <c r="AF979" s="209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9"/>
      <c r="AF980" s="209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9"/>
      <c r="AF981" s="209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9"/>
      <c r="AF982" s="209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9"/>
      <c r="AF983" s="209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9"/>
      <c r="AF984" s="209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9"/>
      <c r="AF985" s="209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9"/>
      <c r="AF986" s="209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9"/>
      <c r="AF987" s="209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9"/>
      <c r="AF988" s="209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9"/>
      <c r="AF989" s="209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9"/>
      <c r="AF990" s="209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9"/>
      <c r="AF991" s="209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9"/>
      <c r="AF992" s="209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9"/>
      <c r="AF993" s="209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9"/>
      <c r="AF994" s="209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9"/>
      <c r="AF995" s="209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9"/>
      <c r="AF996" s="209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9"/>
      <c r="AF997" s="209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9"/>
      <c r="AF998" s="209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9"/>
      <c r="AF999" s="209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9"/>
      <c r="AF1000" s="209"/>
    </row>
  </sheetData>
  <sortState ref="A8:AE49">
    <sortCondition ref="A8:A49"/>
    <sortCondition ref="B8:B49"/>
    <sortCondition ref="C8:C49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48" man="1"/>
    <brk id="21" min="1" max="4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宮城県</v>
      </c>
      <c r="B7" s="139" t="str">
        <f>'廃棄物事業経費（市町村）'!B7</f>
        <v>04000</v>
      </c>
      <c r="C7" s="138" t="s">
        <v>275</v>
      </c>
      <c r="D7" s="140">
        <f>+SUM(E7,J7)</f>
        <v>16618608</v>
      </c>
      <c r="E7" s="140">
        <f>+SUM(F7:I7)</f>
        <v>16358947</v>
      </c>
      <c r="F7" s="140">
        <f t="shared" ref="F7:K7" si="0">SUM(F$8:F$1000)</f>
        <v>0</v>
      </c>
      <c r="G7" s="140">
        <f t="shared" si="0"/>
        <v>13996848</v>
      </c>
      <c r="H7" s="140">
        <f t="shared" si="0"/>
        <v>2321769</v>
      </c>
      <c r="I7" s="140">
        <f t="shared" si="0"/>
        <v>40330</v>
      </c>
      <c r="J7" s="140">
        <f t="shared" si="0"/>
        <v>259661</v>
      </c>
      <c r="K7" s="140">
        <f t="shared" si="0"/>
        <v>2910786</v>
      </c>
      <c r="L7" s="140">
        <f>+SUM(M7,R7,V7,W7,AC7)</f>
        <v>22558381</v>
      </c>
      <c r="M7" s="140">
        <f>+SUM(N7:Q7)</f>
        <v>4478682</v>
      </c>
      <c r="N7" s="140">
        <f>SUM(N$8:N$1000)</f>
        <v>2956070</v>
      </c>
      <c r="O7" s="140">
        <f>SUM(O$8:O$1000)</f>
        <v>756896</v>
      </c>
      <c r="P7" s="140">
        <f>SUM(P$8:P$1000)</f>
        <v>582241</v>
      </c>
      <c r="Q7" s="140">
        <f>SUM(Q$8:Q$1000)</f>
        <v>183475</v>
      </c>
      <c r="R7" s="140">
        <f>+SUM(S7:U7)</f>
        <v>5233357</v>
      </c>
      <c r="S7" s="140">
        <f>SUM(S$8:S$1000)</f>
        <v>798586</v>
      </c>
      <c r="T7" s="140">
        <f>SUM(T$8:T$1000)</f>
        <v>3970429</v>
      </c>
      <c r="U7" s="140">
        <f>SUM(U$8:U$1000)</f>
        <v>464342</v>
      </c>
      <c r="V7" s="140">
        <f>SUM(V$8:V$1000)</f>
        <v>17290</v>
      </c>
      <c r="W7" s="140">
        <f>+SUM(X7:AA7)</f>
        <v>12829052</v>
      </c>
      <c r="X7" s="140">
        <f t="shared" ref="X7:AD7" si="1">SUM(X$8:X$1000)</f>
        <v>6389430</v>
      </c>
      <c r="Y7" s="140">
        <f t="shared" si="1"/>
        <v>5843718</v>
      </c>
      <c r="Z7" s="140">
        <f t="shared" si="1"/>
        <v>470793</v>
      </c>
      <c r="AA7" s="140">
        <f t="shared" si="1"/>
        <v>125111</v>
      </c>
      <c r="AB7" s="140">
        <f t="shared" si="1"/>
        <v>5243948</v>
      </c>
      <c r="AC7" s="140">
        <f t="shared" si="1"/>
        <v>0</v>
      </c>
      <c r="AD7" s="140">
        <f t="shared" si="1"/>
        <v>998796</v>
      </c>
      <c r="AE7" s="140">
        <f>+SUM(D7,L7,AD7)</f>
        <v>40175785</v>
      </c>
      <c r="AF7" s="140">
        <f>+SUM(AG7,AL7)</f>
        <v>37232</v>
      </c>
      <c r="AG7" s="140">
        <f>+SUM(AH7:AK7)</f>
        <v>37232</v>
      </c>
      <c r="AH7" s="140">
        <f t="shared" ref="AH7:AM7" si="2">SUM(AH$8:AH$1000)</f>
        <v>0</v>
      </c>
      <c r="AI7" s="140">
        <f t="shared" si="2"/>
        <v>3323</v>
      </c>
      <c r="AJ7" s="140">
        <f t="shared" si="2"/>
        <v>0</v>
      </c>
      <c r="AK7" s="140">
        <f t="shared" si="2"/>
        <v>33909</v>
      </c>
      <c r="AL7" s="140">
        <f t="shared" si="2"/>
        <v>0</v>
      </c>
      <c r="AM7" s="140">
        <f t="shared" si="2"/>
        <v>0</v>
      </c>
      <c r="AN7" s="140">
        <f>+SUM(AO7,AT7,AX7,AY7,BE7)</f>
        <v>4232529</v>
      </c>
      <c r="AO7" s="140">
        <f>+SUM(AP7:AS7)</f>
        <v>586492</v>
      </c>
      <c r="AP7" s="140">
        <f>SUM(AP$8:AP$1000)</f>
        <v>424486</v>
      </c>
      <c r="AQ7" s="140">
        <f>SUM(AQ$8:AQ$1000)</f>
        <v>3132</v>
      </c>
      <c r="AR7" s="140">
        <f>SUM(AR$8:AR$1000)</f>
        <v>158874</v>
      </c>
      <c r="AS7" s="140">
        <f>SUM(AS$8:AS$1000)</f>
        <v>0</v>
      </c>
      <c r="AT7" s="140">
        <f>+SUM(AU7:AW7)</f>
        <v>2138034</v>
      </c>
      <c r="AU7" s="140">
        <f>SUM(AU$8:AU$1000)</f>
        <v>18074</v>
      </c>
      <c r="AV7" s="140">
        <f>SUM(AV$8:AV$1000)</f>
        <v>2117412</v>
      </c>
      <c r="AW7" s="140">
        <f>SUM(AW$8:AW$1000)</f>
        <v>2548</v>
      </c>
      <c r="AX7" s="140">
        <f>SUM(AX$8:AX$1000)</f>
        <v>438</v>
      </c>
      <c r="AY7" s="140">
        <f>+SUM(AZ7:BC7)</f>
        <v>1507565</v>
      </c>
      <c r="AZ7" s="140">
        <f t="shared" ref="AZ7:BF7" si="3">SUM(AZ$8:AZ$1000)</f>
        <v>677337</v>
      </c>
      <c r="BA7" s="140">
        <f t="shared" si="3"/>
        <v>787895</v>
      </c>
      <c r="BB7" s="140">
        <f t="shared" si="3"/>
        <v>0</v>
      </c>
      <c r="BC7" s="140">
        <f t="shared" si="3"/>
        <v>42333</v>
      </c>
      <c r="BD7" s="140">
        <f t="shared" si="3"/>
        <v>1944616</v>
      </c>
      <c r="BE7" s="140">
        <f t="shared" si="3"/>
        <v>0</v>
      </c>
      <c r="BF7" s="140">
        <f t="shared" si="3"/>
        <v>137093</v>
      </c>
      <c r="BG7" s="140">
        <f>+SUM(BF7,AN7,AF7)</f>
        <v>4406854</v>
      </c>
      <c r="BH7" s="140">
        <f t="shared" ref="BH7:CI7" si="4">SUM(D7,AF7)</f>
        <v>16655840</v>
      </c>
      <c r="BI7" s="140">
        <f t="shared" si="4"/>
        <v>16396179</v>
      </c>
      <c r="BJ7" s="140">
        <f t="shared" si="4"/>
        <v>0</v>
      </c>
      <c r="BK7" s="140">
        <f t="shared" si="4"/>
        <v>14000171</v>
      </c>
      <c r="BL7" s="140">
        <f t="shared" si="4"/>
        <v>2321769</v>
      </c>
      <c r="BM7" s="140">
        <f t="shared" si="4"/>
        <v>74239</v>
      </c>
      <c r="BN7" s="140">
        <f t="shared" si="4"/>
        <v>259661</v>
      </c>
      <c r="BO7" s="140">
        <f t="shared" si="4"/>
        <v>2910786</v>
      </c>
      <c r="BP7" s="140">
        <f t="shared" si="4"/>
        <v>26790910</v>
      </c>
      <c r="BQ7" s="140">
        <f t="shared" si="4"/>
        <v>5065174</v>
      </c>
      <c r="BR7" s="140">
        <f t="shared" si="4"/>
        <v>3380556</v>
      </c>
      <c r="BS7" s="140">
        <f t="shared" si="4"/>
        <v>760028</v>
      </c>
      <c r="BT7" s="140">
        <f t="shared" si="4"/>
        <v>741115</v>
      </c>
      <c r="BU7" s="140">
        <f t="shared" si="4"/>
        <v>183475</v>
      </c>
      <c r="BV7" s="140">
        <f t="shared" si="4"/>
        <v>7371391</v>
      </c>
      <c r="BW7" s="140">
        <f t="shared" si="4"/>
        <v>816660</v>
      </c>
      <c r="BX7" s="140">
        <f t="shared" si="4"/>
        <v>6087841</v>
      </c>
      <c r="BY7" s="140">
        <f t="shared" si="4"/>
        <v>466890</v>
      </c>
      <c r="BZ7" s="140">
        <f t="shared" si="4"/>
        <v>17728</v>
      </c>
      <c r="CA7" s="140">
        <f t="shared" si="4"/>
        <v>14336617</v>
      </c>
      <c r="CB7" s="140">
        <f t="shared" si="4"/>
        <v>7066767</v>
      </c>
      <c r="CC7" s="140">
        <f t="shared" si="4"/>
        <v>6631613</v>
      </c>
      <c r="CD7" s="140">
        <f t="shared" si="4"/>
        <v>470793</v>
      </c>
      <c r="CE7" s="140">
        <f t="shared" si="4"/>
        <v>167444</v>
      </c>
      <c r="CF7" s="140">
        <f t="shared" si="4"/>
        <v>7188564</v>
      </c>
      <c r="CG7" s="140">
        <f t="shared" si="4"/>
        <v>0</v>
      </c>
      <c r="CH7" s="140">
        <f t="shared" si="4"/>
        <v>1135889</v>
      </c>
      <c r="CI7" s="140">
        <f t="shared" si="4"/>
        <v>44582639</v>
      </c>
    </row>
    <row r="8" spans="1:87" s="136" customFormat="1" ht="13.5" customHeight="1" x14ac:dyDescent="0.15">
      <c r="A8" s="119" t="s">
        <v>6</v>
      </c>
      <c r="B8" s="120" t="s">
        <v>324</v>
      </c>
      <c r="C8" s="119" t="s">
        <v>325</v>
      </c>
      <c r="D8" s="121">
        <f>+SUM(E8,J8)</f>
        <v>8193989</v>
      </c>
      <c r="E8" s="121">
        <f>+SUM(F8:I8)</f>
        <v>8193989</v>
      </c>
      <c r="F8" s="121">
        <v>0</v>
      </c>
      <c r="G8" s="121">
        <v>6956990</v>
      </c>
      <c r="H8" s="121">
        <v>1236999</v>
      </c>
      <c r="I8" s="121">
        <v>0</v>
      </c>
      <c r="J8" s="121">
        <v>0</v>
      </c>
      <c r="K8" s="121">
        <v>0</v>
      </c>
      <c r="L8" s="121">
        <f>+SUM(M8,R8,V8,W8,AC8)</f>
        <v>10011030</v>
      </c>
      <c r="M8" s="121">
        <f>+SUM(N8:Q8)</f>
        <v>2314224</v>
      </c>
      <c r="N8" s="121">
        <v>1275852</v>
      </c>
      <c r="O8" s="121">
        <v>704193</v>
      </c>
      <c r="P8" s="121">
        <v>220671</v>
      </c>
      <c r="Q8" s="121">
        <v>113508</v>
      </c>
      <c r="R8" s="121">
        <f>+SUM(S8:U8)</f>
        <v>1436291</v>
      </c>
      <c r="S8" s="121">
        <v>503953</v>
      </c>
      <c r="T8" s="121">
        <v>813518</v>
      </c>
      <c r="U8" s="121">
        <v>118820</v>
      </c>
      <c r="V8" s="121">
        <v>5125</v>
      </c>
      <c r="W8" s="121">
        <f>+SUM(X8:AA8)</f>
        <v>6255390</v>
      </c>
      <c r="X8" s="121">
        <v>3102571</v>
      </c>
      <c r="Y8" s="121">
        <v>3003479</v>
      </c>
      <c r="Z8" s="121">
        <v>149340</v>
      </c>
      <c r="AA8" s="121">
        <v>0</v>
      </c>
      <c r="AB8" s="121">
        <v>0</v>
      </c>
      <c r="AC8" s="121">
        <v>0</v>
      </c>
      <c r="AD8" s="121">
        <v>1343</v>
      </c>
      <c r="AE8" s="121">
        <f>+SUM(D8,L8,AD8)</f>
        <v>18206362</v>
      </c>
      <c r="AF8" s="121">
        <f>+SUM(AG8,AL8)</f>
        <v>0</v>
      </c>
      <c r="AG8" s="121">
        <f>+SUM(AH8:AK8)</f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0</v>
      </c>
      <c r="AM8" s="121">
        <v>0</v>
      </c>
      <c r="AN8" s="121">
        <f>+SUM(AO8,AT8,AX8,AY8,BE8)</f>
        <v>256951</v>
      </c>
      <c r="AO8" s="121">
        <f>+SUM(AP8:AS8)</f>
        <v>29477</v>
      </c>
      <c r="AP8" s="121">
        <v>29477</v>
      </c>
      <c r="AQ8" s="121">
        <v>0</v>
      </c>
      <c r="AR8" s="121">
        <v>0</v>
      </c>
      <c r="AS8" s="121">
        <v>0</v>
      </c>
      <c r="AT8" s="121">
        <f>+SUM(AU8:AW8)</f>
        <v>23616</v>
      </c>
      <c r="AU8" s="121">
        <v>3676</v>
      </c>
      <c r="AV8" s="121">
        <v>19940</v>
      </c>
      <c r="AW8" s="121">
        <v>0</v>
      </c>
      <c r="AX8" s="121">
        <v>0</v>
      </c>
      <c r="AY8" s="121">
        <f>+SUM(AZ8:BC8)</f>
        <v>203858</v>
      </c>
      <c r="AZ8" s="121">
        <v>127220</v>
      </c>
      <c r="BA8" s="121">
        <v>76638</v>
      </c>
      <c r="BB8" s="121">
        <v>0</v>
      </c>
      <c r="BC8" s="121">
        <v>0</v>
      </c>
      <c r="BD8" s="121">
        <v>0</v>
      </c>
      <c r="BE8" s="121">
        <v>0</v>
      </c>
      <c r="BF8" s="121">
        <v>0</v>
      </c>
      <c r="BG8" s="121">
        <f>+SUM(BF8,AN8,AF8)</f>
        <v>256951</v>
      </c>
      <c r="BH8" s="121">
        <f>SUM(D8,AF8)</f>
        <v>8193989</v>
      </c>
      <c r="BI8" s="121">
        <f>SUM(E8,AG8)</f>
        <v>8193989</v>
      </c>
      <c r="BJ8" s="121">
        <f>SUM(F8,AH8)</f>
        <v>0</v>
      </c>
      <c r="BK8" s="121">
        <f>SUM(G8,AI8)</f>
        <v>6956990</v>
      </c>
      <c r="BL8" s="121">
        <f>SUM(H8,AJ8)</f>
        <v>1236999</v>
      </c>
      <c r="BM8" s="121">
        <f>SUM(I8,AK8)</f>
        <v>0</v>
      </c>
      <c r="BN8" s="121">
        <f>SUM(J8,AL8)</f>
        <v>0</v>
      </c>
      <c r="BO8" s="121">
        <f>SUM(K8,AM8)</f>
        <v>0</v>
      </c>
      <c r="BP8" s="121">
        <f>SUM(L8,AN8)</f>
        <v>10267981</v>
      </c>
      <c r="BQ8" s="121">
        <f>SUM(M8,AO8)</f>
        <v>2343701</v>
      </c>
      <c r="BR8" s="121">
        <f>SUM(N8,AP8)</f>
        <v>1305329</v>
      </c>
      <c r="BS8" s="121">
        <f>SUM(O8,AQ8)</f>
        <v>704193</v>
      </c>
      <c r="BT8" s="121">
        <f>SUM(P8,AR8)</f>
        <v>220671</v>
      </c>
      <c r="BU8" s="121">
        <f>SUM(Q8,AS8)</f>
        <v>113508</v>
      </c>
      <c r="BV8" s="121">
        <f>SUM(R8,AT8)</f>
        <v>1459907</v>
      </c>
      <c r="BW8" s="121">
        <f>SUM(S8,AU8)</f>
        <v>507629</v>
      </c>
      <c r="BX8" s="121">
        <f>SUM(T8,AV8)</f>
        <v>833458</v>
      </c>
      <c r="BY8" s="121">
        <f>SUM(U8,AW8)</f>
        <v>118820</v>
      </c>
      <c r="BZ8" s="121">
        <f>SUM(V8,AX8)</f>
        <v>5125</v>
      </c>
      <c r="CA8" s="121">
        <f>SUM(W8,AY8)</f>
        <v>6459248</v>
      </c>
      <c r="CB8" s="121">
        <f>SUM(X8,AZ8)</f>
        <v>3229791</v>
      </c>
      <c r="CC8" s="121">
        <f>SUM(Y8,BA8)</f>
        <v>3080117</v>
      </c>
      <c r="CD8" s="121">
        <f>SUM(Z8,BB8)</f>
        <v>149340</v>
      </c>
      <c r="CE8" s="121">
        <f>SUM(AA8,BC8)</f>
        <v>0</v>
      </c>
      <c r="CF8" s="121">
        <f>SUM(AB8,BD8)</f>
        <v>0</v>
      </c>
      <c r="CG8" s="121">
        <f>SUM(AC8,BE8)</f>
        <v>0</v>
      </c>
      <c r="CH8" s="121">
        <f>SUM(AD8,BF8)</f>
        <v>1343</v>
      </c>
      <c r="CI8" s="121">
        <f>SUM(AE8,BG8)</f>
        <v>18463313</v>
      </c>
    </row>
    <row r="9" spans="1:87" s="136" customFormat="1" ht="13.5" customHeight="1" x14ac:dyDescent="0.15">
      <c r="A9" s="119" t="s">
        <v>6</v>
      </c>
      <c r="B9" s="120" t="s">
        <v>327</v>
      </c>
      <c r="C9" s="119" t="s">
        <v>328</v>
      </c>
      <c r="D9" s="121">
        <f>+SUM(E9,J9)</f>
        <v>0</v>
      </c>
      <c r="E9" s="121">
        <f>+SUM(F9:I9)</f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f>+SUM(M9,R9,V9,W9,AC9)</f>
        <v>1167080</v>
      </c>
      <c r="M9" s="121">
        <f>+SUM(N9:Q9)</f>
        <v>103394</v>
      </c>
      <c r="N9" s="121">
        <v>36137</v>
      </c>
      <c r="O9" s="121">
        <v>16875</v>
      </c>
      <c r="P9" s="121">
        <v>20333</v>
      </c>
      <c r="Q9" s="121">
        <v>30049</v>
      </c>
      <c r="R9" s="121">
        <f>+SUM(S9:U9)</f>
        <v>339873</v>
      </c>
      <c r="S9" s="121">
        <v>6926</v>
      </c>
      <c r="T9" s="121">
        <v>280658</v>
      </c>
      <c r="U9" s="121">
        <v>52289</v>
      </c>
      <c r="V9" s="121">
        <v>5459</v>
      </c>
      <c r="W9" s="121">
        <f>+SUM(X9:AA9)</f>
        <v>718354</v>
      </c>
      <c r="X9" s="121">
        <v>493711</v>
      </c>
      <c r="Y9" s="121">
        <v>210258</v>
      </c>
      <c r="Z9" s="121">
        <v>14385</v>
      </c>
      <c r="AA9" s="121">
        <v>0</v>
      </c>
      <c r="AB9" s="121">
        <v>490132</v>
      </c>
      <c r="AC9" s="121">
        <v>0</v>
      </c>
      <c r="AD9" s="121">
        <v>10758</v>
      </c>
      <c r="AE9" s="121">
        <f>+SUM(D9,L9,AD9)</f>
        <v>1177838</v>
      </c>
      <c r="AF9" s="121">
        <f>+SUM(AG9,AL9)</f>
        <v>18486</v>
      </c>
      <c r="AG9" s="121">
        <f>+SUM(AH9:AK9)</f>
        <v>18486</v>
      </c>
      <c r="AH9" s="121">
        <v>0</v>
      </c>
      <c r="AI9" s="121">
        <v>0</v>
      </c>
      <c r="AJ9" s="121">
        <v>0</v>
      </c>
      <c r="AK9" s="121">
        <v>18486</v>
      </c>
      <c r="AL9" s="121">
        <v>0</v>
      </c>
      <c r="AM9" s="121">
        <v>0</v>
      </c>
      <c r="AN9" s="121">
        <f>+SUM(AO9,AT9,AX9,AY9,BE9)</f>
        <v>27007</v>
      </c>
      <c r="AO9" s="121">
        <f>+SUM(AP9:AS9)</f>
        <v>27007</v>
      </c>
      <c r="AP9" s="121">
        <v>0</v>
      </c>
      <c r="AQ9" s="121">
        <v>3132</v>
      </c>
      <c r="AR9" s="121">
        <v>23875</v>
      </c>
      <c r="AS9" s="121">
        <v>0</v>
      </c>
      <c r="AT9" s="121">
        <f>+SUM(AU9:AW9)</f>
        <v>0</v>
      </c>
      <c r="AU9" s="121">
        <v>0</v>
      </c>
      <c r="AV9" s="121">
        <v>0</v>
      </c>
      <c r="AW9" s="121">
        <v>0</v>
      </c>
      <c r="AX9" s="121">
        <v>0</v>
      </c>
      <c r="AY9" s="121">
        <f>+SUM(AZ9:BC9)</f>
        <v>0</v>
      </c>
      <c r="AZ9" s="121">
        <v>0</v>
      </c>
      <c r="BA9" s="121">
        <v>0</v>
      </c>
      <c r="BB9" s="121">
        <v>0</v>
      </c>
      <c r="BC9" s="121">
        <v>0</v>
      </c>
      <c r="BD9" s="121">
        <v>622340</v>
      </c>
      <c r="BE9" s="121">
        <v>0</v>
      </c>
      <c r="BF9" s="121">
        <v>16302</v>
      </c>
      <c r="BG9" s="121">
        <f>+SUM(BF9,AN9,AF9)</f>
        <v>61795</v>
      </c>
      <c r="BH9" s="121">
        <f>SUM(D9,AF9)</f>
        <v>18486</v>
      </c>
      <c r="BI9" s="121">
        <f>SUM(E9,AG9)</f>
        <v>18486</v>
      </c>
      <c r="BJ9" s="121">
        <f>SUM(F9,AH9)</f>
        <v>0</v>
      </c>
      <c r="BK9" s="121">
        <f>SUM(G9,AI9)</f>
        <v>0</v>
      </c>
      <c r="BL9" s="121">
        <f>SUM(H9,AJ9)</f>
        <v>0</v>
      </c>
      <c r="BM9" s="121">
        <f>SUM(I9,AK9)</f>
        <v>18486</v>
      </c>
      <c r="BN9" s="121">
        <f>SUM(J9,AL9)</f>
        <v>0</v>
      </c>
      <c r="BO9" s="121">
        <f>SUM(K9,AM9)</f>
        <v>0</v>
      </c>
      <c r="BP9" s="121">
        <f>SUM(L9,AN9)</f>
        <v>1194087</v>
      </c>
      <c r="BQ9" s="121">
        <f>SUM(M9,AO9)</f>
        <v>130401</v>
      </c>
      <c r="BR9" s="121">
        <f>SUM(N9,AP9)</f>
        <v>36137</v>
      </c>
      <c r="BS9" s="121">
        <f>SUM(O9,AQ9)</f>
        <v>20007</v>
      </c>
      <c r="BT9" s="121">
        <f>SUM(P9,AR9)</f>
        <v>44208</v>
      </c>
      <c r="BU9" s="121">
        <f>SUM(Q9,AS9)</f>
        <v>30049</v>
      </c>
      <c r="BV9" s="121">
        <f>SUM(R9,AT9)</f>
        <v>339873</v>
      </c>
      <c r="BW9" s="121">
        <f>SUM(S9,AU9)</f>
        <v>6926</v>
      </c>
      <c r="BX9" s="121">
        <f>SUM(T9,AV9)</f>
        <v>280658</v>
      </c>
      <c r="BY9" s="121">
        <f>SUM(U9,AW9)</f>
        <v>52289</v>
      </c>
      <c r="BZ9" s="121">
        <f>SUM(V9,AX9)</f>
        <v>5459</v>
      </c>
      <c r="CA9" s="121">
        <f>SUM(W9,AY9)</f>
        <v>718354</v>
      </c>
      <c r="CB9" s="121">
        <f>SUM(X9,AZ9)</f>
        <v>493711</v>
      </c>
      <c r="CC9" s="121">
        <f>SUM(Y9,BA9)</f>
        <v>210258</v>
      </c>
      <c r="CD9" s="121">
        <f>SUM(Z9,BB9)</f>
        <v>14385</v>
      </c>
      <c r="CE9" s="121">
        <f>SUM(AA9,BC9)</f>
        <v>0</v>
      </c>
      <c r="CF9" s="121">
        <f>SUM(AB9,BD9)</f>
        <v>1112472</v>
      </c>
      <c r="CG9" s="121">
        <f>SUM(AC9,BE9)</f>
        <v>0</v>
      </c>
      <c r="CH9" s="121">
        <f>SUM(AD9,BF9)</f>
        <v>27060</v>
      </c>
      <c r="CI9" s="121">
        <f>SUM(AE9,BG9)</f>
        <v>1239633</v>
      </c>
    </row>
    <row r="10" spans="1:87" s="136" customFormat="1" ht="13.5" customHeight="1" x14ac:dyDescent="0.15">
      <c r="A10" s="119" t="s">
        <v>6</v>
      </c>
      <c r="B10" s="120" t="s">
        <v>332</v>
      </c>
      <c r="C10" s="119" t="s">
        <v>333</v>
      </c>
      <c r="D10" s="121">
        <f>+SUM(E10,J10)</f>
        <v>45079</v>
      </c>
      <c r="E10" s="121">
        <f>+SUM(F10:I10)</f>
        <v>45079</v>
      </c>
      <c r="F10" s="121">
        <v>0</v>
      </c>
      <c r="G10" s="121">
        <v>45079</v>
      </c>
      <c r="H10" s="121">
        <v>0</v>
      </c>
      <c r="I10" s="121">
        <v>0</v>
      </c>
      <c r="J10" s="121">
        <v>0</v>
      </c>
      <c r="K10" s="121">
        <v>0</v>
      </c>
      <c r="L10" s="121">
        <f>+SUM(M10,R10,V10,W10,AC10)</f>
        <v>512852</v>
      </c>
      <c r="M10" s="121">
        <f>+SUM(N10:Q10)</f>
        <v>109992</v>
      </c>
      <c r="N10" s="121">
        <v>63071</v>
      </c>
      <c r="O10" s="121">
        <v>0</v>
      </c>
      <c r="P10" s="121">
        <v>46921</v>
      </c>
      <c r="Q10" s="121">
        <v>0</v>
      </c>
      <c r="R10" s="121">
        <f>+SUM(S10:U10)</f>
        <v>90739</v>
      </c>
      <c r="S10" s="121">
        <v>2190</v>
      </c>
      <c r="T10" s="121">
        <v>79044</v>
      </c>
      <c r="U10" s="121">
        <v>9505</v>
      </c>
      <c r="V10" s="121">
        <v>0</v>
      </c>
      <c r="W10" s="121">
        <f>+SUM(X10:AA10)</f>
        <v>312121</v>
      </c>
      <c r="X10" s="121">
        <v>63852</v>
      </c>
      <c r="Y10" s="121">
        <v>228744</v>
      </c>
      <c r="Z10" s="121">
        <v>19487</v>
      </c>
      <c r="AA10" s="121">
        <v>38</v>
      </c>
      <c r="AB10" s="121">
        <v>0</v>
      </c>
      <c r="AC10" s="121">
        <v>0</v>
      </c>
      <c r="AD10" s="121">
        <v>0</v>
      </c>
      <c r="AE10" s="121">
        <f>+SUM(D10,L10,AD10)</f>
        <v>557931</v>
      </c>
      <c r="AF10" s="121">
        <f>+SUM(AG10,AL10)</f>
        <v>0</v>
      </c>
      <c r="AG10" s="121">
        <f>+SUM(AH10:AK10)</f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f>+SUM(AO10,AT10,AX10,AY10,BE10)</f>
        <v>0</v>
      </c>
      <c r="AO10" s="121">
        <f>+SUM(AP10:AS10)</f>
        <v>0</v>
      </c>
      <c r="AP10" s="121">
        <v>0</v>
      </c>
      <c r="AQ10" s="121">
        <v>0</v>
      </c>
      <c r="AR10" s="121">
        <v>0</v>
      </c>
      <c r="AS10" s="121">
        <v>0</v>
      </c>
      <c r="AT10" s="121">
        <f>+SUM(AU10:AW10)</f>
        <v>0</v>
      </c>
      <c r="AU10" s="121">
        <v>0</v>
      </c>
      <c r="AV10" s="121">
        <v>0</v>
      </c>
      <c r="AW10" s="121">
        <v>0</v>
      </c>
      <c r="AX10" s="121">
        <v>0</v>
      </c>
      <c r="AY10" s="121">
        <f>+SUM(AZ10:BC10)</f>
        <v>0</v>
      </c>
      <c r="AZ10" s="121">
        <v>0</v>
      </c>
      <c r="BA10" s="121">
        <v>0</v>
      </c>
      <c r="BB10" s="121">
        <v>0</v>
      </c>
      <c r="BC10" s="121">
        <v>0</v>
      </c>
      <c r="BD10" s="121">
        <v>23444</v>
      </c>
      <c r="BE10" s="121">
        <v>0</v>
      </c>
      <c r="BF10" s="121">
        <v>0</v>
      </c>
      <c r="BG10" s="121">
        <f>+SUM(BF10,AN10,AF10)</f>
        <v>0</v>
      </c>
      <c r="BH10" s="121">
        <f>SUM(D10,AF10)</f>
        <v>45079</v>
      </c>
      <c r="BI10" s="121">
        <f>SUM(E10,AG10)</f>
        <v>45079</v>
      </c>
      <c r="BJ10" s="121">
        <f>SUM(F10,AH10)</f>
        <v>0</v>
      </c>
      <c r="BK10" s="121">
        <f>SUM(G10,AI10)</f>
        <v>45079</v>
      </c>
      <c r="BL10" s="121">
        <f>SUM(H10,AJ10)</f>
        <v>0</v>
      </c>
      <c r="BM10" s="121">
        <f>SUM(I10,AK10)</f>
        <v>0</v>
      </c>
      <c r="BN10" s="121">
        <f>SUM(J10,AL10)</f>
        <v>0</v>
      </c>
      <c r="BO10" s="121">
        <f>SUM(K10,AM10)</f>
        <v>0</v>
      </c>
      <c r="BP10" s="121">
        <f>SUM(L10,AN10)</f>
        <v>512852</v>
      </c>
      <c r="BQ10" s="121">
        <f>SUM(M10,AO10)</f>
        <v>109992</v>
      </c>
      <c r="BR10" s="121">
        <f>SUM(N10,AP10)</f>
        <v>63071</v>
      </c>
      <c r="BS10" s="121">
        <f>SUM(O10,AQ10)</f>
        <v>0</v>
      </c>
      <c r="BT10" s="121">
        <f>SUM(P10,AR10)</f>
        <v>46921</v>
      </c>
      <c r="BU10" s="121">
        <f>SUM(Q10,AS10)</f>
        <v>0</v>
      </c>
      <c r="BV10" s="121">
        <f>SUM(R10,AT10)</f>
        <v>90739</v>
      </c>
      <c r="BW10" s="121">
        <f>SUM(S10,AU10)</f>
        <v>2190</v>
      </c>
      <c r="BX10" s="121">
        <f>SUM(T10,AV10)</f>
        <v>79044</v>
      </c>
      <c r="BY10" s="121">
        <f>SUM(U10,AW10)</f>
        <v>9505</v>
      </c>
      <c r="BZ10" s="121">
        <f>SUM(V10,AX10)</f>
        <v>0</v>
      </c>
      <c r="CA10" s="121">
        <f>SUM(W10,AY10)</f>
        <v>312121</v>
      </c>
      <c r="CB10" s="121">
        <f>SUM(X10,AZ10)</f>
        <v>63852</v>
      </c>
      <c r="CC10" s="121">
        <f>SUM(Y10,BA10)</f>
        <v>228744</v>
      </c>
      <c r="CD10" s="121">
        <f>SUM(Z10,BB10)</f>
        <v>19487</v>
      </c>
      <c r="CE10" s="121">
        <f>SUM(AA10,BC10)</f>
        <v>38</v>
      </c>
      <c r="CF10" s="121">
        <f>SUM(AB10,BD10)</f>
        <v>23444</v>
      </c>
      <c r="CG10" s="121">
        <f>SUM(AC10,BE10)</f>
        <v>0</v>
      </c>
      <c r="CH10" s="121">
        <f>SUM(AD10,BF10)</f>
        <v>0</v>
      </c>
      <c r="CI10" s="121">
        <f>SUM(AE10,BG10)</f>
        <v>557931</v>
      </c>
    </row>
    <row r="11" spans="1:87" s="136" customFormat="1" ht="13.5" customHeight="1" x14ac:dyDescent="0.15">
      <c r="A11" s="119" t="s">
        <v>6</v>
      </c>
      <c r="B11" s="120" t="s">
        <v>337</v>
      </c>
      <c r="C11" s="119" t="s">
        <v>338</v>
      </c>
      <c r="D11" s="121">
        <f>+SUM(E11,J11)</f>
        <v>79596</v>
      </c>
      <c r="E11" s="121">
        <f>+SUM(F11:I11)</f>
        <v>79596</v>
      </c>
      <c r="F11" s="121">
        <v>0</v>
      </c>
      <c r="G11" s="121">
        <v>79596</v>
      </c>
      <c r="H11" s="121">
        <v>0</v>
      </c>
      <c r="I11" s="121">
        <v>0</v>
      </c>
      <c r="J11" s="121">
        <v>0</v>
      </c>
      <c r="K11" s="121">
        <v>0</v>
      </c>
      <c r="L11" s="121">
        <f>+SUM(M11,R11,V11,W11,AC11)</f>
        <v>1191193</v>
      </c>
      <c r="M11" s="121">
        <f>+SUM(N11:Q11)</f>
        <v>714264</v>
      </c>
      <c r="N11" s="121">
        <v>547890</v>
      </c>
      <c r="O11" s="121">
        <v>28421</v>
      </c>
      <c r="P11" s="121">
        <v>105789</v>
      </c>
      <c r="Q11" s="121">
        <v>32164</v>
      </c>
      <c r="R11" s="121">
        <f>+SUM(S11:U11)</f>
        <v>118299</v>
      </c>
      <c r="S11" s="121">
        <v>1876</v>
      </c>
      <c r="T11" s="121">
        <v>102148</v>
      </c>
      <c r="U11" s="121">
        <v>14275</v>
      </c>
      <c r="V11" s="121">
        <v>0</v>
      </c>
      <c r="W11" s="121">
        <f>+SUM(X11:AA11)</f>
        <v>358630</v>
      </c>
      <c r="X11" s="121">
        <v>251715</v>
      </c>
      <c r="Y11" s="121">
        <v>74258</v>
      </c>
      <c r="Z11" s="121">
        <v>16285</v>
      </c>
      <c r="AA11" s="121">
        <v>16372</v>
      </c>
      <c r="AB11" s="121">
        <v>0</v>
      </c>
      <c r="AC11" s="121">
        <v>0</v>
      </c>
      <c r="AD11" s="121">
        <v>8887</v>
      </c>
      <c r="AE11" s="121">
        <f>+SUM(D11,L11,AD11)</f>
        <v>1279676</v>
      </c>
      <c r="AF11" s="121">
        <f>+SUM(AG11,AL11)</f>
        <v>0</v>
      </c>
      <c r="AG11" s="121">
        <f>+SUM(AH11:AK11)</f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0</v>
      </c>
      <c r="AN11" s="121">
        <f>+SUM(AO11,AT11,AX11,AY11,BE11)</f>
        <v>357020</v>
      </c>
      <c r="AO11" s="121">
        <f>+SUM(AP11:AS11)</f>
        <v>32821</v>
      </c>
      <c r="AP11" s="121">
        <v>32821</v>
      </c>
      <c r="AQ11" s="121">
        <v>0</v>
      </c>
      <c r="AR11" s="121">
        <v>0</v>
      </c>
      <c r="AS11" s="121">
        <v>0</v>
      </c>
      <c r="AT11" s="121">
        <f>+SUM(AU11:AW11)</f>
        <v>162864</v>
      </c>
      <c r="AU11" s="121">
        <v>2820</v>
      </c>
      <c r="AV11" s="121">
        <v>160044</v>
      </c>
      <c r="AW11" s="121">
        <v>0</v>
      </c>
      <c r="AX11" s="121">
        <v>0</v>
      </c>
      <c r="AY11" s="121">
        <f>+SUM(AZ11:BC11)</f>
        <v>161335</v>
      </c>
      <c r="AZ11" s="121">
        <v>139154</v>
      </c>
      <c r="BA11" s="121">
        <v>22181</v>
      </c>
      <c r="BB11" s="121">
        <v>0</v>
      </c>
      <c r="BC11" s="121">
        <v>0</v>
      </c>
      <c r="BD11" s="121">
        <v>0</v>
      </c>
      <c r="BE11" s="121">
        <v>0</v>
      </c>
      <c r="BF11" s="121">
        <v>3433</v>
      </c>
      <c r="BG11" s="121">
        <f>+SUM(BF11,AN11,AF11)</f>
        <v>360453</v>
      </c>
      <c r="BH11" s="121">
        <f>SUM(D11,AF11)</f>
        <v>79596</v>
      </c>
      <c r="BI11" s="121">
        <f>SUM(E11,AG11)</f>
        <v>79596</v>
      </c>
      <c r="BJ11" s="121">
        <f>SUM(F11,AH11)</f>
        <v>0</v>
      </c>
      <c r="BK11" s="121">
        <f>SUM(G11,AI11)</f>
        <v>79596</v>
      </c>
      <c r="BL11" s="121">
        <f>SUM(H11,AJ11)</f>
        <v>0</v>
      </c>
      <c r="BM11" s="121">
        <f>SUM(I11,AK11)</f>
        <v>0</v>
      </c>
      <c r="BN11" s="121">
        <f>SUM(J11,AL11)</f>
        <v>0</v>
      </c>
      <c r="BO11" s="121">
        <f>SUM(K11,AM11)</f>
        <v>0</v>
      </c>
      <c r="BP11" s="121">
        <f>SUM(L11,AN11)</f>
        <v>1548213</v>
      </c>
      <c r="BQ11" s="121">
        <f>SUM(M11,AO11)</f>
        <v>747085</v>
      </c>
      <c r="BR11" s="121">
        <f>SUM(N11,AP11)</f>
        <v>580711</v>
      </c>
      <c r="BS11" s="121">
        <f>SUM(O11,AQ11)</f>
        <v>28421</v>
      </c>
      <c r="BT11" s="121">
        <f>SUM(P11,AR11)</f>
        <v>105789</v>
      </c>
      <c r="BU11" s="121">
        <f>SUM(Q11,AS11)</f>
        <v>32164</v>
      </c>
      <c r="BV11" s="121">
        <f>SUM(R11,AT11)</f>
        <v>281163</v>
      </c>
      <c r="BW11" s="121">
        <f>SUM(S11,AU11)</f>
        <v>4696</v>
      </c>
      <c r="BX11" s="121">
        <f>SUM(T11,AV11)</f>
        <v>262192</v>
      </c>
      <c r="BY11" s="121">
        <f>SUM(U11,AW11)</f>
        <v>14275</v>
      </c>
      <c r="BZ11" s="121">
        <f>SUM(V11,AX11)</f>
        <v>0</v>
      </c>
      <c r="CA11" s="121">
        <f>SUM(W11,AY11)</f>
        <v>519965</v>
      </c>
      <c r="CB11" s="121">
        <f>SUM(X11,AZ11)</f>
        <v>390869</v>
      </c>
      <c r="CC11" s="121">
        <f>SUM(Y11,BA11)</f>
        <v>96439</v>
      </c>
      <c r="CD11" s="121">
        <f>SUM(Z11,BB11)</f>
        <v>16285</v>
      </c>
      <c r="CE11" s="121">
        <f>SUM(AA11,BC11)</f>
        <v>16372</v>
      </c>
      <c r="CF11" s="121">
        <f>SUM(AB11,BD11)</f>
        <v>0</v>
      </c>
      <c r="CG11" s="121">
        <f>SUM(AC11,BE11)</f>
        <v>0</v>
      </c>
      <c r="CH11" s="121">
        <f>SUM(AD11,BF11)</f>
        <v>12320</v>
      </c>
      <c r="CI11" s="121">
        <f>SUM(AE11,BG11)</f>
        <v>1640129</v>
      </c>
    </row>
    <row r="12" spans="1:87" s="136" customFormat="1" ht="13.5" customHeight="1" x14ac:dyDescent="0.15">
      <c r="A12" s="119" t="s">
        <v>6</v>
      </c>
      <c r="B12" s="120" t="s">
        <v>340</v>
      </c>
      <c r="C12" s="119" t="s">
        <v>341</v>
      </c>
      <c r="D12" s="121">
        <f>+SUM(E12,J12)</f>
        <v>0</v>
      </c>
      <c r="E12" s="121">
        <f>+SUM(F12:I12)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292017</v>
      </c>
      <c r="L12" s="121">
        <f>+SUM(M12,R12,V12,W12,AC12)</f>
        <v>80363</v>
      </c>
      <c r="M12" s="121">
        <f>+SUM(N12:Q12)</f>
        <v>0</v>
      </c>
      <c r="N12" s="121">
        <v>0</v>
      </c>
      <c r="O12" s="121">
        <v>0</v>
      </c>
      <c r="P12" s="121">
        <v>0</v>
      </c>
      <c r="Q12" s="121">
        <v>0</v>
      </c>
      <c r="R12" s="121">
        <f>+SUM(S12:U12)</f>
        <v>0</v>
      </c>
      <c r="S12" s="121">
        <v>0</v>
      </c>
      <c r="T12" s="121">
        <v>0</v>
      </c>
      <c r="U12" s="121">
        <v>0</v>
      </c>
      <c r="V12" s="121">
        <v>0</v>
      </c>
      <c r="W12" s="121">
        <f>+SUM(X12:AA12)</f>
        <v>80363</v>
      </c>
      <c r="X12" s="121">
        <v>80363</v>
      </c>
      <c r="Y12" s="121">
        <v>0</v>
      </c>
      <c r="Z12" s="121">
        <v>0</v>
      </c>
      <c r="AA12" s="121">
        <v>0</v>
      </c>
      <c r="AB12" s="121">
        <v>36613</v>
      </c>
      <c r="AC12" s="121">
        <v>0</v>
      </c>
      <c r="AD12" s="121">
        <v>0</v>
      </c>
      <c r="AE12" s="121">
        <f>+SUM(D12,L12,AD12)</f>
        <v>80363</v>
      </c>
      <c r="AF12" s="121">
        <f>+SUM(AG12,AL12)</f>
        <v>9438</v>
      </c>
      <c r="AG12" s="121">
        <f>+SUM(AH12:AK12)</f>
        <v>9438</v>
      </c>
      <c r="AH12" s="121">
        <v>0</v>
      </c>
      <c r="AI12" s="121">
        <v>0</v>
      </c>
      <c r="AJ12" s="121">
        <v>0</v>
      </c>
      <c r="AK12" s="121">
        <v>9438</v>
      </c>
      <c r="AL12" s="121">
        <v>0</v>
      </c>
      <c r="AM12" s="121">
        <v>0</v>
      </c>
      <c r="AN12" s="121">
        <f>+SUM(AO12,AT12,AX12,AY12,BE12)</f>
        <v>0</v>
      </c>
      <c r="AO12" s="121">
        <f>+SUM(AP12:AS12)</f>
        <v>0</v>
      </c>
      <c r="AP12" s="121">
        <v>0</v>
      </c>
      <c r="AQ12" s="121">
        <v>0</v>
      </c>
      <c r="AR12" s="121">
        <v>0</v>
      </c>
      <c r="AS12" s="121">
        <v>0</v>
      </c>
      <c r="AT12" s="121">
        <f>+SUM(AU12:AW12)</f>
        <v>0</v>
      </c>
      <c r="AU12" s="121">
        <v>0</v>
      </c>
      <c r="AV12" s="121">
        <v>0</v>
      </c>
      <c r="AW12" s="121">
        <v>0</v>
      </c>
      <c r="AX12" s="121">
        <v>0</v>
      </c>
      <c r="AY12" s="121">
        <f>+SUM(AZ12:BC12)</f>
        <v>0</v>
      </c>
      <c r="AZ12" s="121">
        <v>0</v>
      </c>
      <c r="BA12" s="121">
        <v>0</v>
      </c>
      <c r="BB12" s="121">
        <v>0</v>
      </c>
      <c r="BC12" s="121">
        <v>0</v>
      </c>
      <c r="BD12" s="121">
        <v>64967</v>
      </c>
      <c r="BE12" s="121">
        <v>0</v>
      </c>
      <c r="BF12" s="121">
        <v>0</v>
      </c>
      <c r="BG12" s="121">
        <f>+SUM(BF12,AN12,AF12)</f>
        <v>9438</v>
      </c>
      <c r="BH12" s="121">
        <f>SUM(D12,AF12)</f>
        <v>9438</v>
      </c>
      <c r="BI12" s="121">
        <f>SUM(E12,AG12)</f>
        <v>9438</v>
      </c>
      <c r="BJ12" s="121">
        <f>SUM(F12,AH12)</f>
        <v>0</v>
      </c>
      <c r="BK12" s="121">
        <f>SUM(G12,AI12)</f>
        <v>0</v>
      </c>
      <c r="BL12" s="121">
        <f>SUM(H12,AJ12)</f>
        <v>0</v>
      </c>
      <c r="BM12" s="121">
        <f>SUM(I12,AK12)</f>
        <v>9438</v>
      </c>
      <c r="BN12" s="121">
        <f>SUM(J12,AL12)</f>
        <v>0</v>
      </c>
      <c r="BO12" s="121">
        <f>SUM(K12,AM12)</f>
        <v>292017</v>
      </c>
      <c r="BP12" s="121">
        <f>SUM(L12,AN12)</f>
        <v>80363</v>
      </c>
      <c r="BQ12" s="121">
        <f>SUM(M12,AO12)</f>
        <v>0</v>
      </c>
      <c r="BR12" s="121">
        <f>SUM(N12,AP12)</f>
        <v>0</v>
      </c>
      <c r="BS12" s="121">
        <f>SUM(O12,AQ12)</f>
        <v>0</v>
      </c>
      <c r="BT12" s="121">
        <f>SUM(P12,AR12)</f>
        <v>0</v>
      </c>
      <c r="BU12" s="121">
        <f>SUM(Q12,AS12)</f>
        <v>0</v>
      </c>
      <c r="BV12" s="121">
        <f>SUM(R12,AT12)</f>
        <v>0</v>
      </c>
      <c r="BW12" s="121">
        <f>SUM(S12,AU12)</f>
        <v>0</v>
      </c>
      <c r="BX12" s="121">
        <f>SUM(T12,AV12)</f>
        <v>0</v>
      </c>
      <c r="BY12" s="121">
        <f>SUM(U12,AW12)</f>
        <v>0</v>
      </c>
      <c r="BZ12" s="121">
        <f>SUM(V12,AX12)</f>
        <v>0</v>
      </c>
      <c r="CA12" s="121">
        <f>SUM(W12,AY12)</f>
        <v>80363</v>
      </c>
      <c r="CB12" s="121">
        <f>SUM(X12,AZ12)</f>
        <v>80363</v>
      </c>
      <c r="CC12" s="121">
        <f>SUM(Y12,BA12)</f>
        <v>0</v>
      </c>
      <c r="CD12" s="121">
        <f>SUM(Z12,BB12)</f>
        <v>0</v>
      </c>
      <c r="CE12" s="121">
        <f>SUM(AA12,BC12)</f>
        <v>0</v>
      </c>
      <c r="CF12" s="121">
        <f>SUM(AB12,BD12)</f>
        <v>101580</v>
      </c>
      <c r="CG12" s="121">
        <f>SUM(AC12,BE12)</f>
        <v>0</v>
      </c>
      <c r="CH12" s="121">
        <f>SUM(AD12,BF12)</f>
        <v>0</v>
      </c>
      <c r="CI12" s="121">
        <f>SUM(AE12,BG12)</f>
        <v>89801</v>
      </c>
    </row>
    <row r="13" spans="1:87" s="136" customFormat="1" ht="13.5" customHeight="1" x14ac:dyDescent="0.15">
      <c r="A13" s="119" t="s">
        <v>6</v>
      </c>
      <c r="B13" s="120" t="s">
        <v>345</v>
      </c>
      <c r="C13" s="119" t="s">
        <v>346</v>
      </c>
      <c r="D13" s="121">
        <f>+SUM(E13,J13)</f>
        <v>0</v>
      </c>
      <c r="E13" s="121">
        <f>+SUM(F13:I13)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0</v>
      </c>
      <c r="L13" s="121">
        <f>+SUM(M13,R13,V13,W13,AC13)</f>
        <v>19338</v>
      </c>
      <c r="M13" s="121">
        <f>+SUM(N13:Q13)</f>
        <v>17380</v>
      </c>
      <c r="N13" s="121">
        <v>17380</v>
      </c>
      <c r="O13" s="121">
        <v>0</v>
      </c>
      <c r="P13" s="121">
        <v>0</v>
      </c>
      <c r="Q13" s="121">
        <v>0</v>
      </c>
      <c r="R13" s="121">
        <f>+SUM(S13:U13)</f>
        <v>0</v>
      </c>
      <c r="S13" s="121">
        <v>0</v>
      </c>
      <c r="T13" s="121">
        <v>0</v>
      </c>
      <c r="U13" s="121">
        <v>0</v>
      </c>
      <c r="V13" s="121">
        <v>0</v>
      </c>
      <c r="W13" s="121">
        <f>+SUM(X13:AA13)</f>
        <v>1958</v>
      </c>
      <c r="X13" s="121">
        <v>1958</v>
      </c>
      <c r="Y13" s="121">
        <v>0</v>
      </c>
      <c r="Z13" s="121">
        <v>0</v>
      </c>
      <c r="AA13" s="121">
        <v>0</v>
      </c>
      <c r="AB13" s="121">
        <v>652996</v>
      </c>
      <c r="AC13" s="121">
        <v>0</v>
      </c>
      <c r="AD13" s="121">
        <v>278</v>
      </c>
      <c r="AE13" s="121">
        <f>+SUM(D13,L13,AD13)</f>
        <v>19616</v>
      </c>
      <c r="AF13" s="121">
        <f>+SUM(AG13,AL13)</f>
        <v>0</v>
      </c>
      <c r="AG13" s="121">
        <f>+SUM(AH13:AK13)</f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0</v>
      </c>
      <c r="AN13" s="121">
        <f>+SUM(AO13,AT13,AX13,AY13,BE13)</f>
        <v>0</v>
      </c>
      <c r="AO13" s="121">
        <f>+SUM(AP13:AS13)</f>
        <v>0</v>
      </c>
      <c r="AP13" s="121">
        <v>0</v>
      </c>
      <c r="AQ13" s="121">
        <v>0</v>
      </c>
      <c r="AR13" s="121">
        <v>0</v>
      </c>
      <c r="AS13" s="121">
        <v>0</v>
      </c>
      <c r="AT13" s="121">
        <f>+SUM(AU13:AW13)</f>
        <v>0</v>
      </c>
      <c r="AU13" s="121">
        <v>0</v>
      </c>
      <c r="AV13" s="121">
        <v>0</v>
      </c>
      <c r="AW13" s="121">
        <v>0</v>
      </c>
      <c r="AX13" s="121">
        <v>0</v>
      </c>
      <c r="AY13" s="121">
        <f>+SUM(AZ13:BC13)</f>
        <v>0</v>
      </c>
      <c r="AZ13" s="121">
        <v>0</v>
      </c>
      <c r="BA13" s="121">
        <v>0</v>
      </c>
      <c r="BB13" s="121">
        <v>0</v>
      </c>
      <c r="BC13" s="121">
        <v>0</v>
      </c>
      <c r="BD13" s="121">
        <v>69497</v>
      </c>
      <c r="BE13" s="121">
        <v>0</v>
      </c>
      <c r="BF13" s="121">
        <v>0</v>
      </c>
      <c r="BG13" s="121">
        <f>+SUM(BF13,AN13,AF13)</f>
        <v>0</v>
      </c>
      <c r="BH13" s="121">
        <f>SUM(D13,AF13)</f>
        <v>0</v>
      </c>
      <c r="BI13" s="121">
        <f>SUM(E13,AG13)</f>
        <v>0</v>
      </c>
      <c r="BJ13" s="121">
        <f>SUM(F13,AH13)</f>
        <v>0</v>
      </c>
      <c r="BK13" s="121">
        <f>SUM(G13,AI13)</f>
        <v>0</v>
      </c>
      <c r="BL13" s="121">
        <f>SUM(H13,AJ13)</f>
        <v>0</v>
      </c>
      <c r="BM13" s="121">
        <f>SUM(I13,AK13)</f>
        <v>0</v>
      </c>
      <c r="BN13" s="121">
        <f>SUM(J13,AL13)</f>
        <v>0</v>
      </c>
      <c r="BO13" s="121">
        <f>SUM(K13,AM13)</f>
        <v>0</v>
      </c>
      <c r="BP13" s="121">
        <f>SUM(L13,AN13)</f>
        <v>19338</v>
      </c>
      <c r="BQ13" s="121">
        <f>SUM(M13,AO13)</f>
        <v>17380</v>
      </c>
      <c r="BR13" s="121">
        <f>SUM(N13,AP13)</f>
        <v>17380</v>
      </c>
      <c r="BS13" s="121">
        <f>SUM(O13,AQ13)</f>
        <v>0</v>
      </c>
      <c r="BT13" s="121">
        <f>SUM(P13,AR13)</f>
        <v>0</v>
      </c>
      <c r="BU13" s="121">
        <f>SUM(Q13,AS13)</f>
        <v>0</v>
      </c>
      <c r="BV13" s="121">
        <f>SUM(R13,AT13)</f>
        <v>0</v>
      </c>
      <c r="BW13" s="121">
        <f>SUM(S13,AU13)</f>
        <v>0</v>
      </c>
      <c r="BX13" s="121">
        <f>SUM(T13,AV13)</f>
        <v>0</v>
      </c>
      <c r="BY13" s="121">
        <f>SUM(U13,AW13)</f>
        <v>0</v>
      </c>
      <c r="BZ13" s="121">
        <f>SUM(V13,AX13)</f>
        <v>0</v>
      </c>
      <c r="CA13" s="121">
        <f>SUM(W13,AY13)</f>
        <v>1958</v>
      </c>
      <c r="CB13" s="121">
        <f>SUM(X13,AZ13)</f>
        <v>1958</v>
      </c>
      <c r="CC13" s="121">
        <f>SUM(Y13,BA13)</f>
        <v>0</v>
      </c>
      <c r="CD13" s="121">
        <f>SUM(Z13,BB13)</f>
        <v>0</v>
      </c>
      <c r="CE13" s="121">
        <f>SUM(AA13,BC13)</f>
        <v>0</v>
      </c>
      <c r="CF13" s="121">
        <f>SUM(AB13,BD13)</f>
        <v>722493</v>
      </c>
      <c r="CG13" s="121">
        <f>SUM(AC13,BE13)</f>
        <v>0</v>
      </c>
      <c r="CH13" s="121">
        <f>SUM(AD13,BF13)</f>
        <v>278</v>
      </c>
      <c r="CI13" s="121">
        <f>SUM(AE13,BG13)</f>
        <v>19616</v>
      </c>
    </row>
    <row r="14" spans="1:87" s="136" customFormat="1" ht="13.5" customHeight="1" x14ac:dyDescent="0.15">
      <c r="A14" s="119" t="s">
        <v>6</v>
      </c>
      <c r="B14" s="120" t="s">
        <v>350</v>
      </c>
      <c r="C14" s="119" t="s">
        <v>351</v>
      </c>
      <c r="D14" s="121">
        <f>+SUM(E14,J14)</f>
        <v>248222</v>
      </c>
      <c r="E14" s="121">
        <f>+SUM(F14:I14)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248222</v>
      </c>
      <c r="K14" s="121">
        <v>248222</v>
      </c>
      <c r="L14" s="121">
        <f>+SUM(M14,R14,V14,W14,AC14)</f>
        <v>79841</v>
      </c>
      <c r="M14" s="121">
        <f>+SUM(N14:Q14)</f>
        <v>1210</v>
      </c>
      <c r="N14" s="121">
        <v>1210</v>
      </c>
      <c r="O14" s="121">
        <v>0</v>
      </c>
      <c r="P14" s="121">
        <v>0</v>
      </c>
      <c r="Q14" s="121">
        <v>0</v>
      </c>
      <c r="R14" s="121">
        <f>+SUM(S14:U14)</f>
        <v>78631</v>
      </c>
      <c r="S14" s="121">
        <v>47039</v>
      </c>
      <c r="T14" s="121">
        <v>15654</v>
      </c>
      <c r="U14" s="121">
        <v>15938</v>
      </c>
      <c r="V14" s="121">
        <v>0</v>
      </c>
      <c r="W14" s="121">
        <f>+SUM(X14:AA14)</f>
        <v>0</v>
      </c>
      <c r="X14" s="121">
        <v>0</v>
      </c>
      <c r="Y14" s="121">
        <v>0</v>
      </c>
      <c r="Z14" s="121">
        <v>0</v>
      </c>
      <c r="AA14" s="121">
        <v>0</v>
      </c>
      <c r="AB14" s="121">
        <v>31592</v>
      </c>
      <c r="AC14" s="121">
        <v>0</v>
      </c>
      <c r="AD14" s="121">
        <v>0</v>
      </c>
      <c r="AE14" s="121">
        <f>+SUM(D14,L14,AD14)</f>
        <v>328063</v>
      </c>
      <c r="AF14" s="121">
        <f>+SUM(AG14,AL14)</f>
        <v>0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f>+SUM(AO14,AT14,AX14,AY14,BE14)</f>
        <v>70880</v>
      </c>
      <c r="AO14" s="121">
        <f>+SUM(AP14:AS14)</f>
        <v>1210</v>
      </c>
      <c r="AP14" s="121">
        <v>1210</v>
      </c>
      <c r="AQ14" s="121">
        <v>0</v>
      </c>
      <c r="AR14" s="121">
        <v>0</v>
      </c>
      <c r="AS14" s="121">
        <v>0</v>
      </c>
      <c r="AT14" s="121">
        <f>+SUM(AU14:AW14)</f>
        <v>69670</v>
      </c>
      <c r="AU14" s="121">
        <v>0</v>
      </c>
      <c r="AV14" s="121">
        <v>69670</v>
      </c>
      <c r="AW14" s="121">
        <v>0</v>
      </c>
      <c r="AX14" s="121">
        <v>0</v>
      </c>
      <c r="AY14" s="121">
        <f>+SUM(AZ14:BC14)</f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69670</v>
      </c>
      <c r="BE14" s="121">
        <v>0</v>
      </c>
      <c r="BF14" s="121">
        <v>0</v>
      </c>
      <c r="BG14" s="121">
        <f>+SUM(BF14,AN14,AF14)</f>
        <v>70880</v>
      </c>
      <c r="BH14" s="121">
        <f>SUM(D14,AF14)</f>
        <v>248222</v>
      </c>
      <c r="BI14" s="121">
        <f>SUM(E14,AG14)</f>
        <v>0</v>
      </c>
      <c r="BJ14" s="121">
        <f>SUM(F14,AH14)</f>
        <v>0</v>
      </c>
      <c r="BK14" s="121">
        <f>SUM(G14,AI14)</f>
        <v>0</v>
      </c>
      <c r="BL14" s="121">
        <f>SUM(H14,AJ14)</f>
        <v>0</v>
      </c>
      <c r="BM14" s="121">
        <f>SUM(I14,AK14)</f>
        <v>0</v>
      </c>
      <c r="BN14" s="121">
        <f>SUM(J14,AL14)</f>
        <v>248222</v>
      </c>
      <c r="BO14" s="121">
        <f>SUM(K14,AM14)</f>
        <v>248222</v>
      </c>
      <c r="BP14" s="121">
        <f>SUM(L14,AN14)</f>
        <v>150721</v>
      </c>
      <c r="BQ14" s="121">
        <f>SUM(M14,AO14)</f>
        <v>2420</v>
      </c>
      <c r="BR14" s="121">
        <f>SUM(N14,AP14)</f>
        <v>2420</v>
      </c>
      <c r="BS14" s="121">
        <f>SUM(O14,AQ14)</f>
        <v>0</v>
      </c>
      <c r="BT14" s="121">
        <f>SUM(P14,AR14)</f>
        <v>0</v>
      </c>
      <c r="BU14" s="121">
        <f>SUM(Q14,AS14)</f>
        <v>0</v>
      </c>
      <c r="BV14" s="121">
        <f>SUM(R14,AT14)</f>
        <v>148301</v>
      </c>
      <c r="BW14" s="121">
        <f>SUM(S14,AU14)</f>
        <v>47039</v>
      </c>
      <c r="BX14" s="121">
        <f>SUM(T14,AV14)</f>
        <v>85324</v>
      </c>
      <c r="BY14" s="121">
        <f>SUM(U14,AW14)</f>
        <v>15938</v>
      </c>
      <c r="BZ14" s="121">
        <f>SUM(V14,AX14)</f>
        <v>0</v>
      </c>
      <c r="CA14" s="121">
        <f>SUM(W14,AY14)</f>
        <v>0</v>
      </c>
      <c r="CB14" s="121">
        <f>SUM(X14,AZ14)</f>
        <v>0</v>
      </c>
      <c r="CC14" s="121">
        <f>SUM(Y14,BA14)</f>
        <v>0</v>
      </c>
      <c r="CD14" s="121">
        <f>SUM(Z14,BB14)</f>
        <v>0</v>
      </c>
      <c r="CE14" s="121">
        <f>SUM(AA14,BC14)</f>
        <v>0</v>
      </c>
      <c r="CF14" s="121">
        <f>SUM(AB14,BD14)</f>
        <v>101262</v>
      </c>
      <c r="CG14" s="121">
        <f>SUM(AC14,BE14)</f>
        <v>0</v>
      </c>
      <c r="CH14" s="121">
        <f>SUM(AD14,BF14)</f>
        <v>0</v>
      </c>
      <c r="CI14" s="121">
        <f>SUM(AE14,BG14)</f>
        <v>398943</v>
      </c>
    </row>
    <row r="15" spans="1:87" s="136" customFormat="1" ht="13.5" customHeight="1" x14ac:dyDescent="0.15">
      <c r="A15" s="119" t="s">
        <v>6</v>
      </c>
      <c r="B15" s="120" t="s">
        <v>354</v>
      </c>
      <c r="C15" s="119" t="s">
        <v>355</v>
      </c>
      <c r="D15" s="121">
        <f>+SUM(E15,J15)</f>
        <v>0</v>
      </c>
      <c r="E15" s="121">
        <f>+SUM(F15:I15)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0</v>
      </c>
      <c r="L15" s="121">
        <f>+SUM(M15,R15,V15,W15,AC15)</f>
        <v>165942</v>
      </c>
      <c r="M15" s="121">
        <f>+SUM(N15:Q15)</f>
        <v>23990</v>
      </c>
      <c r="N15" s="121">
        <v>23990</v>
      </c>
      <c r="O15" s="121">
        <v>0</v>
      </c>
      <c r="P15" s="121">
        <v>0</v>
      </c>
      <c r="Q15" s="121">
        <v>0</v>
      </c>
      <c r="R15" s="121">
        <f>+SUM(S15:U15)</f>
        <v>141952</v>
      </c>
      <c r="S15" s="121">
        <v>141952</v>
      </c>
      <c r="T15" s="121">
        <v>0</v>
      </c>
      <c r="U15" s="121">
        <v>0</v>
      </c>
      <c r="V15" s="121">
        <v>0</v>
      </c>
      <c r="W15" s="121">
        <f>+SUM(X15:AA15)</f>
        <v>0</v>
      </c>
      <c r="X15" s="121">
        <v>0</v>
      </c>
      <c r="Y15" s="121">
        <v>0</v>
      </c>
      <c r="Z15" s="121">
        <v>0</v>
      </c>
      <c r="AA15" s="121">
        <v>0</v>
      </c>
      <c r="AB15" s="121">
        <v>312570</v>
      </c>
      <c r="AC15" s="121">
        <v>0</v>
      </c>
      <c r="AD15" s="121">
        <v>0</v>
      </c>
      <c r="AE15" s="121">
        <f>+SUM(D15,L15,AD15)</f>
        <v>165942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>+SUM(AO15,AT15,AX15,AY15,BE15)</f>
        <v>0</v>
      </c>
      <c r="AO15" s="121">
        <f>+SUM(AP15:AS15)</f>
        <v>0</v>
      </c>
      <c r="AP15" s="121">
        <v>0</v>
      </c>
      <c r="AQ15" s="121">
        <v>0</v>
      </c>
      <c r="AR15" s="121">
        <v>0</v>
      </c>
      <c r="AS15" s="121">
        <v>0</v>
      </c>
      <c r="AT15" s="121">
        <f>+SUM(AU15:AW15)</f>
        <v>0</v>
      </c>
      <c r="AU15" s="121">
        <v>0</v>
      </c>
      <c r="AV15" s="121">
        <v>0</v>
      </c>
      <c r="AW15" s="121">
        <v>0</v>
      </c>
      <c r="AX15" s="121">
        <v>0</v>
      </c>
      <c r="AY15" s="121">
        <f>+SUM(AZ15:BC15)</f>
        <v>0</v>
      </c>
      <c r="AZ15" s="121">
        <v>0</v>
      </c>
      <c r="BA15" s="121">
        <v>0</v>
      </c>
      <c r="BB15" s="121">
        <v>0</v>
      </c>
      <c r="BC15" s="121">
        <v>0</v>
      </c>
      <c r="BD15" s="121">
        <v>18992</v>
      </c>
      <c r="BE15" s="121">
        <v>0</v>
      </c>
      <c r="BF15" s="121">
        <v>0</v>
      </c>
      <c r="BG15" s="121">
        <f>+SUM(BF15,AN15,AF15)</f>
        <v>0</v>
      </c>
      <c r="BH15" s="121">
        <f>SUM(D15,AF15)</f>
        <v>0</v>
      </c>
      <c r="BI15" s="121">
        <f>SUM(E15,AG15)</f>
        <v>0</v>
      </c>
      <c r="BJ15" s="121">
        <f>SUM(F15,AH15)</f>
        <v>0</v>
      </c>
      <c r="BK15" s="121">
        <f>SUM(G15,AI15)</f>
        <v>0</v>
      </c>
      <c r="BL15" s="121">
        <f>SUM(H15,AJ15)</f>
        <v>0</v>
      </c>
      <c r="BM15" s="121">
        <f>SUM(I15,AK15)</f>
        <v>0</v>
      </c>
      <c r="BN15" s="121">
        <f>SUM(J15,AL15)</f>
        <v>0</v>
      </c>
      <c r="BO15" s="121">
        <f>SUM(K15,AM15)</f>
        <v>0</v>
      </c>
      <c r="BP15" s="121">
        <f>SUM(L15,AN15)</f>
        <v>165942</v>
      </c>
      <c r="BQ15" s="121">
        <f>SUM(M15,AO15)</f>
        <v>23990</v>
      </c>
      <c r="BR15" s="121">
        <f>SUM(N15,AP15)</f>
        <v>23990</v>
      </c>
      <c r="BS15" s="121">
        <f>SUM(O15,AQ15)</f>
        <v>0</v>
      </c>
      <c r="BT15" s="121">
        <f>SUM(P15,AR15)</f>
        <v>0</v>
      </c>
      <c r="BU15" s="121">
        <f>SUM(Q15,AS15)</f>
        <v>0</v>
      </c>
      <c r="BV15" s="121">
        <f>SUM(R15,AT15)</f>
        <v>141952</v>
      </c>
      <c r="BW15" s="121">
        <f>SUM(S15,AU15)</f>
        <v>141952</v>
      </c>
      <c r="BX15" s="121">
        <f>SUM(T15,AV15)</f>
        <v>0</v>
      </c>
      <c r="BY15" s="121">
        <f>SUM(U15,AW15)</f>
        <v>0</v>
      </c>
      <c r="BZ15" s="121">
        <f>SUM(V15,AX15)</f>
        <v>0</v>
      </c>
      <c r="CA15" s="121">
        <f>SUM(W15,AY15)</f>
        <v>0</v>
      </c>
      <c r="CB15" s="121">
        <f>SUM(X15,AZ15)</f>
        <v>0</v>
      </c>
      <c r="CC15" s="121">
        <f>SUM(Y15,BA15)</f>
        <v>0</v>
      </c>
      <c r="CD15" s="121">
        <f>SUM(Z15,BB15)</f>
        <v>0</v>
      </c>
      <c r="CE15" s="121">
        <f>SUM(AA15,BC15)</f>
        <v>0</v>
      </c>
      <c r="CF15" s="121">
        <f>SUM(AB15,BD15)</f>
        <v>331562</v>
      </c>
      <c r="CG15" s="121">
        <f>SUM(AC15,BE15)</f>
        <v>0</v>
      </c>
      <c r="CH15" s="121">
        <f>SUM(AD15,BF15)</f>
        <v>0</v>
      </c>
      <c r="CI15" s="121">
        <f>SUM(AE15,BG15)</f>
        <v>165942</v>
      </c>
    </row>
    <row r="16" spans="1:87" s="136" customFormat="1" ht="13.5" customHeight="1" x14ac:dyDescent="0.15">
      <c r="A16" s="119" t="s">
        <v>6</v>
      </c>
      <c r="B16" s="120" t="s">
        <v>359</v>
      </c>
      <c r="C16" s="119" t="s">
        <v>360</v>
      </c>
      <c r="D16" s="121">
        <f>+SUM(E16,J16)</f>
        <v>0</v>
      </c>
      <c r="E16" s="121">
        <f>+SUM(F16:I16)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0</v>
      </c>
      <c r="L16" s="121">
        <f>+SUM(M16,R16,V16,W16,AC16)</f>
        <v>0</v>
      </c>
      <c r="M16" s="121">
        <f>+SUM(N16:Q16)</f>
        <v>0</v>
      </c>
      <c r="N16" s="121">
        <v>0</v>
      </c>
      <c r="O16" s="121">
        <v>0</v>
      </c>
      <c r="P16" s="121">
        <v>0</v>
      </c>
      <c r="Q16" s="121">
        <v>0</v>
      </c>
      <c r="R16" s="121">
        <f>+SUM(S16:U16)</f>
        <v>0</v>
      </c>
      <c r="S16" s="121">
        <v>0</v>
      </c>
      <c r="T16" s="121">
        <v>0</v>
      </c>
      <c r="U16" s="121">
        <v>0</v>
      </c>
      <c r="V16" s="121">
        <v>0</v>
      </c>
      <c r="W16" s="121">
        <f>+SUM(X16:AA16)</f>
        <v>0</v>
      </c>
      <c r="X16" s="121">
        <v>0</v>
      </c>
      <c r="Y16" s="121">
        <v>0</v>
      </c>
      <c r="Z16" s="121">
        <v>0</v>
      </c>
      <c r="AA16" s="121">
        <v>0</v>
      </c>
      <c r="AB16" s="121">
        <v>376956</v>
      </c>
      <c r="AC16" s="121">
        <v>0</v>
      </c>
      <c r="AD16" s="121">
        <v>0</v>
      </c>
      <c r="AE16" s="121">
        <f>+SUM(D16,L16,AD16)</f>
        <v>0</v>
      </c>
      <c r="AF16" s="121">
        <f>+SUM(AG16,AL16)</f>
        <v>0</v>
      </c>
      <c r="AG16" s="121">
        <f>+SUM(AH16:AK16)</f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>+SUM(AO16,AT16,AX16,AY16,BE16)</f>
        <v>0</v>
      </c>
      <c r="AO16" s="121">
        <f>+SUM(AP16:AS16)</f>
        <v>0</v>
      </c>
      <c r="AP16" s="121">
        <v>0</v>
      </c>
      <c r="AQ16" s="121">
        <v>0</v>
      </c>
      <c r="AR16" s="121">
        <v>0</v>
      </c>
      <c r="AS16" s="121">
        <v>0</v>
      </c>
      <c r="AT16" s="121">
        <f>+SUM(AU16:AW16)</f>
        <v>0</v>
      </c>
      <c r="AU16" s="121">
        <v>0</v>
      </c>
      <c r="AV16" s="121">
        <v>0</v>
      </c>
      <c r="AW16" s="121">
        <v>0</v>
      </c>
      <c r="AX16" s="121">
        <v>0</v>
      </c>
      <c r="AY16" s="121">
        <f>+SUM(AZ16:BC16)</f>
        <v>0</v>
      </c>
      <c r="AZ16" s="121">
        <v>0</v>
      </c>
      <c r="BA16" s="121">
        <v>0</v>
      </c>
      <c r="BB16" s="121">
        <v>0</v>
      </c>
      <c r="BC16" s="121">
        <v>0</v>
      </c>
      <c r="BD16" s="121">
        <v>45177</v>
      </c>
      <c r="BE16" s="121">
        <v>0</v>
      </c>
      <c r="BF16" s="121">
        <v>0</v>
      </c>
      <c r="BG16" s="121">
        <f>+SUM(BF16,AN16,AF16)</f>
        <v>0</v>
      </c>
      <c r="BH16" s="121">
        <f>SUM(D16,AF16)</f>
        <v>0</v>
      </c>
      <c r="BI16" s="121">
        <f>SUM(E16,AG16)</f>
        <v>0</v>
      </c>
      <c r="BJ16" s="121">
        <f>SUM(F16,AH16)</f>
        <v>0</v>
      </c>
      <c r="BK16" s="121">
        <f>SUM(G16,AI16)</f>
        <v>0</v>
      </c>
      <c r="BL16" s="121">
        <f>SUM(H16,AJ16)</f>
        <v>0</v>
      </c>
      <c r="BM16" s="121">
        <f>SUM(I16,AK16)</f>
        <v>0</v>
      </c>
      <c r="BN16" s="121">
        <f>SUM(J16,AL16)</f>
        <v>0</v>
      </c>
      <c r="BO16" s="121">
        <f>SUM(K16,AM16)</f>
        <v>0</v>
      </c>
      <c r="BP16" s="121">
        <f>SUM(L16,AN16)</f>
        <v>0</v>
      </c>
      <c r="BQ16" s="121">
        <f>SUM(M16,AO16)</f>
        <v>0</v>
      </c>
      <c r="BR16" s="121">
        <f>SUM(N16,AP16)</f>
        <v>0</v>
      </c>
      <c r="BS16" s="121">
        <f>SUM(O16,AQ16)</f>
        <v>0</v>
      </c>
      <c r="BT16" s="121">
        <f>SUM(P16,AR16)</f>
        <v>0</v>
      </c>
      <c r="BU16" s="121">
        <f>SUM(Q16,AS16)</f>
        <v>0</v>
      </c>
      <c r="BV16" s="121">
        <f>SUM(R16,AT16)</f>
        <v>0</v>
      </c>
      <c r="BW16" s="121">
        <f>SUM(S16,AU16)</f>
        <v>0</v>
      </c>
      <c r="BX16" s="121">
        <f>SUM(T16,AV16)</f>
        <v>0</v>
      </c>
      <c r="BY16" s="121">
        <f>SUM(U16,AW16)</f>
        <v>0</v>
      </c>
      <c r="BZ16" s="121">
        <f>SUM(V16,AX16)</f>
        <v>0</v>
      </c>
      <c r="CA16" s="121">
        <f>SUM(W16,AY16)</f>
        <v>0</v>
      </c>
      <c r="CB16" s="121">
        <f>SUM(X16,AZ16)</f>
        <v>0</v>
      </c>
      <c r="CC16" s="121">
        <f>SUM(Y16,BA16)</f>
        <v>0</v>
      </c>
      <c r="CD16" s="121">
        <f>SUM(Z16,BB16)</f>
        <v>0</v>
      </c>
      <c r="CE16" s="121">
        <f>SUM(AA16,BC16)</f>
        <v>0</v>
      </c>
      <c r="CF16" s="121">
        <f>SUM(AB16,BD16)</f>
        <v>422133</v>
      </c>
      <c r="CG16" s="121">
        <f>SUM(AC16,BE16)</f>
        <v>0</v>
      </c>
      <c r="CH16" s="121">
        <f>SUM(AD16,BF16)</f>
        <v>0</v>
      </c>
      <c r="CI16" s="121">
        <f>SUM(AE16,BG16)</f>
        <v>0</v>
      </c>
    </row>
    <row r="17" spans="1:87" s="136" customFormat="1" ht="13.5" customHeight="1" x14ac:dyDescent="0.15">
      <c r="A17" s="119" t="s">
        <v>6</v>
      </c>
      <c r="B17" s="120" t="s">
        <v>362</v>
      </c>
      <c r="C17" s="119" t="s">
        <v>363</v>
      </c>
      <c r="D17" s="121">
        <f>+SUM(E17,J17)</f>
        <v>1420173</v>
      </c>
      <c r="E17" s="121">
        <f>+SUM(F17:I17)</f>
        <v>1420173</v>
      </c>
      <c r="F17" s="121">
        <v>0</v>
      </c>
      <c r="G17" s="121">
        <v>298196</v>
      </c>
      <c r="H17" s="121">
        <v>1084770</v>
      </c>
      <c r="I17" s="121">
        <v>37207</v>
      </c>
      <c r="J17" s="121">
        <v>0</v>
      </c>
      <c r="K17" s="121">
        <v>0</v>
      </c>
      <c r="L17" s="121">
        <f>+SUM(M17,R17,V17,W17,AC17)</f>
        <v>628545</v>
      </c>
      <c r="M17" s="121">
        <f>+SUM(N17:Q17)</f>
        <v>38033</v>
      </c>
      <c r="N17" s="121">
        <v>38033</v>
      </c>
      <c r="O17" s="121">
        <v>0</v>
      </c>
      <c r="P17" s="121">
        <v>0</v>
      </c>
      <c r="Q17" s="121">
        <v>0</v>
      </c>
      <c r="R17" s="121">
        <f>+SUM(S17:U17)</f>
        <v>210166</v>
      </c>
      <c r="S17" s="121">
        <v>0</v>
      </c>
      <c r="T17" s="121">
        <v>206965</v>
      </c>
      <c r="U17" s="121">
        <v>3201</v>
      </c>
      <c r="V17" s="121">
        <v>0</v>
      </c>
      <c r="W17" s="121">
        <f>+SUM(X17:AA17)</f>
        <v>380346</v>
      </c>
      <c r="X17" s="121">
        <v>117471</v>
      </c>
      <c r="Y17" s="121">
        <v>256591</v>
      </c>
      <c r="Z17" s="121">
        <v>6284</v>
      </c>
      <c r="AA17" s="121">
        <v>0</v>
      </c>
      <c r="AB17" s="121">
        <v>0</v>
      </c>
      <c r="AC17" s="121">
        <v>0</v>
      </c>
      <c r="AD17" s="121">
        <v>0</v>
      </c>
      <c r="AE17" s="121">
        <f>+SUM(D17,L17,AD17)</f>
        <v>2048718</v>
      </c>
      <c r="AF17" s="121">
        <f>+SUM(AG17,AL17)</f>
        <v>0</v>
      </c>
      <c r="AG17" s="121">
        <f>+SUM(AH17:AK17)</f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f>+SUM(AO17,AT17,AX17,AY17,BE17)</f>
        <v>396467</v>
      </c>
      <c r="AO17" s="121">
        <f>+SUM(AP17:AS17)</f>
        <v>33692</v>
      </c>
      <c r="AP17" s="121">
        <v>33692</v>
      </c>
      <c r="AQ17" s="121">
        <v>0</v>
      </c>
      <c r="AR17" s="121">
        <v>0</v>
      </c>
      <c r="AS17" s="121">
        <v>0</v>
      </c>
      <c r="AT17" s="121">
        <f>+SUM(AU17:AW17)</f>
        <v>47702</v>
      </c>
      <c r="AU17" s="121">
        <v>0</v>
      </c>
      <c r="AV17" s="121">
        <v>47702</v>
      </c>
      <c r="AW17" s="121">
        <v>0</v>
      </c>
      <c r="AX17" s="121">
        <v>0</v>
      </c>
      <c r="AY17" s="121">
        <f>+SUM(AZ17:BC17)</f>
        <v>315073</v>
      </c>
      <c r="AZ17" s="121">
        <v>159752</v>
      </c>
      <c r="BA17" s="121">
        <v>154880</v>
      </c>
      <c r="BB17" s="121">
        <v>0</v>
      </c>
      <c r="BC17" s="121">
        <v>441</v>
      </c>
      <c r="BD17" s="121">
        <v>0</v>
      </c>
      <c r="BE17" s="121">
        <v>0</v>
      </c>
      <c r="BF17" s="121">
        <v>9800</v>
      </c>
      <c r="BG17" s="121">
        <f>+SUM(BF17,AN17,AF17)</f>
        <v>406267</v>
      </c>
      <c r="BH17" s="121">
        <f>SUM(D17,AF17)</f>
        <v>1420173</v>
      </c>
      <c r="BI17" s="121">
        <f>SUM(E17,AG17)</f>
        <v>1420173</v>
      </c>
      <c r="BJ17" s="121">
        <f>SUM(F17,AH17)</f>
        <v>0</v>
      </c>
      <c r="BK17" s="121">
        <f>SUM(G17,AI17)</f>
        <v>298196</v>
      </c>
      <c r="BL17" s="121">
        <f>SUM(H17,AJ17)</f>
        <v>1084770</v>
      </c>
      <c r="BM17" s="121">
        <f>SUM(I17,AK17)</f>
        <v>37207</v>
      </c>
      <c r="BN17" s="121">
        <f>SUM(J17,AL17)</f>
        <v>0</v>
      </c>
      <c r="BO17" s="121">
        <f>SUM(K17,AM17)</f>
        <v>0</v>
      </c>
      <c r="BP17" s="121">
        <f>SUM(L17,AN17)</f>
        <v>1025012</v>
      </c>
      <c r="BQ17" s="121">
        <f>SUM(M17,AO17)</f>
        <v>71725</v>
      </c>
      <c r="BR17" s="121">
        <f>SUM(N17,AP17)</f>
        <v>71725</v>
      </c>
      <c r="BS17" s="121">
        <f>SUM(O17,AQ17)</f>
        <v>0</v>
      </c>
      <c r="BT17" s="121">
        <f>SUM(P17,AR17)</f>
        <v>0</v>
      </c>
      <c r="BU17" s="121">
        <f>SUM(Q17,AS17)</f>
        <v>0</v>
      </c>
      <c r="BV17" s="121">
        <f>SUM(R17,AT17)</f>
        <v>257868</v>
      </c>
      <c r="BW17" s="121">
        <f>SUM(S17,AU17)</f>
        <v>0</v>
      </c>
      <c r="BX17" s="121">
        <f>SUM(T17,AV17)</f>
        <v>254667</v>
      </c>
      <c r="BY17" s="121">
        <f>SUM(U17,AW17)</f>
        <v>3201</v>
      </c>
      <c r="BZ17" s="121">
        <f>SUM(V17,AX17)</f>
        <v>0</v>
      </c>
      <c r="CA17" s="121">
        <f>SUM(W17,AY17)</f>
        <v>695419</v>
      </c>
      <c r="CB17" s="121">
        <f>SUM(X17,AZ17)</f>
        <v>277223</v>
      </c>
      <c r="CC17" s="121">
        <f>SUM(Y17,BA17)</f>
        <v>411471</v>
      </c>
      <c r="CD17" s="121">
        <f>SUM(Z17,BB17)</f>
        <v>6284</v>
      </c>
      <c r="CE17" s="121">
        <f>SUM(AA17,BC17)</f>
        <v>441</v>
      </c>
      <c r="CF17" s="121">
        <f>SUM(AB17,BD17)</f>
        <v>0</v>
      </c>
      <c r="CG17" s="121">
        <f>SUM(AC17,BE17)</f>
        <v>0</v>
      </c>
      <c r="CH17" s="121">
        <f>SUM(AD17,BF17)</f>
        <v>9800</v>
      </c>
      <c r="CI17" s="121">
        <f>SUM(AE17,BG17)</f>
        <v>2454985</v>
      </c>
    </row>
    <row r="18" spans="1:87" s="136" customFormat="1" ht="13.5" customHeight="1" x14ac:dyDescent="0.15">
      <c r="A18" s="119" t="s">
        <v>6</v>
      </c>
      <c r="B18" s="120" t="s">
        <v>365</v>
      </c>
      <c r="C18" s="119" t="s">
        <v>366</v>
      </c>
      <c r="D18" s="121">
        <f>+SUM(E18,J18)</f>
        <v>771439</v>
      </c>
      <c r="E18" s="121">
        <f>+SUM(F18:I18)</f>
        <v>760000</v>
      </c>
      <c r="F18" s="121">
        <v>0</v>
      </c>
      <c r="G18" s="121">
        <v>760000</v>
      </c>
      <c r="H18" s="121">
        <v>0</v>
      </c>
      <c r="I18" s="121">
        <v>0</v>
      </c>
      <c r="J18" s="121">
        <v>11439</v>
      </c>
      <c r="K18" s="121">
        <v>0</v>
      </c>
      <c r="L18" s="121">
        <f>+SUM(M18,R18,V18,W18,AC18)</f>
        <v>596898</v>
      </c>
      <c r="M18" s="121">
        <f>+SUM(N18:Q18)</f>
        <v>27258</v>
      </c>
      <c r="N18" s="121">
        <v>27258</v>
      </c>
      <c r="O18" s="121">
        <v>0</v>
      </c>
      <c r="P18" s="121">
        <v>0</v>
      </c>
      <c r="Q18" s="121">
        <v>0</v>
      </c>
      <c r="R18" s="121">
        <f>+SUM(S18:U18)</f>
        <v>192856</v>
      </c>
      <c r="S18" s="121">
        <v>0</v>
      </c>
      <c r="T18" s="121">
        <v>164171</v>
      </c>
      <c r="U18" s="121">
        <v>28685</v>
      </c>
      <c r="V18" s="121">
        <v>0</v>
      </c>
      <c r="W18" s="121">
        <f>+SUM(X18:AA18)</f>
        <v>376784</v>
      </c>
      <c r="X18" s="121">
        <v>198688</v>
      </c>
      <c r="Y18" s="121">
        <v>149390</v>
      </c>
      <c r="Z18" s="121">
        <v>26069</v>
      </c>
      <c r="AA18" s="121">
        <v>2637</v>
      </c>
      <c r="AB18" s="121">
        <v>0</v>
      </c>
      <c r="AC18" s="121">
        <v>0</v>
      </c>
      <c r="AD18" s="121">
        <v>1099</v>
      </c>
      <c r="AE18" s="121">
        <f>+SUM(D18,L18,AD18)</f>
        <v>1369436</v>
      </c>
      <c r="AF18" s="121">
        <f>+SUM(AG18,AL18)</f>
        <v>0</v>
      </c>
      <c r="AG18" s="121">
        <f>+SUM(AH18:AK18)</f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f>+SUM(AO18,AT18,AX18,AY18,BE18)</f>
        <v>424572</v>
      </c>
      <c r="AO18" s="121">
        <f>+SUM(AP18:AS18)</f>
        <v>31482</v>
      </c>
      <c r="AP18" s="121">
        <v>31482</v>
      </c>
      <c r="AQ18" s="121">
        <v>0</v>
      </c>
      <c r="AR18" s="121">
        <v>0</v>
      </c>
      <c r="AS18" s="121">
        <v>0</v>
      </c>
      <c r="AT18" s="121">
        <f>+SUM(AU18:AW18)</f>
        <v>217184</v>
      </c>
      <c r="AU18" s="121">
        <v>0</v>
      </c>
      <c r="AV18" s="121">
        <v>217184</v>
      </c>
      <c r="AW18" s="121">
        <v>0</v>
      </c>
      <c r="AX18" s="121">
        <v>0</v>
      </c>
      <c r="AY18" s="121">
        <f>+SUM(AZ18:BC18)</f>
        <v>175906</v>
      </c>
      <c r="AZ18" s="121">
        <v>138477</v>
      </c>
      <c r="BA18" s="121">
        <v>37429</v>
      </c>
      <c r="BB18" s="121">
        <v>0</v>
      </c>
      <c r="BC18" s="121">
        <v>0</v>
      </c>
      <c r="BD18" s="121">
        <v>0</v>
      </c>
      <c r="BE18" s="121">
        <v>0</v>
      </c>
      <c r="BF18" s="121">
        <v>202</v>
      </c>
      <c r="BG18" s="121">
        <f>+SUM(BF18,AN18,AF18)</f>
        <v>424774</v>
      </c>
      <c r="BH18" s="121">
        <f>SUM(D18,AF18)</f>
        <v>771439</v>
      </c>
      <c r="BI18" s="121">
        <f>SUM(E18,AG18)</f>
        <v>760000</v>
      </c>
      <c r="BJ18" s="121">
        <f>SUM(F18,AH18)</f>
        <v>0</v>
      </c>
      <c r="BK18" s="121">
        <f>SUM(G18,AI18)</f>
        <v>760000</v>
      </c>
      <c r="BL18" s="121">
        <f>SUM(H18,AJ18)</f>
        <v>0</v>
      </c>
      <c r="BM18" s="121">
        <f>SUM(I18,AK18)</f>
        <v>0</v>
      </c>
      <c r="BN18" s="121">
        <f>SUM(J18,AL18)</f>
        <v>11439</v>
      </c>
      <c r="BO18" s="121">
        <f>SUM(K18,AM18)</f>
        <v>0</v>
      </c>
      <c r="BP18" s="121">
        <f>SUM(L18,AN18)</f>
        <v>1021470</v>
      </c>
      <c r="BQ18" s="121">
        <f>SUM(M18,AO18)</f>
        <v>58740</v>
      </c>
      <c r="BR18" s="121">
        <f>SUM(N18,AP18)</f>
        <v>58740</v>
      </c>
      <c r="BS18" s="121">
        <f>SUM(O18,AQ18)</f>
        <v>0</v>
      </c>
      <c r="BT18" s="121">
        <f>SUM(P18,AR18)</f>
        <v>0</v>
      </c>
      <c r="BU18" s="121">
        <f>SUM(Q18,AS18)</f>
        <v>0</v>
      </c>
      <c r="BV18" s="121">
        <f>SUM(R18,AT18)</f>
        <v>410040</v>
      </c>
      <c r="BW18" s="121">
        <f>SUM(S18,AU18)</f>
        <v>0</v>
      </c>
      <c r="BX18" s="121">
        <f>SUM(T18,AV18)</f>
        <v>381355</v>
      </c>
      <c r="BY18" s="121">
        <f>SUM(U18,AW18)</f>
        <v>28685</v>
      </c>
      <c r="BZ18" s="121">
        <f>SUM(V18,AX18)</f>
        <v>0</v>
      </c>
      <c r="CA18" s="121">
        <f>SUM(W18,AY18)</f>
        <v>552690</v>
      </c>
      <c r="CB18" s="121">
        <f>SUM(X18,AZ18)</f>
        <v>337165</v>
      </c>
      <c r="CC18" s="121">
        <f>SUM(Y18,BA18)</f>
        <v>186819</v>
      </c>
      <c r="CD18" s="121">
        <f>SUM(Z18,BB18)</f>
        <v>26069</v>
      </c>
      <c r="CE18" s="121">
        <f>SUM(AA18,BC18)</f>
        <v>2637</v>
      </c>
      <c r="CF18" s="121">
        <f>SUM(AB18,BD18)</f>
        <v>0</v>
      </c>
      <c r="CG18" s="121">
        <f>SUM(AC18,BE18)</f>
        <v>0</v>
      </c>
      <c r="CH18" s="121">
        <f>SUM(AD18,BF18)</f>
        <v>1301</v>
      </c>
      <c r="CI18" s="121">
        <f>SUM(AE18,BG18)</f>
        <v>1794210</v>
      </c>
    </row>
    <row r="19" spans="1:87" s="136" customFormat="1" ht="13.5" customHeight="1" x14ac:dyDescent="0.15">
      <c r="A19" s="119" t="s">
        <v>6</v>
      </c>
      <c r="B19" s="120" t="s">
        <v>368</v>
      </c>
      <c r="C19" s="119" t="s">
        <v>369</v>
      </c>
      <c r="D19" s="121">
        <f>+SUM(E19,J19)</f>
        <v>0</v>
      </c>
      <c r="E19" s="121">
        <f>+SUM(F19:I19)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f>+SUM(M19,R19,V19,W19,AC19)</f>
        <v>190050</v>
      </c>
      <c r="M19" s="121">
        <f>+SUM(N19:Q19)</f>
        <v>15440</v>
      </c>
      <c r="N19" s="121">
        <v>15440</v>
      </c>
      <c r="O19" s="121">
        <v>0</v>
      </c>
      <c r="P19" s="121">
        <v>0</v>
      </c>
      <c r="Q19" s="121">
        <v>0</v>
      </c>
      <c r="R19" s="121">
        <f>+SUM(S19:U19)</f>
        <v>8215</v>
      </c>
      <c r="S19" s="121">
        <v>0</v>
      </c>
      <c r="T19" s="121">
        <v>3942</v>
      </c>
      <c r="U19" s="121">
        <v>4273</v>
      </c>
      <c r="V19" s="121">
        <v>0</v>
      </c>
      <c r="W19" s="121">
        <f>+SUM(X19:AA19)</f>
        <v>166395</v>
      </c>
      <c r="X19" s="121">
        <v>107746</v>
      </c>
      <c r="Y19" s="121">
        <v>20794</v>
      </c>
      <c r="Z19" s="121">
        <v>29586</v>
      </c>
      <c r="AA19" s="121">
        <v>8269</v>
      </c>
      <c r="AB19" s="121">
        <v>119729</v>
      </c>
      <c r="AC19" s="121">
        <v>0</v>
      </c>
      <c r="AD19" s="121">
        <v>2417</v>
      </c>
      <c r="AE19" s="121">
        <f>+SUM(D19,L19,AD19)</f>
        <v>192467</v>
      </c>
      <c r="AF19" s="121">
        <f>+SUM(AG19,AL19)</f>
        <v>0</v>
      </c>
      <c r="AG19" s="121">
        <f>+SUM(AH19:AK19)</f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>+SUM(AO19,AT19,AX19,AY19,BE19)</f>
        <v>10005</v>
      </c>
      <c r="AO19" s="121">
        <f>+SUM(AP19:AS19)</f>
        <v>10005</v>
      </c>
      <c r="AP19" s="121">
        <v>10005</v>
      </c>
      <c r="AQ19" s="121">
        <v>0</v>
      </c>
      <c r="AR19" s="121">
        <v>0</v>
      </c>
      <c r="AS19" s="121">
        <v>0</v>
      </c>
      <c r="AT19" s="121">
        <f>+SUM(AU19:AW19)</f>
        <v>0</v>
      </c>
      <c r="AU19" s="121">
        <v>0</v>
      </c>
      <c r="AV19" s="121">
        <v>0</v>
      </c>
      <c r="AW19" s="121">
        <v>0</v>
      </c>
      <c r="AX19" s="121">
        <v>0</v>
      </c>
      <c r="AY19" s="121">
        <f>+SUM(AZ19:BC19)</f>
        <v>0</v>
      </c>
      <c r="AZ19" s="121">
        <v>0</v>
      </c>
      <c r="BA19" s="121">
        <v>0</v>
      </c>
      <c r="BB19" s="121">
        <v>0</v>
      </c>
      <c r="BC19" s="121">
        <v>0</v>
      </c>
      <c r="BD19" s="121">
        <v>116820</v>
      </c>
      <c r="BE19" s="121">
        <v>0</v>
      </c>
      <c r="BF19" s="121">
        <v>0</v>
      </c>
      <c r="BG19" s="121">
        <f>+SUM(BF19,AN19,AF19)</f>
        <v>10005</v>
      </c>
      <c r="BH19" s="121">
        <f>SUM(D19,AF19)</f>
        <v>0</v>
      </c>
      <c r="BI19" s="121">
        <f>SUM(E19,AG19)</f>
        <v>0</v>
      </c>
      <c r="BJ19" s="121">
        <f>SUM(F19,AH19)</f>
        <v>0</v>
      </c>
      <c r="BK19" s="121">
        <f>SUM(G19,AI19)</f>
        <v>0</v>
      </c>
      <c r="BL19" s="121">
        <f>SUM(H19,AJ19)</f>
        <v>0</v>
      </c>
      <c r="BM19" s="121">
        <f>SUM(I19,AK19)</f>
        <v>0</v>
      </c>
      <c r="BN19" s="121">
        <f>SUM(J19,AL19)</f>
        <v>0</v>
      </c>
      <c r="BO19" s="121">
        <f>SUM(K19,AM19)</f>
        <v>0</v>
      </c>
      <c r="BP19" s="121">
        <f>SUM(L19,AN19)</f>
        <v>200055</v>
      </c>
      <c r="BQ19" s="121">
        <f>SUM(M19,AO19)</f>
        <v>25445</v>
      </c>
      <c r="BR19" s="121">
        <f>SUM(N19,AP19)</f>
        <v>25445</v>
      </c>
      <c r="BS19" s="121">
        <f>SUM(O19,AQ19)</f>
        <v>0</v>
      </c>
      <c r="BT19" s="121">
        <f>SUM(P19,AR19)</f>
        <v>0</v>
      </c>
      <c r="BU19" s="121">
        <f>SUM(Q19,AS19)</f>
        <v>0</v>
      </c>
      <c r="BV19" s="121">
        <f>SUM(R19,AT19)</f>
        <v>8215</v>
      </c>
      <c r="BW19" s="121">
        <f>SUM(S19,AU19)</f>
        <v>0</v>
      </c>
      <c r="BX19" s="121">
        <f>SUM(T19,AV19)</f>
        <v>3942</v>
      </c>
      <c r="BY19" s="121">
        <f>SUM(U19,AW19)</f>
        <v>4273</v>
      </c>
      <c r="BZ19" s="121">
        <f>SUM(V19,AX19)</f>
        <v>0</v>
      </c>
      <c r="CA19" s="121">
        <f>SUM(W19,AY19)</f>
        <v>166395</v>
      </c>
      <c r="CB19" s="121">
        <f>SUM(X19,AZ19)</f>
        <v>107746</v>
      </c>
      <c r="CC19" s="121">
        <f>SUM(Y19,BA19)</f>
        <v>20794</v>
      </c>
      <c r="CD19" s="121">
        <f>SUM(Z19,BB19)</f>
        <v>29586</v>
      </c>
      <c r="CE19" s="121">
        <f>SUM(AA19,BC19)</f>
        <v>8269</v>
      </c>
      <c r="CF19" s="121">
        <f>SUM(AB19,BD19)</f>
        <v>236549</v>
      </c>
      <c r="CG19" s="121">
        <f>SUM(AC19,BE19)</f>
        <v>0</v>
      </c>
      <c r="CH19" s="121">
        <f>SUM(AD19,BF19)</f>
        <v>2417</v>
      </c>
      <c r="CI19" s="121">
        <f>SUM(AE19,BG19)</f>
        <v>202472</v>
      </c>
    </row>
    <row r="20" spans="1:87" s="136" customFormat="1" ht="13.5" customHeight="1" x14ac:dyDescent="0.15">
      <c r="A20" s="119" t="s">
        <v>6</v>
      </c>
      <c r="B20" s="120" t="s">
        <v>372</v>
      </c>
      <c r="C20" s="119" t="s">
        <v>373</v>
      </c>
      <c r="D20" s="121">
        <f>+SUM(E20,J20)</f>
        <v>0</v>
      </c>
      <c r="E20" s="121">
        <f>+SUM(F20:I20)</f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717515</v>
      </c>
      <c r="L20" s="121">
        <f>+SUM(M20,R20,V20,W20,AC20)</f>
        <v>0</v>
      </c>
      <c r="M20" s="121">
        <f>+SUM(N20:Q20)</f>
        <v>0</v>
      </c>
      <c r="N20" s="121">
        <v>0</v>
      </c>
      <c r="O20" s="121">
        <v>0</v>
      </c>
      <c r="P20" s="121">
        <v>0</v>
      </c>
      <c r="Q20" s="121">
        <v>0</v>
      </c>
      <c r="R20" s="121">
        <f>+SUM(S20:U20)</f>
        <v>0</v>
      </c>
      <c r="S20" s="121">
        <v>0</v>
      </c>
      <c r="T20" s="121">
        <v>0</v>
      </c>
      <c r="U20" s="121">
        <v>0</v>
      </c>
      <c r="V20" s="121">
        <v>0</v>
      </c>
      <c r="W20" s="121">
        <f>+SUM(X20:AA20)</f>
        <v>0</v>
      </c>
      <c r="X20" s="121">
        <v>0</v>
      </c>
      <c r="Y20" s="121">
        <v>0</v>
      </c>
      <c r="Z20" s="121">
        <v>0</v>
      </c>
      <c r="AA20" s="121">
        <v>0</v>
      </c>
      <c r="AB20" s="121">
        <v>1097779</v>
      </c>
      <c r="AC20" s="121">
        <v>0</v>
      </c>
      <c r="AD20" s="121">
        <v>0</v>
      </c>
      <c r="AE20" s="121">
        <f>+SUM(D20,L20,AD20)</f>
        <v>0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4639</v>
      </c>
      <c r="AO20" s="121">
        <f>+SUM(AP20:AS20)</f>
        <v>0</v>
      </c>
      <c r="AP20" s="121">
        <v>0</v>
      </c>
      <c r="AQ20" s="121">
        <v>0</v>
      </c>
      <c r="AR20" s="121">
        <v>0</v>
      </c>
      <c r="AS20" s="121">
        <v>0</v>
      </c>
      <c r="AT20" s="121">
        <f>+SUM(AU20:AW20)</f>
        <v>2548</v>
      </c>
      <c r="AU20" s="121">
        <v>0</v>
      </c>
      <c r="AV20" s="121">
        <v>0</v>
      </c>
      <c r="AW20" s="121">
        <v>2548</v>
      </c>
      <c r="AX20" s="121">
        <v>0</v>
      </c>
      <c r="AY20" s="121">
        <f>+SUM(AZ20:BC20)</f>
        <v>2091</v>
      </c>
      <c r="AZ20" s="121">
        <v>0</v>
      </c>
      <c r="BA20" s="121">
        <v>0</v>
      </c>
      <c r="BB20" s="121">
        <v>0</v>
      </c>
      <c r="BC20" s="121">
        <v>2091</v>
      </c>
      <c r="BD20" s="121">
        <v>259012</v>
      </c>
      <c r="BE20" s="121">
        <v>0</v>
      </c>
      <c r="BF20" s="121">
        <v>0</v>
      </c>
      <c r="BG20" s="121">
        <f>+SUM(BF20,AN20,AF20)</f>
        <v>4639</v>
      </c>
      <c r="BH20" s="121">
        <f>SUM(D20,AF20)</f>
        <v>0</v>
      </c>
      <c r="BI20" s="121">
        <f>SUM(E20,AG20)</f>
        <v>0</v>
      </c>
      <c r="BJ20" s="121">
        <f>SUM(F20,AH20)</f>
        <v>0</v>
      </c>
      <c r="BK20" s="121">
        <f>SUM(G20,AI20)</f>
        <v>0</v>
      </c>
      <c r="BL20" s="121">
        <f>SUM(H20,AJ20)</f>
        <v>0</v>
      </c>
      <c r="BM20" s="121">
        <f>SUM(I20,AK20)</f>
        <v>0</v>
      </c>
      <c r="BN20" s="121">
        <f>SUM(J20,AL20)</f>
        <v>0</v>
      </c>
      <c r="BO20" s="121">
        <f>SUM(K20,AM20)</f>
        <v>717515</v>
      </c>
      <c r="BP20" s="121">
        <f>SUM(L20,AN20)</f>
        <v>4639</v>
      </c>
      <c r="BQ20" s="121">
        <f>SUM(M20,AO20)</f>
        <v>0</v>
      </c>
      <c r="BR20" s="121">
        <f>SUM(N20,AP20)</f>
        <v>0</v>
      </c>
      <c r="BS20" s="121">
        <f>SUM(O20,AQ20)</f>
        <v>0</v>
      </c>
      <c r="BT20" s="121">
        <f>SUM(P20,AR20)</f>
        <v>0</v>
      </c>
      <c r="BU20" s="121">
        <f>SUM(Q20,AS20)</f>
        <v>0</v>
      </c>
      <c r="BV20" s="121">
        <f>SUM(R20,AT20)</f>
        <v>2548</v>
      </c>
      <c r="BW20" s="121">
        <f>SUM(S20,AU20)</f>
        <v>0</v>
      </c>
      <c r="BX20" s="121">
        <f>SUM(T20,AV20)</f>
        <v>0</v>
      </c>
      <c r="BY20" s="121">
        <f>SUM(U20,AW20)</f>
        <v>2548</v>
      </c>
      <c r="BZ20" s="121">
        <f>SUM(V20,AX20)</f>
        <v>0</v>
      </c>
      <c r="CA20" s="121">
        <f>SUM(W20,AY20)</f>
        <v>2091</v>
      </c>
      <c r="CB20" s="121">
        <f>SUM(X20,AZ20)</f>
        <v>0</v>
      </c>
      <c r="CC20" s="121">
        <f>SUM(Y20,BA20)</f>
        <v>0</v>
      </c>
      <c r="CD20" s="121">
        <f>SUM(Z20,BB20)</f>
        <v>0</v>
      </c>
      <c r="CE20" s="121">
        <f>SUM(AA20,BC20)</f>
        <v>2091</v>
      </c>
      <c r="CF20" s="121">
        <f>SUM(AB20,BD20)</f>
        <v>1356791</v>
      </c>
      <c r="CG20" s="121">
        <f>SUM(AC20,BE20)</f>
        <v>0</v>
      </c>
      <c r="CH20" s="121">
        <f>SUM(AD20,BF20)</f>
        <v>0</v>
      </c>
      <c r="CI20" s="121">
        <f>SUM(AE20,BG20)</f>
        <v>4639</v>
      </c>
    </row>
    <row r="21" spans="1:87" s="136" customFormat="1" ht="13.5" customHeight="1" x14ac:dyDescent="0.15">
      <c r="A21" s="119" t="s">
        <v>6</v>
      </c>
      <c r="B21" s="120" t="s">
        <v>377</v>
      </c>
      <c r="C21" s="119" t="s">
        <v>378</v>
      </c>
      <c r="D21" s="121">
        <f>+SUM(E21,J21)</f>
        <v>0</v>
      </c>
      <c r="E21" s="121">
        <f>+SUM(F21:I21)</f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127555</v>
      </c>
      <c r="L21" s="121">
        <f>+SUM(M21,R21,V21,W21,AC21)</f>
        <v>51259</v>
      </c>
      <c r="M21" s="121">
        <f>+SUM(N21:Q21)</f>
        <v>5316</v>
      </c>
      <c r="N21" s="121">
        <v>5316</v>
      </c>
      <c r="O21" s="121">
        <v>0</v>
      </c>
      <c r="P21" s="121">
        <v>0</v>
      </c>
      <c r="Q21" s="121">
        <v>0</v>
      </c>
      <c r="R21" s="121">
        <f>+SUM(S21:U21)</f>
        <v>0</v>
      </c>
      <c r="S21" s="121">
        <v>0</v>
      </c>
      <c r="T21" s="121">
        <v>0</v>
      </c>
      <c r="U21" s="121">
        <v>0</v>
      </c>
      <c r="V21" s="121">
        <v>0</v>
      </c>
      <c r="W21" s="121">
        <f>+SUM(X21:AA21)</f>
        <v>45943</v>
      </c>
      <c r="X21" s="121">
        <v>45900</v>
      </c>
      <c r="Y21" s="121">
        <v>43</v>
      </c>
      <c r="Z21" s="121">
        <v>0</v>
      </c>
      <c r="AA21" s="121">
        <v>0</v>
      </c>
      <c r="AB21" s="121">
        <v>17148</v>
      </c>
      <c r="AC21" s="121">
        <v>0</v>
      </c>
      <c r="AD21" s="121">
        <v>0</v>
      </c>
      <c r="AE21" s="121">
        <f>+SUM(D21,L21,AD21)</f>
        <v>51259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0</v>
      </c>
      <c r="AO21" s="121">
        <f>+SUM(AP21:AS21)</f>
        <v>0</v>
      </c>
      <c r="AP21" s="121">
        <v>0</v>
      </c>
      <c r="AQ21" s="121">
        <v>0</v>
      </c>
      <c r="AR21" s="121">
        <v>0</v>
      </c>
      <c r="AS21" s="121">
        <v>0</v>
      </c>
      <c r="AT21" s="121">
        <f>+SUM(AU21:AW21)</f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f>+SUM(AZ21:BC21)</f>
        <v>0</v>
      </c>
      <c r="AZ21" s="121">
        <v>0</v>
      </c>
      <c r="BA21" s="121">
        <v>0</v>
      </c>
      <c r="BB21" s="121">
        <v>0</v>
      </c>
      <c r="BC21" s="121">
        <v>0</v>
      </c>
      <c r="BD21" s="121">
        <v>34462</v>
      </c>
      <c r="BE21" s="121">
        <v>0</v>
      </c>
      <c r="BF21" s="121">
        <v>0</v>
      </c>
      <c r="BG21" s="121">
        <f>+SUM(BF21,AN21,AF21)</f>
        <v>0</v>
      </c>
      <c r="BH21" s="121">
        <f>SUM(D21,AF21)</f>
        <v>0</v>
      </c>
      <c r="BI21" s="121">
        <f>SUM(E21,AG21)</f>
        <v>0</v>
      </c>
      <c r="BJ21" s="121">
        <f>SUM(F21,AH21)</f>
        <v>0</v>
      </c>
      <c r="BK21" s="121">
        <f>SUM(G21,AI21)</f>
        <v>0</v>
      </c>
      <c r="BL21" s="121">
        <f>SUM(H21,AJ21)</f>
        <v>0</v>
      </c>
      <c r="BM21" s="121">
        <f>SUM(I21,AK21)</f>
        <v>0</v>
      </c>
      <c r="BN21" s="121">
        <f>SUM(J21,AL21)</f>
        <v>0</v>
      </c>
      <c r="BO21" s="121">
        <f>SUM(K21,AM21)</f>
        <v>127555</v>
      </c>
      <c r="BP21" s="121">
        <f>SUM(L21,AN21)</f>
        <v>51259</v>
      </c>
      <c r="BQ21" s="121">
        <f>SUM(M21,AO21)</f>
        <v>5316</v>
      </c>
      <c r="BR21" s="121">
        <f>SUM(N21,AP21)</f>
        <v>5316</v>
      </c>
      <c r="BS21" s="121">
        <f>SUM(O21,AQ21)</f>
        <v>0</v>
      </c>
      <c r="BT21" s="121">
        <f>SUM(P21,AR21)</f>
        <v>0</v>
      </c>
      <c r="BU21" s="121">
        <f>SUM(Q21,AS21)</f>
        <v>0</v>
      </c>
      <c r="BV21" s="121">
        <f>SUM(R21,AT21)</f>
        <v>0</v>
      </c>
      <c r="BW21" s="121">
        <f>SUM(S21,AU21)</f>
        <v>0</v>
      </c>
      <c r="BX21" s="121">
        <f>SUM(T21,AV21)</f>
        <v>0</v>
      </c>
      <c r="BY21" s="121">
        <f>SUM(U21,AW21)</f>
        <v>0</v>
      </c>
      <c r="BZ21" s="121">
        <f>SUM(V21,AX21)</f>
        <v>0</v>
      </c>
      <c r="CA21" s="121">
        <f>SUM(W21,AY21)</f>
        <v>45943</v>
      </c>
      <c r="CB21" s="121">
        <f>SUM(X21,AZ21)</f>
        <v>45900</v>
      </c>
      <c r="CC21" s="121">
        <f>SUM(Y21,BA21)</f>
        <v>43</v>
      </c>
      <c r="CD21" s="121">
        <f>SUM(Z21,BB21)</f>
        <v>0</v>
      </c>
      <c r="CE21" s="121">
        <f>SUM(AA21,BC21)</f>
        <v>0</v>
      </c>
      <c r="CF21" s="121">
        <f>SUM(AB21,BD21)</f>
        <v>51610</v>
      </c>
      <c r="CG21" s="121">
        <f>SUM(AC21,BE21)</f>
        <v>0</v>
      </c>
      <c r="CH21" s="121">
        <f>SUM(AD21,BF21)</f>
        <v>0</v>
      </c>
      <c r="CI21" s="121">
        <f>SUM(AE21,BG21)</f>
        <v>51259</v>
      </c>
    </row>
    <row r="22" spans="1:87" s="136" customFormat="1" ht="13.5" customHeight="1" x14ac:dyDescent="0.15">
      <c r="A22" s="119" t="s">
        <v>6</v>
      </c>
      <c r="B22" s="120" t="s">
        <v>381</v>
      </c>
      <c r="C22" s="119" t="s">
        <v>382</v>
      </c>
      <c r="D22" s="121">
        <f>+SUM(E22,J22)</f>
        <v>0</v>
      </c>
      <c r="E22" s="121">
        <f>+SUM(F22:I22)</f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35749</v>
      </c>
      <c r="L22" s="121">
        <f>+SUM(M22,R22,V22,W22,AC22)</f>
        <v>6804</v>
      </c>
      <c r="M22" s="121">
        <f>+SUM(N22:Q22)</f>
        <v>0</v>
      </c>
      <c r="N22" s="121">
        <v>0</v>
      </c>
      <c r="O22" s="121">
        <v>0</v>
      </c>
      <c r="P22" s="121">
        <v>0</v>
      </c>
      <c r="Q22" s="121">
        <v>0</v>
      </c>
      <c r="R22" s="121">
        <f>+SUM(S22:U22)</f>
        <v>0</v>
      </c>
      <c r="S22" s="121">
        <v>0</v>
      </c>
      <c r="T22" s="121">
        <v>0</v>
      </c>
      <c r="U22" s="121">
        <v>0</v>
      </c>
      <c r="V22" s="121">
        <v>0</v>
      </c>
      <c r="W22" s="121">
        <f>+SUM(X22:AA22)</f>
        <v>6804</v>
      </c>
      <c r="X22" s="121">
        <v>6804</v>
      </c>
      <c r="Y22" s="121">
        <v>0</v>
      </c>
      <c r="Z22" s="121">
        <v>0</v>
      </c>
      <c r="AA22" s="121">
        <v>0</v>
      </c>
      <c r="AB22" s="121">
        <v>6853</v>
      </c>
      <c r="AC22" s="121">
        <v>0</v>
      </c>
      <c r="AD22" s="121">
        <v>0</v>
      </c>
      <c r="AE22" s="121">
        <f>+SUM(D22,L22,AD22)</f>
        <v>6804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0</v>
      </c>
      <c r="AO22" s="121">
        <f>+SUM(AP22:AS22)</f>
        <v>0</v>
      </c>
      <c r="AP22" s="121">
        <v>0</v>
      </c>
      <c r="AQ22" s="121">
        <v>0</v>
      </c>
      <c r="AR22" s="121">
        <v>0</v>
      </c>
      <c r="AS22" s="121">
        <v>0</v>
      </c>
      <c r="AT22" s="121">
        <f>+SUM(AU22:AW22)</f>
        <v>0</v>
      </c>
      <c r="AU22" s="121">
        <v>0</v>
      </c>
      <c r="AV22" s="121">
        <v>0</v>
      </c>
      <c r="AW22" s="121">
        <v>0</v>
      </c>
      <c r="AX22" s="121">
        <v>0</v>
      </c>
      <c r="AY22" s="121">
        <f>+SUM(AZ22:BC22)</f>
        <v>0</v>
      </c>
      <c r="AZ22" s="121">
        <v>0</v>
      </c>
      <c r="BA22" s="121">
        <v>0</v>
      </c>
      <c r="BB22" s="121">
        <v>0</v>
      </c>
      <c r="BC22" s="121">
        <v>0</v>
      </c>
      <c r="BD22" s="121">
        <v>1847</v>
      </c>
      <c r="BE22" s="121">
        <v>0</v>
      </c>
      <c r="BF22" s="121">
        <v>0</v>
      </c>
      <c r="BG22" s="121">
        <f>+SUM(BF22,AN22,AF22)</f>
        <v>0</v>
      </c>
      <c r="BH22" s="121">
        <f>SUM(D22,AF22)</f>
        <v>0</v>
      </c>
      <c r="BI22" s="121">
        <f>SUM(E22,AG22)</f>
        <v>0</v>
      </c>
      <c r="BJ22" s="121">
        <f>SUM(F22,AH22)</f>
        <v>0</v>
      </c>
      <c r="BK22" s="121">
        <f>SUM(G22,AI22)</f>
        <v>0</v>
      </c>
      <c r="BL22" s="121">
        <f>SUM(H22,AJ22)</f>
        <v>0</v>
      </c>
      <c r="BM22" s="121">
        <f>SUM(I22,AK22)</f>
        <v>0</v>
      </c>
      <c r="BN22" s="121">
        <f>SUM(J22,AL22)</f>
        <v>0</v>
      </c>
      <c r="BO22" s="121">
        <f>SUM(K22,AM22)</f>
        <v>35749</v>
      </c>
      <c r="BP22" s="121">
        <f>SUM(L22,AN22)</f>
        <v>6804</v>
      </c>
      <c r="BQ22" s="121">
        <f>SUM(M22,AO22)</f>
        <v>0</v>
      </c>
      <c r="BR22" s="121">
        <f>SUM(N22,AP22)</f>
        <v>0</v>
      </c>
      <c r="BS22" s="121">
        <f>SUM(O22,AQ22)</f>
        <v>0</v>
      </c>
      <c r="BT22" s="121">
        <f>SUM(P22,AR22)</f>
        <v>0</v>
      </c>
      <c r="BU22" s="121">
        <f>SUM(Q22,AS22)</f>
        <v>0</v>
      </c>
      <c r="BV22" s="121">
        <f>SUM(R22,AT22)</f>
        <v>0</v>
      </c>
      <c r="BW22" s="121">
        <f>SUM(S22,AU22)</f>
        <v>0</v>
      </c>
      <c r="BX22" s="121">
        <f>SUM(T22,AV22)</f>
        <v>0</v>
      </c>
      <c r="BY22" s="121">
        <f>SUM(U22,AW22)</f>
        <v>0</v>
      </c>
      <c r="BZ22" s="121">
        <f>SUM(V22,AX22)</f>
        <v>0</v>
      </c>
      <c r="CA22" s="121">
        <f>SUM(W22,AY22)</f>
        <v>6804</v>
      </c>
      <c r="CB22" s="121">
        <f>SUM(X22,AZ22)</f>
        <v>6804</v>
      </c>
      <c r="CC22" s="121">
        <f>SUM(Y22,BA22)</f>
        <v>0</v>
      </c>
      <c r="CD22" s="121">
        <f>SUM(Z22,BB22)</f>
        <v>0</v>
      </c>
      <c r="CE22" s="121">
        <f>SUM(AA22,BC22)</f>
        <v>0</v>
      </c>
      <c r="CF22" s="121">
        <f>SUM(AB22,BD22)</f>
        <v>8700</v>
      </c>
      <c r="CG22" s="121">
        <f>SUM(AC22,BE22)</f>
        <v>0</v>
      </c>
      <c r="CH22" s="121">
        <f>SUM(AD22,BF22)</f>
        <v>0</v>
      </c>
      <c r="CI22" s="121">
        <f>SUM(AE22,BG22)</f>
        <v>6804</v>
      </c>
    </row>
    <row r="23" spans="1:87" s="136" customFormat="1" ht="13.5" customHeight="1" x14ac:dyDescent="0.15">
      <c r="A23" s="119" t="s">
        <v>6</v>
      </c>
      <c r="B23" s="120" t="s">
        <v>384</v>
      </c>
      <c r="C23" s="119" t="s">
        <v>385</v>
      </c>
      <c r="D23" s="121">
        <f>+SUM(E23,J23)</f>
        <v>0</v>
      </c>
      <c r="E23" s="121">
        <f>+SUM(F23:I23)</f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205275</v>
      </c>
      <c r="L23" s="121">
        <f>+SUM(M23,R23,V23,W23,AC23)</f>
        <v>50672</v>
      </c>
      <c r="M23" s="121">
        <f>+SUM(N23:Q23)</f>
        <v>8213</v>
      </c>
      <c r="N23" s="121">
        <v>8213</v>
      </c>
      <c r="O23" s="121">
        <v>0</v>
      </c>
      <c r="P23" s="121">
        <v>0</v>
      </c>
      <c r="Q23" s="121">
        <v>0</v>
      </c>
      <c r="R23" s="121">
        <f>+SUM(S23:U23)</f>
        <v>3942</v>
      </c>
      <c r="S23" s="121">
        <v>3942</v>
      </c>
      <c r="T23" s="121">
        <v>0</v>
      </c>
      <c r="U23" s="121">
        <v>0</v>
      </c>
      <c r="V23" s="121">
        <v>0</v>
      </c>
      <c r="W23" s="121">
        <f>+SUM(X23:AA23)</f>
        <v>38517</v>
      </c>
      <c r="X23" s="121">
        <v>38517</v>
      </c>
      <c r="Y23" s="121">
        <v>0</v>
      </c>
      <c r="Z23" s="121">
        <v>0</v>
      </c>
      <c r="AA23" s="121">
        <v>0</v>
      </c>
      <c r="AB23" s="121">
        <v>25326</v>
      </c>
      <c r="AC23" s="121">
        <v>0</v>
      </c>
      <c r="AD23" s="121">
        <v>0</v>
      </c>
      <c r="AE23" s="121">
        <f>+SUM(D23,L23,AD23)</f>
        <v>50672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8235</v>
      </c>
      <c r="AO23" s="121">
        <f>+SUM(AP23:AS23)</f>
        <v>8235</v>
      </c>
      <c r="AP23" s="121">
        <v>8235</v>
      </c>
      <c r="AQ23" s="121">
        <v>0</v>
      </c>
      <c r="AR23" s="121">
        <v>0</v>
      </c>
      <c r="AS23" s="121">
        <v>0</v>
      </c>
      <c r="AT23" s="121">
        <f>+SUM(AU23:AW23)</f>
        <v>0</v>
      </c>
      <c r="AU23" s="121">
        <v>0</v>
      </c>
      <c r="AV23" s="121">
        <v>0</v>
      </c>
      <c r="AW23" s="121">
        <v>0</v>
      </c>
      <c r="AX23" s="121">
        <v>0</v>
      </c>
      <c r="AY23" s="121">
        <f>+SUM(AZ23:BC23)</f>
        <v>0</v>
      </c>
      <c r="AZ23" s="121">
        <v>0</v>
      </c>
      <c r="BA23" s="121">
        <v>0</v>
      </c>
      <c r="BB23" s="121">
        <v>0</v>
      </c>
      <c r="BC23" s="121">
        <v>0</v>
      </c>
      <c r="BD23" s="121">
        <v>20577</v>
      </c>
      <c r="BE23" s="121">
        <v>0</v>
      </c>
      <c r="BF23" s="121">
        <v>0</v>
      </c>
      <c r="BG23" s="121">
        <f>+SUM(BF23,AN23,AF23)</f>
        <v>8235</v>
      </c>
      <c r="BH23" s="121">
        <f>SUM(D23,AF23)</f>
        <v>0</v>
      </c>
      <c r="BI23" s="121">
        <f>SUM(E23,AG23)</f>
        <v>0</v>
      </c>
      <c r="BJ23" s="121">
        <f>SUM(F23,AH23)</f>
        <v>0</v>
      </c>
      <c r="BK23" s="121">
        <f>SUM(G23,AI23)</f>
        <v>0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205275</v>
      </c>
      <c r="BP23" s="121">
        <f>SUM(L23,AN23)</f>
        <v>58907</v>
      </c>
      <c r="BQ23" s="121">
        <f>SUM(M23,AO23)</f>
        <v>16448</v>
      </c>
      <c r="BR23" s="121">
        <f>SUM(N23,AP23)</f>
        <v>16448</v>
      </c>
      <c r="BS23" s="121">
        <f>SUM(O23,AQ23)</f>
        <v>0</v>
      </c>
      <c r="BT23" s="121">
        <f>SUM(P23,AR23)</f>
        <v>0</v>
      </c>
      <c r="BU23" s="121">
        <f>SUM(Q23,AS23)</f>
        <v>0</v>
      </c>
      <c r="BV23" s="121">
        <f>SUM(R23,AT23)</f>
        <v>3942</v>
      </c>
      <c r="BW23" s="121">
        <f>SUM(S23,AU23)</f>
        <v>3942</v>
      </c>
      <c r="BX23" s="121">
        <f>SUM(T23,AV23)</f>
        <v>0</v>
      </c>
      <c r="BY23" s="121">
        <f>SUM(U23,AW23)</f>
        <v>0</v>
      </c>
      <c r="BZ23" s="121">
        <f>SUM(V23,AX23)</f>
        <v>0</v>
      </c>
      <c r="CA23" s="121">
        <f>SUM(W23,AY23)</f>
        <v>38517</v>
      </c>
      <c r="CB23" s="121">
        <f>SUM(X23,AZ23)</f>
        <v>38517</v>
      </c>
      <c r="CC23" s="121">
        <f>SUM(Y23,BA23)</f>
        <v>0</v>
      </c>
      <c r="CD23" s="121">
        <f>SUM(Z23,BB23)</f>
        <v>0</v>
      </c>
      <c r="CE23" s="121">
        <f>SUM(AA23,BC23)</f>
        <v>0</v>
      </c>
      <c r="CF23" s="121">
        <f>SUM(AB23,BD23)</f>
        <v>45903</v>
      </c>
      <c r="CG23" s="121">
        <f>SUM(AC23,BE23)</f>
        <v>0</v>
      </c>
      <c r="CH23" s="121">
        <f>SUM(AD23,BF23)</f>
        <v>0</v>
      </c>
      <c r="CI23" s="121">
        <f>SUM(AE23,BG23)</f>
        <v>58907</v>
      </c>
    </row>
    <row r="24" spans="1:87" s="136" customFormat="1" ht="13.5" customHeight="1" x14ac:dyDescent="0.15">
      <c r="A24" s="119" t="s">
        <v>6</v>
      </c>
      <c r="B24" s="120" t="s">
        <v>387</v>
      </c>
      <c r="C24" s="119" t="s">
        <v>388</v>
      </c>
      <c r="D24" s="121">
        <f>+SUM(E24,J24)</f>
        <v>0</v>
      </c>
      <c r="E24" s="121">
        <f>+SUM(F24:I24)</f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106004</v>
      </c>
      <c r="L24" s="121">
        <f>+SUM(M24,R24,V24,W24,AC24)</f>
        <v>28030</v>
      </c>
      <c r="M24" s="121">
        <f>+SUM(N24:Q24)</f>
        <v>0</v>
      </c>
      <c r="N24" s="121">
        <v>0</v>
      </c>
      <c r="O24" s="121">
        <v>0</v>
      </c>
      <c r="P24" s="121">
        <v>0</v>
      </c>
      <c r="Q24" s="121">
        <v>0</v>
      </c>
      <c r="R24" s="121">
        <f>+SUM(S24:U24)</f>
        <v>28030</v>
      </c>
      <c r="S24" s="121">
        <v>28030</v>
      </c>
      <c r="T24" s="121">
        <v>0</v>
      </c>
      <c r="U24" s="121">
        <v>0</v>
      </c>
      <c r="V24" s="121">
        <v>0</v>
      </c>
      <c r="W24" s="121">
        <f>+SUM(X24:AA24)</f>
        <v>0</v>
      </c>
      <c r="X24" s="121">
        <v>0</v>
      </c>
      <c r="Y24" s="121">
        <v>0</v>
      </c>
      <c r="Z24" s="121">
        <v>0</v>
      </c>
      <c r="AA24" s="121">
        <v>0</v>
      </c>
      <c r="AB24" s="121">
        <v>15286</v>
      </c>
      <c r="AC24" s="121">
        <v>0</v>
      </c>
      <c r="AD24" s="121">
        <v>246</v>
      </c>
      <c r="AE24" s="121">
        <f>+SUM(D24,L24,AD24)</f>
        <v>28276</v>
      </c>
      <c r="AF24" s="121">
        <f>+SUM(AG24,AL24)</f>
        <v>0</v>
      </c>
      <c r="AG24" s="121">
        <f>+SUM(AH24:AK24)</f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f>+SUM(AO24,AT24,AX24,AY24,BE24)</f>
        <v>8914</v>
      </c>
      <c r="AO24" s="121">
        <f>+SUM(AP24:AS24)</f>
        <v>0</v>
      </c>
      <c r="AP24" s="121">
        <v>0</v>
      </c>
      <c r="AQ24" s="121">
        <v>0</v>
      </c>
      <c r="AR24" s="121">
        <v>0</v>
      </c>
      <c r="AS24" s="121">
        <v>0</v>
      </c>
      <c r="AT24" s="121">
        <f>+SUM(AU24:AW24)</f>
        <v>8914</v>
      </c>
      <c r="AU24" s="121">
        <v>8914</v>
      </c>
      <c r="AV24" s="121">
        <v>0</v>
      </c>
      <c r="AW24" s="121">
        <v>0</v>
      </c>
      <c r="AX24" s="121">
        <v>0</v>
      </c>
      <c r="AY24" s="121">
        <f>+SUM(AZ24:BC24)</f>
        <v>0</v>
      </c>
      <c r="AZ24" s="121">
        <v>0</v>
      </c>
      <c r="BA24" s="121">
        <v>0</v>
      </c>
      <c r="BB24" s="121">
        <v>0</v>
      </c>
      <c r="BC24" s="121">
        <v>0</v>
      </c>
      <c r="BD24" s="121">
        <v>26522</v>
      </c>
      <c r="BE24" s="121">
        <v>0</v>
      </c>
      <c r="BF24" s="121">
        <v>5628</v>
      </c>
      <c r="BG24" s="121">
        <f>+SUM(BF24,AN24,AF24)</f>
        <v>14542</v>
      </c>
      <c r="BH24" s="121">
        <f>SUM(D24,AF24)</f>
        <v>0</v>
      </c>
      <c r="BI24" s="121">
        <f>SUM(E24,AG24)</f>
        <v>0</v>
      </c>
      <c r="BJ24" s="121">
        <f>SUM(F24,AH24)</f>
        <v>0</v>
      </c>
      <c r="BK24" s="121">
        <f>SUM(G24,AI24)</f>
        <v>0</v>
      </c>
      <c r="BL24" s="121">
        <f>SUM(H24,AJ24)</f>
        <v>0</v>
      </c>
      <c r="BM24" s="121">
        <f>SUM(I24,AK24)</f>
        <v>0</v>
      </c>
      <c r="BN24" s="121">
        <f>SUM(J24,AL24)</f>
        <v>0</v>
      </c>
      <c r="BO24" s="121">
        <f>SUM(K24,AM24)</f>
        <v>106004</v>
      </c>
      <c r="BP24" s="121">
        <f>SUM(L24,AN24)</f>
        <v>36944</v>
      </c>
      <c r="BQ24" s="121">
        <f>SUM(M24,AO24)</f>
        <v>0</v>
      </c>
      <c r="BR24" s="121">
        <f>SUM(N24,AP24)</f>
        <v>0</v>
      </c>
      <c r="BS24" s="121">
        <f>SUM(O24,AQ24)</f>
        <v>0</v>
      </c>
      <c r="BT24" s="121">
        <f>SUM(P24,AR24)</f>
        <v>0</v>
      </c>
      <c r="BU24" s="121">
        <f>SUM(Q24,AS24)</f>
        <v>0</v>
      </c>
      <c r="BV24" s="121">
        <f>SUM(R24,AT24)</f>
        <v>36944</v>
      </c>
      <c r="BW24" s="121">
        <f>SUM(S24,AU24)</f>
        <v>36944</v>
      </c>
      <c r="BX24" s="121">
        <f>SUM(T24,AV24)</f>
        <v>0</v>
      </c>
      <c r="BY24" s="121">
        <f>SUM(U24,AW24)</f>
        <v>0</v>
      </c>
      <c r="BZ24" s="121">
        <f>SUM(V24,AX24)</f>
        <v>0</v>
      </c>
      <c r="CA24" s="121">
        <f>SUM(W24,AY24)</f>
        <v>0</v>
      </c>
      <c r="CB24" s="121">
        <f>SUM(X24,AZ24)</f>
        <v>0</v>
      </c>
      <c r="CC24" s="121">
        <f>SUM(Y24,BA24)</f>
        <v>0</v>
      </c>
      <c r="CD24" s="121">
        <f>SUM(Z24,BB24)</f>
        <v>0</v>
      </c>
      <c r="CE24" s="121">
        <f>SUM(AA24,BC24)</f>
        <v>0</v>
      </c>
      <c r="CF24" s="121">
        <f>SUM(AB24,BD24)</f>
        <v>41808</v>
      </c>
      <c r="CG24" s="121">
        <f>SUM(AC24,BE24)</f>
        <v>0</v>
      </c>
      <c r="CH24" s="121">
        <f>SUM(AD24,BF24)</f>
        <v>5874</v>
      </c>
      <c r="CI24" s="121">
        <f>SUM(AE24,BG24)</f>
        <v>42818</v>
      </c>
    </row>
    <row r="25" spans="1:87" s="136" customFormat="1" ht="13.5" customHeight="1" x14ac:dyDescent="0.15">
      <c r="A25" s="119" t="s">
        <v>6</v>
      </c>
      <c r="B25" s="120" t="s">
        <v>390</v>
      </c>
      <c r="C25" s="119" t="s">
        <v>391</v>
      </c>
      <c r="D25" s="121">
        <f>+SUM(E25,J25)</f>
        <v>0</v>
      </c>
      <c r="E25" s="121">
        <f>+SUM(F25:I25)</f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313966</v>
      </c>
      <c r="L25" s="121">
        <f>+SUM(M25,R25,V25,W25,AC25)</f>
        <v>119357</v>
      </c>
      <c r="M25" s="121">
        <f>+SUM(N25:Q25)</f>
        <v>26689</v>
      </c>
      <c r="N25" s="121">
        <v>19282</v>
      </c>
      <c r="O25" s="121">
        <v>7407</v>
      </c>
      <c r="P25" s="121">
        <v>0</v>
      </c>
      <c r="Q25" s="121">
        <v>0</v>
      </c>
      <c r="R25" s="121">
        <f>+SUM(S25:U25)</f>
        <v>2340</v>
      </c>
      <c r="S25" s="121">
        <v>2340</v>
      </c>
      <c r="T25" s="121">
        <v>0</v>
      </c>
      <c r="U25" s="121">
        <v>0</v>
      </c>
      <c r="V25" s="121">
        <v>896</v>
      </c>
      <c r="W25" s="121">
        <f>+SUM(X25:AA25)</f>
        <v>89432</v>
      </c>
      <c r="X25" s="121">
        <v>89432</v>
      </c>
      <c r="Y25" s="121">
        <v>0</v>
      </c>
      <c r="Z25" s="121">
        <v>0</v>
      </c>
      <c r="AA25" s="121">
        <v>0</v>
      </c>
      <c r="AB25" s="121">
        <v>39581</v>
      </c>
      <c r="AC25" s="121">
        <v>0</v>
      </c>
      <c r="AD25" s="121">
        <v>0</v>
      </c>
      <c r="AE25" s="121">
        <f>+SUM(D25,L25,AD25)</f>
        <v>119357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f>+SUM(AO25,AT25,AX25,AY25,BE25)</f>
        <v>10992</v>
      </c>
      <c r="AO25" s="121">
        <f>+SUM(AP25:AS25)</f>
        <v>6427</v>
      </c>
      <c r="AP25" s="121">
        <v>6427</v>
      </c>
      <c r="AQ25" s="121">
        <v>0</v>
      </c>
      <c r="AR25" s="121">
        <v>0</v>
      </c>
      <c r="AS25" s="121">
        <v>0</v>
      </c>
      <c r="AT25" s="121">
        <f>+SUM(AU25:AW25)</f>
        <v>1448</v>
      </c>
      <c r="AU25" s="121">
        <v>1448</v>
      </c>
      <c r="AV25" s="121">
        <v>0</v>
      </c>
      <c r="AW25" s="121">
        <v>0</v>
      </c>
      <c r="AX25" s="121">
        <v>0</v>
      </c>
      <c r="AY25" s="121">
        <f>+SUM(AZ25:BC25)</f>
        <v>3117</v>
      </c>
      <c r="AZ25" s="121">
        <v>3117</v>
      </c>
      <c r="BA25" s="121">
        <v>0</v>
      </c>
      <c r="BB25" s="121">
        <v>0</v>
      </c>
      <c r="BC25" s="121">
        <v>0</v>
      </c>
      <c r="BD25" s="121">
        <v>59827</v>
      </c>
      <c r="BE25" s="121">
        <v>0</v>
      </c>
      <c r="BF25" s="121">
        <v>0</v>
      </c>
      <c r="BG25" s="121">
        <f>+SUM(BF25,AN25,AF25)</f>
        <v>10992</v>
      </c>
      <c r="BH25" s="121">
        <f>SUM(D25,AF25)</f>
        <v>0</v>
      </c>
      <c r="BI25" s="121">
        <f>SUM(E25,AG25)</f>
        <v>0</v>
      </c>
      <c r="BJ25" s="121">
        <f>SUM(F25,AH25)</f>
        <v>0</v>
      </c>
      <c r="BK25" s="121">
        <f>SUM(G25,AI25)</f>
        <v>0</v>
      </c>
      <c r="BL25" s="121">
        <f>SUM(H25,AJ25)</f>
        <v>0</v>
      </c>
      <c r="BM25" s="121">
        <f>SUM(I25,AK25)</f>
        <v>0</v>
      </c>
      <c r="BN25" s="121">
        <f>SUM(J25,AL25)</f>
        <v>0</v>
      </c>
      <c r="BO25" s="121">
        <f>SUM(K25,AM25)</f>
        <v>313966</v>
      </c>
      <c r="BP25" s="121">
        <f>SUM(L25,AN25)</f>
        <v>130349</v>
      </c>
      <c r="BQ25" s="121">
        <f>SUM(M25,AO25)</f>
        <v>33116</v>
      </c>
      <c r="BR25" s="121">
        <f>SUM(N25,AP25)</f>
        <v>25709</v>
      </c>
      <c r="BS25" s="121">
        <f>SUM(O25,AQ25)</f>
        <v>7407</v>
      </c>
      <c r="BT25" s="121">
        <f>SUM(P25,AR25)</f>
        <v>0</v>
      </c>
      <c r="BU25" s="121">
        <f>SUM(Q25,AS25)</f>
        <v>0</v>
      </c>
      <c r="BV25" s="121">
        <f>SUM(R25,AT25)</f>
        <v>3788</v>
      </c>
      <c r="BW25" s="121">
        <f>SUM(S25,AU25)</f>
        <v>3788</v>
      </c>
      <c r="BX25" s="121">
        <f>SUM(T25,AV25)</f>
        <v>0</v>
      </c>
      <c r="BY25" s="121">
        <f>SUM(U25,AW25)</f>
        <v>0</v>
      </c>
      <c r="BZ25" s="121">
        <f>SUM(V25,AX25)</f>
        <v>896</v>
      </c>
      <c r="CA25" s="121">
        <f>SUM(W25,AY25)</f>
        <v>92549</v>
      </c>
      <c r="CB25" s="121">
        <f>SUM(X25,AZ25)</f>
        <v>92549</v>
      </c>
      <c r="CC25" s="121">
        <f>SUM(Y25,BA25)</f>
        <v>0</v>
      </c>
      <c r="CD25" s="121">
        <f>SUM(Z25,BB25)</f>
        <v>0</v>
      </c>
      <c r="CE25" s="121">
        <f>SUM(AA25,BC25)</f>
        <v>0</v>
      </c>
      <c r="CF25" s="121">
        <f>SUM(AB25,BD25)</f>
        <v>99408</v>
      </c>
      <c r="CG25" s="121">
        <f>SUM(AC25,BE25)</f>
        <v>0</v>
      </c>
      <c r="CH25" s="121">
        <f>SUM(AD25,BF25)</f>
        <v>0</v>
      </c>
      <c r="CI25" s="121">
        <f>SUM(AE25,BG25)</f>
        <v>130349</v>
      </c>
    </row>
    <row r="26" spans="1:87" s="136" customFormat="1" ht="13.5" customHeight="1" x14ac:dyDescent="0.15">
      <c r="A26" s="119" t="s">
        <v>6</v>
      </c>
      <c r="B26" s="120" t="s">
        <v>394</v>
      </c>
      <c r="C26" s="119" t="s">
        <v>395</v>
      </c>
      <c r="D26" s="121">
        <f>+SUM(E26,J26)</f>
        <v>0</v>
      </c>
      <c r="E26" s="121">
        <f>+SUM(F26:I26)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86274</v>
      </c>
      <c r="L26" s="121">
        <f>+SUM(M26,R26,V26,W26,AC26)</f>
        <v>32944</v>
      </c>
      <c r="M26" s="121">
        <f>+SUM(N26:Q26)</f>
        <v>0</v>
      </c>
      <c r="N26" s="121">
        <v>0</v>
      </c>
      <c r="O26" s="121">
        <v>0</v>
      </c>
      <c r="P26" s="121">
        <v>0</v>
      </c>
      <c r="Q26" s="121">
        <v>0</v>
      </c>
      <c r="R26" s="121">
        <f>+SUM(S26:U26)</f>
        <v>0</v>
      </c>
      <c r="S26" s="121">
        <v>0</v>
      </c>
      <c r="T26" s="121">
        <v>0</v>
      </c>
      <c r="U26" s="121">
        <v>0</v>
      </c>
      <c r="V26" s="121">
        <v>0</v>
      </c>
      <c r="W26" s="121">
        <f>+SUM(X26:AA26)</f>
        <v>32944</v>
      </c>
      <c r="X26" s="121">
        <v>32944</v>
      </c>
      <c r="Y26" s="121">
        <v>0</v>
      </c>
      <c r="Z26" s="121">
        <v>0</v>
      </c>
      <c r="AA26" s="121">
        <v>0</v>
      </c>
      <c r="AB26" s="121">
        <v>13057</v>
      </c>
      <c r="AC26" s="121">
        <v>0</v>
      </c>
      <c r="AD26" s="121">
        <v>419</v>
      </c>
      <c r="AE26" s="121">
        <f>+SUM(D26,L26,AD26)</f>
        <v>33363</v>
      </c>
      <c r="AF26" s="121">
        <f>+SUM(AG26,AL26)</f>
        <v>0</v>
      </c>
      <c r="AG26" s="121">
        <f>+SUM(AH26:AK26)</f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f>+SUM(AO26,AT26,AX26,AY26,BE26)</f>
        <v>8744</v>
      </c>
      <c r="AO26" s="121">
        <f>+SUM(AP26:AS26)</f>
        <v>0</v>
      </c>
      <c r="AP26" s="121">
        <v>0</v>
      </c>
      <c r="AQ26" s="121">
        <v>0</v>
      </c>
      <c r="AR26" s="121">
        <v>0</v>
      </c>
      <c r="AS26" s="121">
        <v>0</v>
      </c>
      <c r="AT26" s="121">
        <f>+SUM(AU26:AW26)</f>
        <v>0</v>
      </c>
      <c r="AU26" s="121">
        <v>0</v>
      </c>
      <c r="AV26" s="121">
        <v>0</v>
      </c>
      <c r="AW26" s="121">
        <v>0</v>
      </c>
      <c r="AX26" s="121">
        <v>0</v>
      </c>
      <c r="AY26" s="121">
        <f>+SUM(AZ26:BC26)</f>
        <v>8744</v>
      </c>
      <c r="AZ26" s="121">
        <v>8744</v>
      </c>
      <c r="BA26" s="121">
        <v>0</v>
      </c>
      <c r="BB26" s="121">
        <v>0</v>
      </c>
      <c r="BC26" s="121">
        <v>0</v>
      </c>
      <c r="BD26" s="121">
        <v>24334</v>
      </c>
      <c r="BE26" s="121">
        <v>0</v>
      </c>
      <c r="BF26" s="121">
        <v>261</v>
      </c>
      <c r="BG26" s="121">
        <f>+SUM(BF26,AN26,AF26)</f>
        <v>9005</v>
      </c>
      <c r="BH26" s="121">
        <f>SUM(D26,AF26)</f>
        <v>0</v>
      </c>
      <c r="BI26" s="121">
        <f>SUM(E26,AG26)</f>
        <v>0</v>
      </c>
      <c r="BJ26" s="121">
        <f>SUM(F26,AH26)</f>
        <v>0</v>
      </c>
      <c r="BK26" s="121">
        <f>SUM(G26,AI26)</f>
        <v>0</v>
      </c>
      <c r="BL26" s="121">
        <f>SUM(H26,AJ26)</f>
        <v>0</v>
      </c>
      <c r="BM26" s="121">
        <f>SUM(I26,AK26)</f>
        <v>0</v>
      </c>
      <c r="BN26" s="121">
        <f>SUM(J26,AL26)</f>
        <v>0</v>
      </c>
      <c r="BO26" s="121">
        <f>SUM(K26,AM26)</f>
        <v>86274</v>
      </c>
      <c r="BP26" s="121">
        <f>SUM(L26,AN26)</f>
        <v>41688</v>
      </c>
      <c r="BQ26" s="121">
        <f>SUM(M26,AO26)</f>
        <v>0</v>
      </c>
      <c r="BR26" s="121">
        <f>SUM(N26,AP26)</f>
        <v>0</v>
      </c>
      <c r="BS26" s="121">
        <f>SUM(O26,AQ26)</f>
        <v>0</v>
      </c>
      <c r="BT26" s="121">
        <f>SUM(P26,AR26)</f>
        <v>0</v>
      </c>
      <c r="BU26" s="121">
        <f>SUM(Q26,AS26)</f>
        <v>0</v>
      </c>
      <c r="BV26" s="121">
        <f>SUM(R26,AT26)</f>
        <v>0</v>
      </c>
      <c r="BW26" s="121">
        <f>SUM(S26,AU26)</f>
        <v>0</v>
      </c>
      <c r="BX26" s="121">
        <f>SUM(T26,AV26)</f>
        <v>0</v>
      </c>
      <c r="BY26" s="121">
        <f>SUM(U26,AW26)</f>
        <v>0</v>
      </c>
      <c r="BZ26" s="121">
        <f>SUM(V26,AX26)</f>
        <v>0</v>
      </c>
      <c r="CA26" s="121">
        <f>SUM(W26,AY26)</f>
        <v>41688</v>
      </c>
      <c r="CB26" s="121">
        <f>SUM(X26,AZ26)</f>
        <v>41688</v>
      </c>
      <c r="CC26" s="121">
        <f>SUM(Y26,BA26)</f>
        <v>0</v>
      </c>
      <c r="CD26" s="121">
        <f>SUM(Z26,BB26)</f>
        <v>0</v>
      </c>
      <c r="CE26" s="121">
        <f>SUM(AA26,BC26)</f>
        <v>0</v>
      </c>
      <c r="CF26" s="121">
        <f>SUM(AB26,BD26)</f>
        <v>37391</v>
      </c>
      <c r="CG26" s="121">
        <f>SUM(AC26,BE26)</f>
        <v>0</v>
      </c>
      <c r="CH26" s="121">
        <f>SUM(AD26,BF26)</f>
        <v>680</v>
      </c>
      <c r="CI26" s="121">
        <f>SUM(AE26,BG26)</f>
        <v>42368</v>
      </c>
    </row>
    <row r="27" spans="1:87" s="136" customFormat="1" ht="13.5" customHeight="1" x14ac:dyDescent="0.15">
      <c r="A27" s="119" t="s">
        <v>6</v>
      </c>
      <c r="B27" s="120" t="s">
        <v>397</v>
      </c>
      <c r="C27" s="119" t="s">
        <v>398</v>
      </c>
      <c r="D27" s="121">
        <f>+SUM(E27,J27)</f>
        <v>0</v>
      </c>
      <c r="E27" s="121">
        <f>+SUM(F27:I27)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123093</v>
      </c>
      <c r="L27" s="121">
        <f>+SUM(M27,R27,V27,W27,AC27)</f>
        <v>42153</v>
      </c>
      <c r="M27" s="121">
        <f>+SUM(N27:Q27)</f>
        <v>11589</v>
      </c>
      <c r="N27" s="121">
        <v>11589</v>
      </c>
      <c r="O27" s="121">
        <v>0</v>
      </c>
      <c r="P27" s="121">
        <v>0</v>
      </c>
      <c r="Q27" s="121">
        <v>0</v>
      </c>
      <c r="R27" s="121">
        <f>+SUM(S27:U27)</f>
        <v>0</v>
      </c>
      <c r="S27" s="121">
        <v>0</v>
      </c>
      <c r="T27" s="121">
        <v>0</v>
      </c>
      <c r="U27" s="121">
        <v>0</v>
      </c>
      <c r="V27" s="121">
        <v>0</v>
      </c>
      <c r="W27" s="121">
        <f>+SUM(X27:AA27)</f>
        <v>30564</v>
      </c>
      <c r="X27" s="121">
        <v>30564</v>
      </c>
      <c r="Y27" s="121">
        <v>0</v>
      </c>
      <c r="Z27" s="121">
        <v>0</v>
      </c>
      <c r="AA27" s="121">
        <v>0</v>
      </c>
      <c r="AB27" s="121">
        <v>18055</v>
      </c>
      <c r="AC27" s="121">
        <v>0</v>
      </c>
      <c r="AD27" s="121">
        <v>0</v>
      </c>
      <c r="AE27" s="121">
        <f>+SUM(D27,L27,AD27)</f>
        <v>42153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5794</v>
      </c>
      <c r="AO27" s="121">
        <f>+SUM(AP27:AS27)</f>
        <v>5794</v>
      </c>
      <c r="AP27" s="121">
        <v>5794</v>
      </c>
      <c r="AQ27" s="121">
        <v>0</v>
      </c>
      <c r="AR27" s="121">
        <v>0</v>
      </c>
      <c r="AS27" s="121">
        <v>0</v>
      </c>
      <c r="AT27" s="121">
        <f>+SUM(AU27:AW27)</f>
        <v>0</v>
      </c>
      <c r="AU27" s="121">
        <v>0</v>
      </c>
      <c r="AV27" s="121">
        <v>0</v>
      </c>
      <c r="AW27" s="121">
        <v>0</v>
      </c>
      <c r="AX27" s="121">
        <v>0</v>
      </c>
      <c r="AY27" s="121">
        <f>+SUM(AZ27:BC27)</f>
        <v>0</v>
      </c>
      <c r="AZ27" s="121">
        <v>0</v>
      </c>
      <c r="BA27" s="121">
        <v>0</v>
      </c>
      <c r="BB27" s="121">
        <v>0</v>
      </c>
      <c r="BC27" s="121">
        <v>0</v>
      </c>
      <c r="BD27" s="121">
        <v>40708</v>
      </c>
      <c r="BE27" s="121">
        <v>0</v>
      </c>
      <c r="BF27" s="121">
        <v>0</v>
      </c>
      <c r="BG27" s="121">
        <f>+SUM(BF27,AN27,AF27)</f>
        <v>5794</v>
      </c>
      <c r="BH27" s="121">
        <f>SUM(D27,AF27)</f>
        <v>0</v>
      </c>
      <c r="BI27" s="121">
        <f>SUM(E27,AG27)</f>
        <v>0</v>
      </c>
      <c r="BJ27" s="121">
        <f>SUM(F27,AH27)</f>
        <v>0</v>
      </c>
      <c r="BK27" s="121">
        <f>SUM(G27,AI27)</f>
        <v>0</v>
      </c>
      <c r="BL27" s="121">
        <f>SUM(H27,AJ27)</f>
        <v>0</v>
      </c>
      <c r="BM27" s="121">
        <f>SUM(I27,AK27)</f>
        <v>0</v>
      </c>
      <c r="BN27" s="121">
        <f>SUM(J27,AL27)</f>
        <v>0</v>
      </c>
      <c r="BO27" s="121">
        <f>SUM(K27,AM27)</f>
        <v>123093</v>
      </c>
      <c r="BP27" s="121">
        <f>SUM(L27,AN27)</f>
        <v>47947</v>
      </c>
      <c r="BQ27" s="121">
        <f>SUM(M27,AO27)</f>
        <v>17383</v>
      </c>
      <c r="BR27" s="121">
        <f>SUM(N27,AP27)</f>
        <v>17383</v>
      </c>
      <c r="BS27" s="121">
        <f>SUM(O27,AQ27)</f>
        <v>0</v>
      </c>
      <c r="BT27" s="121">
        <f>SUM(P27,AR27)</f>
        <v>0</v>
      </c>
      <c r="BU27" s="121">
        <f>SUM(Q27,AS27)</f>
        <v>0</v>
      </c>
      <c r="BV27" s="121">
        <f>SUM(R27,AT27)</f>
        <v>0</v>
      </c>
      <c r="BW27" s="121">
        <f>SUM(S27,AU27)</f>
        <v>0</v>
      </c>
      <c r="BX27" s="121">
        <f>SUM(T27,AV27)</f>
        <v>0</v>
      </c>
      <c r="BY27" s="121">
        <f>SUM(U27,AW27)</f>
        <v>0</v>
      </c>
      <c r="BZ27" s="121">
        <f>SUM(V27,AX27)</f>
        <v>0</v>
      </c>
      <c r="CA27" s="121">
        <f>SUM(W27,AY27)</f>
        <v>30564</v>
      </c>
      <c r="CB27" s="121">
        <f>SUM(X27,AZ27)</f>
        <v>30564</v>
      </c>
      <c r="CC27" s="121">
        <f>SUM(Y27,BA27)</f>
        <v>0</v>
      </c>
      <c r="CD27" s="121">
        <f>SUM(Z27,BB27)</f>
        <v>0</v>
      </c>
      <c r="CE27" s="121">
        <f>SUM(AA27,BC27)</f>
        <v>0</v>
      </c>
      <c r="CF27" s="121">
        <f>SUM(AB27,BD27)</f>
        <v>58763</v>
      </c>
      <c r="CG27" s="121">
        <f>SUM(AC27,BE27)</f>
        <v>0</v>
      </c>
      <c r="CH27" s="121">
        <f>SUM(AD27,BF27)</f>
        <v>0</v>
      </c>
      <c r="CI27" s="121">
        <f>SUM(AE27,BG27)</f>
        <v>47947</v>
      </c>
    </row>
    <row r="28" spans="1:87" s="136" customFormat="1" ht="13.5" customHeight="1" x14ac:dyDescent="0.15">
      <c r="A28" s="119" t="s">
        <v>6</v>
      </c>
      <c r="B28" s="120" t="s">
        <v>400</v>
      </c>
      <c r="C28" s="119" t="s">
        <v>401</v>
      </c>
      <c r="D28" s="121">
        <f>+SUM(E28,J28)</f>
        <v>0</v>
      </c>
      <c r="E28" s="121">
        <f>+SUM(F28:I28)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f>+SUM(M28,R28,V28,W28,AC28)</f>
        <v>0</v>
      </c>
      <c r="M28" s="121">
        <f>+SUM(N28:Q28)</f>
        <v>0</v>
      </c>
      <c r="N28" s="121">
        <v>0</v>
      </c>
      <c r="O28" s="121">
        <v>0</v>
      </c>
      <c r="P28" s="121">
        <v>0</v>
      </c>
      <c r="Q28" s="121">
        <v>0</v>
      </c>
      <c r="R28" s="121">
        <f>+SUM(S28:U28)</f>
        <v>0</v>
      </c>
      <c r="S28" s="121">
        <v>0</v>
      </c>
      <c r="T28" s="121">
        <v>0</v>
      </c>
      <c r="U28" s="121">
        <v>0</v>
      </c>
      <c r="V28" s="121">
        <v>0</v>
      </c>
      <c r="W28" s="121">
        <f>+SUM(X28:AA28)</f>
        <v>0</v>
      </c>
      <c r="X28" s="121">
        <v>0</v>
      </c>
      <c r="Y28" s="121">
        <v>0</v>
      </c>
      <c r="Z28" s="121">
        <v>0</v>
      </c>
      <c r="AA28" s="121">
        <v>0</v>
      </c>
      <c r="AB28" s="121">
        <v>260546</v>
      </c>
      <c r="AC28" s="121">
        <v>0</v>
      </c>
      <c r="AD28" s="121">
        <v>6892</v>
      </c>
      <c r="AE28" s="121">
        <f>+SUM(D28,L28,AD28)</f>
        <v>6892</v>
      </c>
      <c r="AF28" s="121">
        <f>+SUM(AG28,AL28)</f>
        <v>0</v>
      </c>
      <c r="AG28" s="121">
        <f>+SUM(AH28:AK28)</f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>+SUM(AO28,AT28,AX28,AY28,BE28)</f>
        <v>0</v>
      </c>
      <c r="AO28" s="121">
        <f>+SUM(AP28:AS28)</f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f>+SUM(AU28:AW28)</f>
        <v>0</v>
      </c>
      <c r="AU28" s="121">
        <v>0</v>
      </c>
      <c r="AV28" s="121">
        <v>0</v>
      </c>
      <c r="AW28" s="121">
        <v>0</v>
      </c>
      <c r="AX28" s="121">
        <v>0</v>
      </c>
      <c r="AY28" s="121">
        <f>+SUM(AZ28:BC28)</f>
        <v>0</v>
      </c>
      <c r="AZ28" s="121">
        <v>0</v>
      </c>
      <c r="BA28" s="121">
        <v>0</v>
      </c>
      <c r="BB28" s="121">
        <v>0</v>
      </c>
      <c r="BC28" s="121">
        <v>0</v>
      </c>
      <c r="BD28" s="121">
        <v>72138</v>
      </c>
      <c r="BE28" s="121">
        <v>0</v>
      </c>
      <c r="BF28" s="121">
        <v>0</v>
      </c>
      <c r="BG28" s="121">
        <f>+SUM(BF28,AN28,AF28)</f>
        <v>0</v>
      </c>
      <c r="BH28" s="121">
        <f>SUM(D28,AF28)</f>
        <v>0</v>
      </c>
      <c r="BI28" s="121">
        <f>SUM(E28,AG28)</f>
        <v>0</v>
      </c>
      <c r="BJ28" s="121">
        <f>SUM(F28,AH28)</f>
        <v>0</v>
      </c>
      <c r="BK28" s="121">
        <f>SUM(G28,AI28)</f>
        <v>0</v>
      </c>
      <c r="BL28" s="121">
        <f>SUM(H28,AJ28)</f>
        <v>0</v>
      </c>
      <c r="BM28" s="121">
        <f>SUM(I28,AK28)</f>
        <v>0</v>
      </c>
      <c r="BN28" s="121">
        <f>SUM(J28,AL28)</f>
        <v>0</v>
      </c>
      <c r="BO28" s="121">
        <f>SUM(K28,AM28)</f>
        <v>0</v>
      </c>
      <c r="BP28" s="121">
        <f>SUM(L28,AN28)</f>
        <v>0</v>
      </c>
      <c r="BQ28" s="121">
        <f>SUM(M28,AO28)</f>
        <v>0</v>
      </c>
      <c r="BR28" s="121">
        <f>SUM(N28,AP28)</f>
        <v>0</v>
      </c>
      <c r="BS28" s="121">
        <f>SUM(O28,AQ28)</f>
        <v>0</v>
      </c>
      <c r="BT28" s="121">
        <f>SUM(P28,AR28)</f>
        <v>0</v>
      </c>
      <c r="BU28" s="121">
        <f>SUM(Q28,AS28)</f>
        <v>0</v>
      </c>
      <c r="BV28" s="121">
        <f>SUM(R28,AT28)</f>
        <v>0</v>
      </c>
      <c r="BW28" s="121">
        <f>SUM(S28,AU28)</f>
        <v>0</v>
      </c>
      <c r="BX28" s="121">
        <f>SUM(T28,AV28)</f>
        <v>0</v>
      </c>
      <c r="BY28" s="121">
        <f>SUM(U28,AW28)</f>
        <v>0</v>
      </c>
      <c r="BZ28" s="121">
        <f>SUM(V28,AX28)</f>
        <v>0</v>
      </c>
      <c r="CA28" s="121">
        <f>SUM(W28,AY28)</f>
        <v>0</v>
      </c>
      <c r="CB28" s="121">
        <f>SUM(X28,AZ28)</f>
        <v>0</v>
      </c>
      <c r="CC28" s="121">
        <f>SUM(Y28,BA28)</f>
        <v>0</v>
      </c>
      <c r="CD28" s="121">
        <f>SUM(Z28,BB28)</f>
        <v>0</v>
      </c>
      <c r="CE28" s="121">
        <f>SUM(AA28,BC28)</f>
        <v>0</v>
      </c>
      <c r="CF28" s="121">
        <f>SUM(AB28,BD28)</f>
        <v>332684</v>
      </c>
      <c r="CG28" s="121">
        <f>SUM(AC28,BE28)</f>
        <v>0</v>
      </c>
      <c r="CH28" s="121">
        <f>SUM(AD28,BF28)</f>
        <v>6892</v>
      </c>
      <c r="CI28" s="121">
        <f>SUM(AE28,BG28)</f>
        <v>6892</v>
      </c>
    </row>
    <row r="29" spans="1:87" s="136" customFormat="1" ht="13.5" customHeight="1" x14ac:dyDescent="0.15">
      <c r="A29" s="119" t="s">
        <v>6</v>
      </c>
      <c r="B29" s="120" t="s">
        <v>403</v>
      </c>
      <c r="C29" s="119" t="s">
        <v>404</v>
      </c>
      <c r="D29" s="121">
        <f>+SUM(E29,J29)</f>
        <v>0</v>
      </c>
      <c r="E29" s="121">
        <f>+SUM(F29:I29)</f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  <c r="L29" s="121">
        <f>+SUM(M29,R29,V29,W29,AC29)</f>
        <v>0</v>
      </c>
      <c r="M29" s="121">
        <f>+SUM(N29:Q29)</f>
        <v>0</v>
      </c>
      <c r="N29" s="121">
        <v>0</v>
      </c>
      <c r="O29" s="121">
        <v>0</v>
      </c>
      <c r="P29" s="121">
        <v>0</v>
      </c>
      <c r="Q29" s="121">
        <v>0</v>
      </c>
      <c r="R29" s="121">
        <f>+SUM(S29:U29)</f>
        <v>0</v>
      </c>
      <c r="S29" s="121">
        <v>0</v>
      </c>
      <c r="T29" s="121">
        <v>0</v>
      </c>
      <c r="U29" s="121">
        <v>0</v>
      </c>
      <c r="V29" s="121">
        <v>0</v>
      </c>
      <c r="W29" s="121">
        <f>+SUM(X29:AA29)</f>
        <v>0</v>
      </c>
      <c r="X29" s="121">
        <v>0</v>
      </c>
      <c r="Y29" s="121">
        <v>0</v>
      </c>
      <c r="Z29" s="121">
        <v>0</v>
      </c>
      <c r="AA29" s="121">
        <v>0</v>
      </c>
      <c r="AB29" s="121">
        <v>106125</v>
      </c>
      <c r="AC29" s="121">
        <v>0</v>
      </c>
      <c r="AD29" s="121">
        <v>0</v>
      </c>
      <c r="AE29" s="121">
        <f>+SUM(D29,L29,AD29)</f>
        <v>0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0</v>
      </c>
      <c r="AO29" s="121">
        <f>+SUM(AP29:AS29)</f>
        <v>0</v>
      </c>
      <c r="AP29" s="121">
        <v>0</v>
      </c>
      <c r="AQ29" s="121">
        <v>0</v>
      </c>
      <c r="AR29" s="121">
        <v>0</v>
      </c>
      <c r="AS29" s="121">
        <v>0</v>
      </c>
      <c r="AT29" s="121">
        <f>+SUM(AU29:AW29)</f>
        <v>0</v>
      </c>
      <c r="AU29" s="121">
        <v>0</v>
      </c>
      <c r="AV29" s="121">
        <v>0</v>
      </c>
      <c r="AW29" s="121">
        <v>0</v>
      </c>
      <c r="AX29" s="121">
        <v>0</v>
      </c>
      <c r="AY29" s="121">
        <f>+SUM(AZ29:BC29)</f>
        <v>0</v>
      </c>
      <c r="AZ29" s="121">
        <v>0</v>
      </c>
      <c r="BA29" s="121">
        <v>0</v>
      </c>
      <c r="BB29" s="121">
        <v>0</v>
      </c>
      <c r="BC29" s="121">
        <v>0</v>
      </c>
      <c r="BD29" s="121">
        <v>48213</v>
      </c>
      <c r="BE29" s="121">
        <v>0</v>
      </c>
      <c r="BF29" s="121">
        <v>0</v>
      </c>
      <c r="BG29" s="121">
        <f>+SUM(BF29,AN29,AF29)</f>
        <v>0</v>
      </c>
      <c r="BH29" s="121">
        <f>SUM(D29,AF29)</f>
        <v>0</v>
      </c>
      <c r="BI29" s="121">
        <f>SUM(E29,AG29)</f>
        <v>0</v>
      </c>
      <c r="BJ29" s="121">
        <f>SUM(F29,AH29)</f>
        <v>0</v>
      </c>
      <c r="BK29" s="121">
        <f>SUM(G29,AI29)</f>
        <v>0</v>
      </c>
      <c r="BL29" s="121">
        <f>SUM(H29,AJ29)</f>
        <v>0</v>
      </c>
      <c r="BM29" s="121">
        <f>SUM(I29,AK29)</f>
        <v>0</v>
      </c>
      <c r="BN29" s="121">
        <f>SUM(J29,AL29)</f>
        <v>0</v>
      </c>
      <c r="BO29" s="121">
        <f>SUM(K29,AM29)</f>
        <v>0</v>
      </c>
      <c r="BP29" s="121">
        <f>SUM(L29,AN29)</f>
        <v>0</v>
      </c>
      <c r="BQ29" s="121">
        <f>SUM(M29,AO29)</f>
        <v>0</v>
      </c>
      <c r="BR29" s="121">
        <f>SUM(N29,AP29)</f>
        <v>0</v>
      </c>
      <c r="BS29" s="121">
        <f>SUM(O29,AQ29)</f>
        <v>0</v>
      </c>
      <c r="BT29" s="121">
        <f>SUM(P29,AR29)</f>
        <v>0</v>
      </c>
      <c r="BU29" s="121">
        <f>SUM(Q29,AS29)</f>
        <v>0</v>
      </c>
      <c r="BV29" s="121">
        <f>SUM(R29,AT29)</f>
        <v>0</v>
      </c>
      <c r="BW29" s="121">
        <f>SUM(S29,AU29)</f>
        <v>0</v>
      </c>
      <c r="BX29" s="121">
        <f>SUM(T29,AV29)</f>
        <v>0</v>
      </c>
      <c r="BY29" s="121">
        <f>SUM(U29,AW29)</f>
        <v>0</v>
      </c>
      <c r="BZ29" s="121">
        <f>SUM(V29,AX29)</f>
        <v>0</v>
      </c>
      <c r="CA29" s="121">
        <f>SUM(W29,AY29)</f>
        <v>0</v>
      </c>
      <c r="CB29" s="121">
        <f>SUM(X29,AZ29)</f>
        <v>0</v>
      </c>
      <c r="CC29" s="121">
        <f>SUM(Y29,BA29)</f>
        <v>0</v>
      </c>
      <c r="CD29" s="121">
        <f>SUM(Z29,BB29)</f>
        <v>0</v>
      </c>
      <c r="CE29" s="121">
        <f>SUM(AA29,BC29)</f>
        <v>0</v>
      </c>
      <c r="CF29" s="121">
        <f>SUM(AB29,BD29)</f>
        <v>154338</v>
      </c>
      <c r="CG29" s="121">
        <f>SUM(AC29,BE29)</f>
        <v>0</v>
      </c>
      <c r="CH29" s="121">
        <f>SUM(AD29,BF29)</f>
        <v>0</v>
      </c>
      <c r="CI29" s="121">
        <f>SUM(AE29,BG29)</f>
        <v>0</v>
      </c>
    </row>
    <row r="30" spans="1:87" s="136" customFormat="1" ht="13.5" customHeight="1" x14ac:dyDescent="0.15">
      <c r="A30" s="119" t="s">
        <v>6</v>
      </c>
      <c r="B30" s="120" t="s">
        <v>406</v>
      </c>
      <c r="C30" s="119" t="s">
        <v>407</v>
      </c>
      <c r="D30" s="121">
        <f>+SUM(E30,J30)</f>
        <v>0</v>
      </c>
      <c r="E30" s="121">
        <f>+SUM(F30:I30)</f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  <c r="L30" s="121">
        <f>+SUM(M30,R30,V30,W30,AC30)</f>
        <v>59616</v>
      </c>
      <c r="M30" s="121">
        <f>+SUM(N30:Q30)</f>
        <v>0</v>
      </c>
      <c r="N30" s="121">
        <v>0</v>
      </c>
      <c r="O30" s="121">
        <v>0</v>
      </c>
      <c r="P30" s="121">
        <v>0</v>
      </c>
      <c r="Q30" s="121">
        <v>0</v>
      </c>
      <c r="R30" s="121">
        <f>+SUM(S30:U30)</f>
        <v>59616</v>
      </c>
      <c r="S30" s="121">
        <v>59616</v>
      </c>
      <c r="T30" s="121">
        <v>0</v>
      </c>
      <c r="U30" s="121">
        <v>0</v>
      </c>
      <c r="V30" s="121">
        <v>0</v>
      </c>
      <c r="W30" s="121">
        <f>+SUM(X30:AA30)</f>
        <v>0</v>
      </c>
      <c r="X30" s="121">
        <v>0</v>
      </c>
      <c r="Y30" s="121">
        <v>0</v>
      </c>
      <c r="Z30" s="121">
        <v>0</v>
      </c>
      <c r="AA30" s="121">
        <v>0</v>
      </c>
      <c r="AB30" s="121">
        <v>105160</v>
      </c>
      <c r="AC30" s="121">
        <v>0</v>
      </c>
      <c r="AD30" s="121">
        <v>0</v>
      </c>
      <c r="AE30" s="121">
        <f>+SUM(D30,L30,AD30)</f>
        <v>59616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0</v>
      </c>
      <c r="AO30" s="121">
        <f>+SUM(AP30:AS30)</f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f>+SUM(AU30:AW30)</f>
        <v>0</v>
      </c>
      <c r="AU30" s="121">
        <v>0</v>
      </c>
      <c r="AV30" s="121">
        <v>0</v>
      </c>
      <c r="AW30" s="121">
        <v>0</v>
      </c>
      <c r="AX30" s="121">
        <v>0</v>
      </c>
      <c r="AY30" s="121">
        <f>+SUM(AZ30:BC30)</f>
        <v>0</v>
      </c>
      <c r="AZ30" s="121">
        <v>0</v>
      </c>
      <c r="BA30" s="121">
        <v>0</v>
      </c>
      <c r="BB30" s="121">
        <v>0</v>
      </c>
      <c r="BC30" s="121">
        <v>0</v>
      </c>
      <c r="BD30" s="121">
        <v>45325</v>
      </c>
      <c r="BE30" s="121">
        <v>0</v>
      </c>
      <c r="BF30" s="121">
        <v>0</v>
      </c>
      <c r="BG30" s="121">
        <f>+SUM(BF30,AN30,AF30)</f>
        <v>0</v>
      </c>
      <c r="BH30" s="121">
        <f>SUM(D30,AF30)</f>
        <v>0</v>
      </c>
      <c r="BI30" s="121">
        <f>SUM(E30,AG30)</f>
        <v>0</v>
      </c>
      <c r="BJ30" s="121">
        <f>SUM(F30,AH30)</f>
        <v>0</v>
      </c>
      <c r="BK30" s="121">
        <f>SUM(G30,AI30)</f>
        <v>0</v>
      </c>
      <c r="BL30" s="121">
        <f>SUM(H30,AJ30)</f>
        <v>0</v>
      </c>
      <c r="BM30" s="121">
        <f>SUM(I30,AK30)</f>
        <v>0</v>
      </c>
      <c r="BN30" s="121">
        <f>SUM(J30,AL30)</f>
        <v>0</v>
      </c>
      <c r="BO30" s="121">
        <f>SUM(K30,AM30)</f>
        <v>0</v>
      </c>
      <c r="BP30" s="121">
        <f>SUM(L30,AN30)</f>
        <v>59616</v>
      </c>
      <c r="BQ30" s="121">
        <f>SUM(M30,AO30)</f>
        <v>0</v>
      </c>
      <c r="BR30" s="121">
        <f>SUM(N30,AP30)</f>
        <v>0</v>
      </c>
      <c r="BS30" s="121">
        <f>SUM(O30,AQ30)</f>
        <v>0</v>
      </c>
      <c r="BT30" s="121">
        <f>SUM(P30,AR30)</f>
        <v>0</v>
      </c>
      <c r="BU30" s="121">
        <f>SUM(Q30,AS30)</f>
        <v>0</v>
      </c>
      <c r="BV30" s="121">
        <f>SUM(R30,AT30)</f>
        <v>59616</v>
      </c>
      <c r="BW30" s="121">
        <f>SUM(S30,AU30)</f>
        <v>59616</v>
      </c>
      <c r="BX30" s="121">
        <f>SUM(T30,AV30)</f>
        <v>0</v>
      </c>
      <c r="BY30" s="121">
        <f>SUM(U30,AW30)</f>
        <v>0</v>
      </c>
      <c r="BZ30" s="121">
        <f>SUM(V30,AX30)</f>
        <v>0</v>
      </c>
      <c r="CA30" s="121">
        <f>SUM(W30,AY30)</f>
        <v>0</v>
      </c>
      <c r="CB30" s="121">
        <f>SUM(X30,AZ30)</f>
        <v>0</v>
      </c>
      <c r="CC30" s="121">
        <f>SUM(Y30,BA30)</f>
        <v>0</v>
      </c>
      <c r="CD30" s="121">
        <f>SUM(Z30,BB30)</f>
        <v>0</v>
      </c>
      <c r="CE30" s="121">
        <f>SUM(AA30,BC30)</f>
        <v>0</v>
      </c>
      <c r="CF30" s="121">
        <f>SUM(AB30,BD30)</f>
        <v>150485</v>
      </c>
      <c r="CG30" s="121">
        <f>SUM(AC30,BE30)</f>
        <v>0</v>
      </c>
      <c r="CH30" s="121">
        <f>SUM(AD30,BF30)</f>
        <v>0</v>
      </c>
      <c r="CI30" s="121">
        <f>SUM(AE30,BG30)</f>
        <v>59616</v>
      </c>
    </row>
    <row r="31" spans="1:87" s="136" customFormat="1" ht="13.5" customHeight="1" x14ac:dyDescent="0.15">
      <c r="A31" s="119" t="s">
        <v>6</v>
      </c>
      <c r="B31" s="120" t="s">
        <v>409</v>
      </c>
      <c r="C31" s="119" t="s">
        <v>410</v>
      </c>
      <c r="D31" s="121">
        <f>+SUM(E31,J31)</f>
        <v>0</v>
      </c>
      <c r="E31" s="121">
        <f>+SUM(F31:I31)</f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0</v>
      </c>
      <c r="L31" s="121">
        <f>+SUM(M31,R31,V31,W31,AC31)</f>
        <v>64938</v>
      </c>
      <c r="M31" s="121">
        <f>+SUM(N31:Q31)</f>
        <v>0</v>
      </c>
      <c r="N31" s="121">
        <v>0</v>
      </c>
      <c r="O31" s="121">
        <v>0</v>
      </c>
      <c r="P31" s="121">
        <v>0</v>
      </c>
      <c r="Q31" s="121">
        <v>0</v>
      </c>
      <c r="R31" s="121">
        <f>+SUM(S31:U31)</f>
        <v>0</v>
      </c>
      <c r="S31" s="121">
        <v>0</v>
      </c>
      <c r="T31" s="121">
        <v>0</v>
      </c>
      <c r="U31" s="121">
        <v>0</v>
      </c>
      <c r="V31" s="121">
        <v>0</v>
      </c>
      <c r="W31" s="121">
        <f>+SUM(X31:AA31)</f>
        <v>64938</v>
      </c>
      <c r="X31" s="121">
        <v>64938</v>
      </c>
      <c r="Y31" s="121">
        <v>0</v>
      </c>
      <c r="Z31" s="121">
        <v>0</v>
      </c>
      <c r="AA31" s="121">
        <v>0</v>
      </c>
      <c r="AB31" s="121">
        <v>113944</v>
      </c>
      <c r="AC31" s="121">
        <v>0</v>
      </c>
      <c r="AD31" s="121">
        <v>0</v>
      </c>
      <c r="AE31" s="121">
        <f>+SUM(D31,L31,AD31)</f>
        <v>64938</v>
      </c>
      <c r="AF31" s="121">
        <f>+SUM(AG31,AL31)</f>
        <v>0</v>
      </c>
      <c r="AG31" s="121">
        <f>+SUM(AH31:AK31)</f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f>+SUM(AO31,AT31,AX31,AY31,BE31)</f>
        <v>0</v>
      </c>
      <c r="AO31" s="121">
        <f>+SUM(AP31:AS31)</f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f>+SUM(AU31:AW31)</f>
        <v>0</v>
      </c>
      <c r="AU31" s="121">
        <v>0</v>
      </c>
      <c r="AV31" s="121">
        <v>0</v>
      </c>
      <c r="AW31" s="121">
        <v>0</v>
      </c>
      <c r="AX31" s="121">
        <v>0</v>
      </c>
      <c r="AY31" s="121">
        <f>+SUM(AZ31:BC31)</f>
        <v>0</v>
      </c>
      <c r="AZ31" s="121">
        <v>0</v>
      </c>
      <c r="BA31" s="121">
        <v>0</v>
      </c>
      <c r="BB31" s="121">
        <v>0</v>
      </c>
      <c r="BC31" s="121">
        <v>0</v>
      </c>
      <c r="BD31" s="121">
        <v>13588</v>
      </c>
      <c r="BE31" s="121">
        <v>0</v>
      </c>
      <c r="BF31" s="121">
        <v>0</v>
      </c>
      <c r="BG31" s="121">
        <f>+SUM(BF31,AN31,AF31)</f>
        <v>0</v>
      </c>
      <c r="BH31" s="121">
        <f>SUM(D31,AF31)</f>
        <v>0</v>
      </c>
      <c r="BI31" s="121">
        <f>SUM(E31,AG31)</f>
        <v>0</v>
      </c>
      <c r="BJ31" s="121">
        <f>SUM(F31,AH31)</f>
        <v>0</v>
      </c>
      <c r="BK31" s="121">
        <f>SUM(G31,AI31)</f>
        <v>0</v>
      </c>
      <c r="BL31" s="121">
        <f>SUM(H31,AJ31)</f>
        <v>0</v>
      </c>
      <c r="BM31" s="121">
        <f>SUM(I31,AK31)</f>
        <v>0</v>
      </c>
      <c r="BN31" s="121">
        <f>SUM(J31,AL31)</f>
        <v>0</v>
      </c>
      <c r="BO31" s="121">
        <f>SUM(K31,AM31)</f>
        <v>0</v>
      </c>
      <c r="BP31" s="121">
        <f>SUM(L31,AN31)</f>
        <v>64938</v>
      </c>
      <c r="BQ31" s="121">
        <f>SUM(M31,AO31)</f>
        <v>0</v>
      </c>
      <c r="BR31" s="121">
        <f>SUM(N31,AP31)</f>
        <v>0</v>
      </c>
      <c r="BS31" s="121">
        <f>SUM(O31,AQ31)</f>
        <v>0</v>
      </c>
      <c r="BT31" s="121">
        <f>SUM(P31,AR31)</f>
        <v>0</v>
      </c>
      <c r="BU31" s="121">
        <f>SUM(Q31,AS31)</f>
        <v>0</v>
      </c>
      <c r="BV31" s="121">
        <f>SUM(R31,AT31)</f>
        <v>0</v>
      </c>
      <c r="BW31" s="121">
        <f>SUM(S31,AU31)</f>
        <v>0</v>
      </c>
      <c r="BX31" s="121">
        <f>SUM(T31,AV31)</f>
        <v>0</v>
      </c>
      <c r="BY31" s="121">
        <f>SUM(U31,AW31)</f>
        <v>0</v>
      </c>
      <c r="BZ31" s="121">
        <f>SUM(V31,AX31)</f>
        <v>0</v>
      </c>
      <c r="CA31" s="121">
        <f>SUM(W31,AY31)</f>
        <v>64938</v>
      </c>
      <c r="CB31" s="121">
        <f>SUM(X31,AZ31)</f>
        <v>64938</v>
      </c>
      <c r="CC31" s="121">
        <f>SUM(Y31,BA31)</f>
        <v>0</v>
      </c>
      <c r="CD31" s="121">
        <f>SUM(Z31,BB31)</f>
        <v>0</v>
      </c>
      <c r="CE31" s="121">
        <f>SUM(AA31,BC31)</f>
        <v>0</v>
      </c>
      <c r="CF31" s="121">
        <f>SUM(AB31,BD31)</f>
        <v>127532</v>
      </c>
      <c r="CG31" s="121">
        <f>SUM(AC31,BE31)</f>
        <v>0</v>
      </c>
      <c r="CH31" s="121">
        <f>SUM(AD31,BF31)</f>
        <v>0</v>
      </c>
      <c r="CI31" s="121">
        <f>SUM(AE31,BG31)</f>
        <v>64938</v>
      </c>
    </row>
    <row r="32" spans="1:87" s="136" customFormat="1" ht="13.5" customHeight="1" x14ac:dyDescent="0.15">
      <c r="A32" s="119" t="s">
        <v>6</v>
      </c>
      <c r="B32" s="120" t="s">
        <v>413</v>
      </c>
      <c r="C32" s="119" t="s">
        <v>414</v>
      </c>
      <c r="D32" s="121">
        <f>+SUM(E32,J32)</f>
        <v>0</v>
      </c>
      <c r="E32" s="121">
        <f>+SUM(F32:I32)</f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f>+SUM(M32,R32,V32,W32,AC32)</f>
        <v>90557</v>
      </c>
      <c r="M32" s="121">
        <f>+SUM(N32:Q32)</f>
        <v>0</v>
      </c>
      <c r="N32" s="121">
        <v>0</v>
      </c>
      <c r="O32" s="121">
        <v>0</v>
      </c>
      <c r="P32" s="121">
        <v>0</v>
      </c>
      <c r="Q32" s="121">
        <v>0</v>
      </c>
      <c r="R32" s="121">
        <f>+SUM(S32:U32)</f>
        <v>0</v>
      </c>
      <c r="S32" s="121">
        <v>0</v>
      </c>
      <c r="T32" s="121">
        <v>0</v>
      </c>
      <c r="U32" s="121">
        <v>0</v>
      </c>
      <c r="V32" s="121">
        <v>0</v>
      </c>
      <c r="W32" s="121">
        <f>+SUM(X32:AA32)</f>
        <v>90557</v>
      </c>
      <c r="X32" s="121">
        <v>90557</v>
      </c>
      <c r="Y32" s="121">
        <v>0</v>
      </c>
      <c r="Z32" s="121">
        <v>0</v>
      </c>
      <c r="AA32" s="121">
        <v>0</v>
      </c>
      <c r="AB32" s="121">
        <v>208558</v>
      </c>
      <c r="AC32" s="121">
        <v>0</v>
      </c>
      <c r="AD32" s="121">
        <v>0</v>
      </c>
      <c r="AE32" s="121">
        <f>+SUM(D32,L32,AD32)</f>
        <v>90557</v>
      </c>
      <c r="AF32" s="121">
        <f>+SUM(AG32,AL32)</f>
        <v>5985</v>
      </c>
      <c r="AG32" s="121">
        <f>+SUM(AH32:AK32)</f>
        <v>5985</v>
      </c>
      <c r="AH32" s="121">
        <v>0</v>
      </c>
      <c r="AI32" s="121">
        <v>0</v>
      </c>
      <c r="AJ32" s="121">
        <v>0</v>
      </c>
      <c r="AK32" s="121">
        <v>5985</v>
      </c>
      <c r="AL32" s="121">
        <v>0</v>
      </c>
      <c r="AM32" s="121">
        <v>0</v>
      </c>
      <c r="AN32" s="121">
        <f>+SUM(AO32,AT32,AX32,AY32,BE32)</f>
        <v>17108</v>
      </c>
      <c r="AO32" s="121">
        <f>+SUM(AP32:AS32)</f>
        <v>17108</v>
      </c>
      <c r="AP32" s="121">
        <v>17108</v>
      </c>
      <c r="AQ32" s="121">
        <v>0</v>
      </c>
      <c r="AR32" s="121">
        <v>0</v>
      </c>
      <c r="AS32" s="121">
        <v>0</v>
      </c>
      <c r="AT32" s="121">
        <f>+SUM(AU32:AW32)</f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f>+SUM(AZ32:BC32)</f>
        <v>0</v>
      </c>
      <c r="AZ32" s="121">
        <v>0</v>
      </c>
      <c r="BA32" s="121">
        <v>0</v>
      </c>
      <c r="BB32" s="121">
        <v>0</v>
      </c>
      <c r="BC32" s="121">
        <v>0</v>
      </c>
      <c r="BD32" s="121">
        <v>25948</v>
      </c>
      <c r="BE32" s="121">
        <v>0</v>
      </c>
      <c r="BF32" s="121">
        <v>0</v>
      </c>
      <c r="BG32" s="121">
        <f>+SUM(BF32,AN32,AF32)</f>
        <v>23093</v>
      </c>
      <c r="BH32" s="121">
        <f>SUM(D32,AF32)</f>
        <v>5985</v>
      </c>
      <c r="BI32" s="121">
        <f>SUM(E32,AG32)</f>
        <v>5985</v>
      </c>
      <c r="BJ32" s="121">
        <f>SUM(F32,AH32)</f>
        <v>0</v>
      </c>
      <c r="BK32" s="121">
        <f>SUM(G32,AI32)</f>
        <v>0</v>
      </c>
      <c r="BL32" s="121">
        <f>SUM(H32,AJ32)</f>
        <v>0</v>
      </c>
      <c r="BM32" s="121">
        <f>SUM(I32,AK32)</f>
        <v>5985</v>
      </c>
      <c r="BN32" s="121">
        <f>SUM(J32,AL32)</f>
        <v>0</v>
      </c>
      <c r="BO32" s="121">
        <f>SUM(K32,AM32)</f>
        <v>0</v>
      </c>
      <c r="BP32" s="121">
        <f>SUM(L32,AN32)</f>
        <v>107665</v>
      </c>
      <c r="BQ32" s="121">
        <f>SUM(M32,AO32)</f>
        <v>17108</v>
      </c>
      <c r="BR32" s="121">
        <f>SUM(N32,AP32)</f>
        <v>17108</v>
      </c>
      <c r="BS32" s="121">
        <f>SUM(O32,AQ32)</f>
        <v>0</v>
      </c>
      <c r="BT32" s="121">
        <f>SUM(P32,AR32)</f>
        <v>0</v>
      </c>
      <c r="BU32" s="121">
        <f>SUM(Q32,AS32)</f>
        <v>0</v>
      </c>
      <c r="BV32" s="121">
        <f>SUM(R32,AT32)</f>
        <v>0</v>
      </c>
      <c r="BW32" s="121">
        <f>SUM(S32,AU32)</f>
        <v>0</v>
      </c>
      <c r="BX32" s="121">
        <f>SUM(T32,AV32)</f>
        <v>0</v>
      </c>
      <c r="BY32" s="121">
        <f>SUM(U32,AW32)</f>
        <v>0</v>
      </c>
      <c r="BZ32" s="121">
        <f>SUM(V32,AX32)</f>
        <v>0</v>
      </c>
      <c r="CA32" s="121">
        <f>SUM(W32,AY32)</f>
        <v>90557</v>
      </c>
      <c r="CB32" s="121">
        <f>SUM(X32,AZ32)</f>
        <v>90557</v>
      </c>
      <c r="CC32" s="121">
        <f>SUM(Y32,BA32)</f>
        <v>0</v>
      </c>
      <c r="CD32" s="121">
        <f>SUM(Z32,BB32)</f>
        <v>0</v>
      </c>
      <c r="CE32" s="121">
        <f>SUM(AA32,BC32)</f>
        <v>0</v>
      </c>
      <c r="CF32" s="121">
        <f>SUM(AB32,BD32)</f>
        <v>234506</v>
      </c>
      <c r="CG32" s="121">
        <f>SUM(AC32,BE32)</f>
        <v>0</v>
      </c>
      <c r="CH32" s="121">
        <f>SUM(AD32,BF32)</f>
        <v>0</v>
      </c>
      <c r="CI32" s="121">
        <f>SUM(AE32,BG32)</f>
        <v>113650</v>
      </c>
    </row>
    <row r="33" spans="1:87" s="136" customFormat="1" ht="13.5" customHeight="1" x14ac:dyDescent="0.15">
      <c r="A33" s="119" t="s">
        <v>6</v>
      </c>
      <c r="B33" s="120" t="s">
        <v>416</v>
      </c>
      <c r="C33" s="119" t="s">
        <v>417</v>
      </c>
      <c r="D33" s="121">
        <f>+SUM(E33,J33)</f>
        <v>0</v>
      </c>
      <c r="E33" s="121">
        <f>+SUM(F33:I33)</f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92107</v>
      </c>
      <c r="L33" s="121">
        <f>+SUM(M33,R33,V33,W33,AC33)</f>
        <v>94997</v>
      </c>
      <c r="M33" s="121">
        <f>+SUM(N33:Q33)</f>
        <v>0</v>
      </c>
      <c r="N33" s="121">
        <v>0</v>
      </c>
      <c r="O33" s="121">
        <v>0</v>
      </c>
      <c r="P33" s="121">
        <v>0</v>
      </c>
      <c r="Q33" s="121">
        <v>0</v>
      </c>
      <c r="R33" s="121">
        <f>+SUM(S33:U33)</f>
        <v>0</v>
      </c>
      <c r="S33" s="121">
        <v>0</v>
      </c>
      <c r="T33" s="121">
        <v>0</v>
      </c>
      <c r="U33" s="121">
        <v>0</v>
      </c>
      <c r="V33" s="121">
        <v>0</v>
      </c>
      <c r="W33" s="121">
        <f>+SUM(X33:AA33)</f>
        <v>94997</v>
      </c>
      <c r="X33" s="121">
        <v>94997</v>
      </c>
      <c r="Y33" s="121">
        <v>0</v>
      </c>
      <c r="Z33" s="121">
        <v>0</v>
      </c>
      <c r="AA33" s="121">
        <v>0</v>
      </c>
      <c r="AB33" s="121">
        <v>400221</v>
      </c>
      <c r="AC33" s="121">
        <v>0</v>
      </c>
      <c r="AD33" s="121">
        <v>0</v>
      </c>
      <c r="AE33" s="121">
        <f>+SUM(D33,L33,AD33)</f>
        <v>94997</v>
      </c>
      <c r="AF33" s="121">
        <f>+SUM(AG33,AL33)</f>
        <v>0</v>
      </c>
      <c r="AG33" s="121">
        <f>+SUM(AH33:AK33)</f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f>+SUM(AO33,AT33,AX33,AY33,BE33)</f>
        <v>0</v>
      </c>
      <c r="AO33" s="121">
        <f>+SUM(AP33:AS33)</f>
        <v>0</v>
      </c>
      <c r="AP33" s="121">
        <v>0</v>
      </c>
      <c r="AQ33" s="121">
        <v>0</v>
      </c>
      <c r="AR33" s="121">
        <v>0</v>
      </c>
      <c r="AS33" s="121">
        <v>0</v>
      </c>
      <c r="AT33" s="121">
        <f>+SUM(AU33:AW33)</f>
        <v>0</v>
      </c>
      <c r="AU33" s="121">
        <v>0</v>
      </c>
      <c r="AV33" s="121">
        <v>0</v>
      </c>
      <c r="AW33" s="121">
        <v>0</v>
      </c>
      <c r="AX33" s="121">
        <v>0</v>
      </c>
      <c r="AY33" s="121">
        <f>+SUM(AZ33:BC33)</f>
        <v>0</v>
      </c>
      <c r="AZ33" s="121">
        <v>0</v>
      </c>
      <c r="BA33" s="121">
        <v>0</v>
      </c>
      <c r="BB33" s="121">
        <v>0</v>
      </c>
      <c r="BC33" s="121">
        <v>0</v>
      </c>
      <c r="BD33" s="121">
        <v>24538</v>
      </c>
      <c r="BE33" s="121">
        <v>0</v>
      </c>
      <c r="BF33" s="121">
        <v>0</v>
      </c>
      <c r="BG33" s="121">
        <f>+SUM(BF33,AN33,AF33)</f>
        <v>0</v>
      </c>
      <c r="BH33" s="121">
        <f>SUM(D33,AF33)</f>
        <v>0</v>
      </c>
      <c r="BI33" s="121">
        <f>SUM(E33,AG33)</f>
        <v>0</v>
      </c>
      <c r="BJ33" s="121">
        <f>SUM(F33,AH33)</f>
        <v>0</v>
      </c>
      <c r="BK33" s="121">
        <f>SUM(G33,AI33)</f>
        <v>0</v>
      </c>
      <c r="BL33" s="121">
        <f>SUM(H33,AJ33)</f>
        <v>0</v>
      </c>
      <c r="BM33" s="121">
        <f>SUM(I33,AK33)</f>
        <v>0</v>
      </c>
      <c r="BN33" s="121">
        <f>SUM(J33,AL33)</f>
        <v>0</v>
      </c>
      <c r="BO33" s="121">
        <f>SUM(K33,AM33)</f>
        <v>92107</v>
      </c>
      <c r="BP33" s="121">
        <f>SUM(L33,AN33)</f>
        <v>94997</v>
      </c>
      <c r="BQ33" s="121">
        <f>SUM(M33,AO33)</f>
        <v>0</v>
      </c>
      <c r="BR33" s="121">
        <f>SUM(N33,AP33)</f>
        <v>0</v>
      </c>
      <c r="BS33" s="121">
        <f>SUM(O33,AQ33)</f>
        <v>0</v>
      </c>
      <c r="BT33" s="121">
        <f>SUM(P33,AR33)</f>
        <v>0</v>
      </c>
      <c r="BU33" s="121">
        <f>SUM(Q33,AS33)</f>
        <v>0</v>
      </c>
      <c r="BV33" s="121">
        <f>SUM(R33,AT33)</f>
        <v>0</v>
      </c>
      <c r="BW33" s="121">
        <f>SUM(S33,AU33)</f>
        <v>0</v>
      </c>
      <c r="BX33" s="121">
        <f>SUM(T33,AV33)</f>
        <v>0</v>
      </c>
      <c r="BY33" s="121">
        <f>SUM(U33,AW33)</f>
        <v>0</v>
      </c>
      <c r="BZ33" s="121">
        <f>SUM(V33,AX33)</f>
        <v>0</v>
      </c>
      <c r="CA33" s="121">
        <f>SUM(W33,AY33)</f>
        <v>94997</v>
      </c>
      <c r="CB33" s="121">
        <f>SUM(X33,AZ33)</f>
        <v>94997</v>
      </c>
      <c r="CC33" s="121">
        <f>SUM(Y33,BA33)</f>
        <v>0</v>
      </c>
      <c r="CD33" s="121">
        <f>SUM(Z33,BB33)</f>
        <v>0</v>
      </c>
      <c r="CE33" s="121">
        <f>SUM(AA33,BC33)</f>
        <v>0</v>
      </c>
      <c r="CF33" s="121">
        <f>SUM(AB33,BD33)</f>
        <v>424759</v>
      </c>
      <c r="CG33" s="121">
        <f>SUM(AC33,BE33)</f>
        <v>0</v>
      </c>
      <c r="CH33" s="121">
        <f>SUM(AD33,BF33)</f>
        <v>0</v>
      </c>
      <c r="CI33" s="121">
        <f>SUM(AE33,BG33)</f>
        <v>94997</v>
      </c>
    </row>
    <row r="34" spans="1:87" s="136" customFormat="1" ht="13.5" customHeight="1" x14ac:dyDescent="0.15">
      <c r="A34" s="119" t="s">
        <v>6</v>
      </c>
      <c r="B34" s="120" t="s">
        <v>421</v>
      </c>
      <c r="C34" s="119" t="s">
        <v>422</v>
      </c>
      <c r="D34" s="121">
        <f>+SUM(E34,J34)</f>
        <v>0</v>
      </c>
      <c r="E34" s="121">
        <f>+SUM(F34:I34)</f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30051</v>
      </c>
      <c r="L34" s="121">
        <f>+SUM(M34,R34,V34,W34,AC34)</f>
        <v>18633</v>
      </c>
      <c r="M34" s="121">
        <f>+SUM(N34:Q34)</f>
        <v>0</v>
      </c>
      <c r="N34" s="121">
        <v>0</v>
      </c>
      <c r="O34" s="121">
        <v>0</v>
      </c>
      <c r="P34" s="121">
        <v>0</v>
      </c>
      <c r="Q34" s="121">
        <v>0</v>
      </c>
      <c r="R34" s="121">
        <f>+SUM(S34:U34)</f>
        <v>314</v>
      </c>
      <c r="S34" s="121">
        <v>0</v>
      </c>
      <c r="T34" s="121">
        <v>0</v>
      </c>
      <c r="U34" s="121">
        <v>314</v>
      </c>
      <c r="V34" s="121">
        <v>0</v>
      </c>
      <c r="W34" s="121">
        <f>+SUM(X34:AA34)</f>
        <v>18319</v>
      </c>
      <c r="X34" s="121">
        <v>17620</v>
      </c>
      <c r="Y34" s="121">
        <v>0</v>
      </c>
      <c r="Z34" s="121">
        <v>0</v>
      </c>
      <c r="AA34" s="121">
        <v>699</v>
      </c>
      <c r="AB34" s="121">
        <v>128195</v>
      </c>
      <c r="AC34" s="121">
        <v>0</v>
      </c>
      <c r="AD34" s="121">
        <v>4809</v>
      </c>
      <c r="AE34" s="121">
        <f>+SUM(D34,L34,AD34)</f>
        <v>23442</v>
      </c>
      <c r="AF34" s="121">
        <f>+SUM(AG34,AL34)</f>
        <v>0</v>
      </c>
      <c r="AG34" s="121">
        <f>+SUM(AH34:AK34)</f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0</v>
      </c>
      <c r="AN34" s="121">
        <f>+SUM(AO34,AT34,AX34,AY34,BE34)</f>
        <v>0</v>
      </c>
      <c r="AO34" s="121">
        <f>+SUM(AP34:AS34)</f>
        <v>0</v>
      </c>
      <c r="AP34" s="121">
        <v>0</v>
      </c>
      <c r="AQ34" s="121">
        <v>0</v>
      </c>
      <c r="AR34" s="121">
        <v>0</v>
      </c>
      <c r="AS34" s="121">
        <v>0</v>
      </c>
      <c r="AT34" s="121">
        <f>+SUM(AU34:AW34)</f>
        <v>0</v>
      </c>
      <c r="AU34" s="121">
        <v>0</v>
      </c>
      <c r="AV34" s="121">
        <v>0</v>
      </c>
      <c r="AW34" s="121">
        <v>0</v>
      </c>
      <c r="AX34" s="121">
        <v>0</v>
      </c>
      <c r="AY34" s="121">
        <f>+SUM(AZ34:BC34)</f>
        <v>0</v>
      </c>
      <c r="AZ34" s="121">
        <v>0</v>
      </c>
      <c r="BA34" s="121">
        <v>0</v>
      </c>
      <c r="BB34" s="121">
        <v>0</v>
      </c>
      <c r="BC34" s="121">
        <v>0</v>
      </c>
      <c r="BD34" s="121">
        <v>21305</v>
      </c>
      <c r="BE34" s="121">
        <v>0</v>
      </c>
      <c r="BF34" s="121">
        <v>0</v>
      </c>
      <c r="BG34" s="121">
        <f>+SUM(BF34,AN34,AF34)</f>
        <v>0</v>
      </c>
      <c r="BH34" s="121">
        <f>SUM(D34,AF34)</f>
        <v>0</v>
      </c>
      <c r="BI34" s="121">
        <f>SUM(E34,AG34)</f>
        <v>0</v>
      </c>
      <c r="BJ34" s="121">
        <f>SUM(F34,AH34)</f>
        <v>0</v>
      </c>
      <c r="BK34" s="121">
        <f>SUM(G34,AI34)</f>
        <v>0</v>
      </c>
      <c r="BL34" s="121">
        <f>SUM(H34,AJ34)</f>
        <v>0</v>
      </c>
      <c r="BM34" s="121">
        <f>SUM(I34,AK34)</f>
        <v>0</v>
      </c>
      <c r="BN34" s="121">
        <f>SUM(J34,AL34)</f>
        <v>0</v>
      </c>
      <c r="BO34" s="121">
        <f>SUM(K34,AM34)</f>
        <v>30051</v>
      </c>
      <c r="BP34" s="121">
        <f>SUM(L34,AN34)</f>
        <v>18633</v>
      </c>
      <c r="BQ34" s="121">
        <f>SUM(M34,AO34)</f>
        <v>0</v>
      </c>
      <c r="BR34" s="121">
        <f>SUM(N34,AP34)</f>
        <v>0</v>
      </c>
      <c r="BS34" s="121">
        <f>SUM(O34,AQ34)</f>
        <v>0</v>
      </c>
      <c r="BT34" s="121">
        <f>SUM(P34,AR34)</f>
        <v>0</v>
      </c>
      <c r="BU34" s="121">
        <f>SUM(Q34,AS34)</f>
        <v>0</v>
      </c>
      <c r="BV34" s="121">
        <f>SUM(R34,AT34)</f>
        <v>314</v>
      </c>
      <c r="BW34" s="121">
        <f>SUM(S34,AU34)</f>
        <v>0</v>
      </c>
      <c r="BX34" s="121">
        <f>SUM(T34,AV34)</f>
        <v>0</v>
      </c>
      <c r="BY34" s="121">
        <f>SUM(U34,AW34)</f>
        <v>314</v>
      </c>
      <c r="BZ34" s="121">
        <f>SUM(V34,AX34)</f>
        <v>0</v>
      </c>
      <c r="CA34" s="121">
        <f>SUM(W34,AY34)</f>
        <v>18319</v>
      </c>
      <c r="CB34" s="121">
        <f>SUM(X34,AZ34)</f>
        <v>17620</v>
      </c>
      <c r="CC34" s="121">
        <f>SUM(Y34,BA34)</f>
        <v>0</v>
      </c>
      <c r="CD34" s="121">
        <f>SUM(Z34,BB34)</f>
        <v>0</v>
      </c>
      <c r="CE34" s="121">
        <f>SUM(AA34,BC34)</f>
        <v>699</v>
      </c>
      <c r="CF34" s="121">
        <f>SUM(AB34,BD34)</f>
        <v>149500</v>
      </c>
      <c r="CG34" s="121">
        <f>SUM(AC34,BE34)</f>
        <v>0</v>
      </c>
      <c r="CH34" s="121">
        <f>SUM(AD34,BF34)</f>
        <v>4809</v>
      </c>
      <c r="CI34" s="121">
        <f>SUM(AE34,BG34)</f>
        <v>23442</v>
      </c>
    </row>
    <row r="35" spans="1:87" s="136" customFormat="1" ht="13.5" customHeight="1" x14ac:dyDescent="0.15">
      <c r="A35" s="119" t="s">
        <v>6</v>
      </c>
      <c r="B35" s="120" t="s">
        <v>424</v>
      </c>
      <c r="C35" s="119" t="s">
        <v>425</v>
      </c>
      <c r="D35" s="121">
        <f>+SUM(E35,J35)</f>
        <v>0</v>
      </c>
      <c r="E35" s="121">
        <f>+SUM(F35:I35)</f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1">
        <v>0</v>
      </c>
      <c r="L35" s="121">
        <f>+SUM(M35,R35,V35,W35,AC35)</f>
        <v>504635</v>
      </c>
      <c r="M35" s="121">
        <f>+SUM(N35:Q35)</f>
        <v>52319</v>
      </c>
      <c r="N35" s="121">
        <v>30706</v>
      </c>
      <c r="O35" s="121">
        <v>0</v>
      </c>
      <c r="P35" s="121">
        <v>21613</v>
      </c>
      <c r="Q35" s="121">
        <v>0</v>
      </c>
      <c r="R35" s="121">
        <f>+SUM(S35:U35)</f>
        <v>12022</v>
      </c>
      <c r="S35" s="121">
        <v>0</v>
      </c>
      <c r="T35" s="121">
        <v>12022</v>
      </c>
      <c r="U35" s="121">
        <v>0</v>
      </c>
      <c r="V35" s="121">
        <v>0</v>
      </c>
      <c r="W35" s="121">
        <f>+SUM(X35:AA35)</f>
        <v>440294</v>
      </c>
      <c r="X35" s="121">
        <v>204117</v>
      </c>
      <c r="Y35" s="121">
        <v>161870</v>
      </c>
      <c r="Z35" s="121">
        <v>70760</v>
      </c>
      <c r="AA35" s="121">
        <v>3547</v>
      </c>
      <c r="AB35" s="121">
        <v>0</v>
      </c>
      <c r="AC35" s="121">
        <v>0</v>
      </c>
      <c r="AD35" s="121">
        <v>48716</v>
      </c>
      <c r="AE35" s="121">
        <f>+SUM(D35,L35,AD35)</f>
        <v>553351</v>
      </c>
      <c r="AF35" s="121">
        <f>+SUM(AG35,AL35)</f>
        <v>0</v>
      </c>
      <c r="AG35" s="121">
        <f>+SUM(AH35:AK35)</f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v>0</v>
      </c>
      <c r="AN35" s="121">
        <f>+SUM(AO35,AT35,AX35,AY35,BE35)</f>
        <v>0</v>
      </c>
      <c r="AO35" s="121">
        <f>+SUM(AP35:AS35)</f>
        <v>0</v>
      </c>
      <c r="AP35" s="121">
        <v>0</v>
      </c>
      <c r="AQ35" s="121">
        <v>0</v>
      </c>
      <c r="AR35" s="121">
        <v>0</v>
      </c>
      <c r="AS35" s="121">
        <v>0</v>
      </c>
      <c r="AT35" s="121">
        <f>+SUM(AU35:AW35)</f>
        <v>0</v>
      </c>
      <c r="AU35" s="121">
        <v>0</v>
      </c>
      <c r="AV35" s="121">
        <v>0</v>
      </c>
      <c r="AW35" s="121">
        <v>0</v>
      </c>
      <c r="AX35" s="121">
        <v>0</v>
      </c>
      <c r="AY35" s="121">
        <f>+SUM(AZ35:BC35)</f>
        <v>0</v>
      </c>
      <c r="AZ35" s="121">
        <v>0</v>
      </c>
      <c r="BA35" s="121">
        <v>0</v>
      </c>
      <c r="BB35" s="121">
        <v>0</v>
      </c>
      <c r="BC35" s="121">
        <v>0</v>
      </c>
      <c r="BD35" s="121">
        <v>13069</v>
      </c>
      <c r="BE35" s="121">
        <v>0</v>
      </c>
      <c r="BF35" s="121">
        <v>8813</v>
      </c>
      <c r="BG35" s="121">
        <f>+SUM(BF35,AN35,AF35)</f>
        <v>8813</v>
      </c>
      <c r="BH35" s="121">
        <f>SUM(D35,AF35)</f>
        <v>0</v>
      </c>
      <c r="BI35" s="121">
        <f>SUM(E35,AG35)</f>
        <v>0</v>
      </c>
      <c r="BJ35" s="121">
        <f>SUM(F35,AH35)</f>
        <v>0</v>
      </c>
      <c r="BK35" s="121">
        <f>SUM(G35,AI35)</f>
        <v>0</v>
      </c>
      <c r="BL35" s="121">
        <f>SUM(H35,AJ35)</f>
        <v>0</v>
      </c>
      <c r="BM35" s="121">
        <f>SUM(I35,AK35)</f>
        <v>0</v>
      </c>
      <c r="BN35" s="121">
        <f>SUM(J35,AL35)</f>
        <v>0</v>
      </c>
      <c r="BO35" s="121">
        <f>SUM(K35,AM35)</f>
        <v>0</v>
      </c>
      <c r="BP35" s="121">
        <f>SUM(L35,AN35)</f>
        <v>504635</v>
      </c>
      <c r="BQ35" s="121">
        <f>SUM(M35,AO35)</f>
        <v>52319</v>
      </c>
      <c r="BR35" s="121">
        <f>SUM(N35,AP35)</f>
        <v>30706</v>
      </c>
      <c r="BS35" s="121">
        <f>SUM(O35,AQ35)</f>
        <v>0</v>
      </c>
      <c r="BT35" s="121">
        <f>SUM(P35,AR35)</f>
        <v>21613</v>
      </c>
      <c r="BU35" s="121">
        <f>SUM(Q35,AS35)</f>
        <v>0</v>
      </c>
      <c r="BV35" s="121">
        <f>SUM(R35,AT35)</f>
        <v>12022</v>
      </c>
      <c r="BW35" s="121">
        <f>SUM(S35,AU35)</f>
        <v>0</v>
      </c>
      <c r="BX35" s="121">
        <f>SUM(T35,AV35)</f>
        <v>12022</v>
      </c>
      <c r="BY35" s="121">
        <f>SUM(U35,AW35)</f>
        <v>0</v>
      </c>
      <c r="BZ35" s="121">
        <f>SUM(V35,AX35)</f>
        <v>0</v>
      </c>
      <c r="CA35" s="121">
        <f>SUM(W35,AY35)</f>
        <v>440294</v>
      </c>
      <c r="CB35" s="121">
        <f>SUM(X35,AZ35)</f>
        <v>204117</v>
      </c>
      <c r="CC35" s="121">
        <f>SUM(Y35,BA35)</f>
        <v>161870</v>
      </c>
      <c r="CD35" s="121">
        <f>SUM(Z35,BB35)</f>
        <v>70760</v>
      </c>
      <c r="CE35" s="121">
        <f>SUM(AA35,BC35)</f>
        <v>3547</v>
      </c>
      <c r="CF35" s="121">
        <f>SUM(AB35,BD35)</f>
        <v>13069</v>
      </c>
      <c r="CG35" s="121">
        <f>SUM(AC35,BE35)</f>
        <v>0</v>
      </c>
      <c r="CH35" s="121">
        <f>SUM(AD35,BF35)</f>
        <v>57529</v>
      </c>
      <c r="CI35" s="121">
        <f>SUM(AE35,BG35)</f>
        <v>562164</v>
      </c>
    </row>
    <row r="36" spans="1:87" s="136" customFormat="1" ht="13.5" customHeight="1" x14ac:dyDescent="0.15">
      <c r="A36" s="119" t="s">
        <v>6</v>
      </c>
      <c r="B36" s="120" t="s">
        <v>427</v>
      </c>
      <c r="C36" s="119" t="s">
        <v>428</v>
      </c>
      <c r="D36" s="121">
        <f>+SUM(E36,J36)</f>
        <v>0</v>
      </c>
      <c r="E36" s="121">
        <f>+SUM(F36:I36)</f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132310</v>
      </c>
      <c r="L36" s="121">
        <f>+SUM(M36,R36,V36,W36,AC36)</f>
        <v>28757</v>
      </c>
      <c r="M36" s="121">
        <f>+SUM(N36:Q36)</f>
        <v>0</v>
      </c>
      <c r="N36" s="121">
        <v>0</v>
      </c>
      <c r="O36" s="121">
        <v>0</v>
      </c>
      <c r="P36" s="121">
        <v>0</v>
      </c>
      <c r="Q36" s="121">
        <v>0</v>
      </c>
      <c r="R36" s="121">
        <f>+SUM(S36:U36)</f>
        <v>0</v>
      </c>
      <c r="S36" s="121">
        <v>0</v>
      </c>
      <c r="T36" s="121">
        <v>0</v>
      </c>
      <c r="U36" s="121">
        <v>0</v>
      </c>
      <c r="V36" s="121">
        <v>0</v>
      </c>
      <c r="W36" s="121">
        <f>+SUM(X36:AA36)</f>
        <v>28757</v>
      </c>
      <c r="X36" s="121">
        <v>28757</v>
      </c>
      <c r="Y36" s="121">
        <v>0</v>
      </c>
      <c r="Z36" s="121">
        <v>0</v>
      </c>
      <c r="AA36" s="121">
        <v>0</v>
      </c>
      <c r="AB36" s="121">
        <v>30587</v>
      </c>
      <c r="AC36" s="121">
        <v>0</v>
      </c>
      <c r="AD36" s="121">
        <v>37</v>
      </c>
      <c r="AE36" s="121">
        <f>+SUM(D36,L36,AD36)</f>
        <v>28794</v>
      </c>
      <c r="AF36" s="121">
        <f>+SUM(AG36,AL36)</f>
        <v>0</v>
      </c>
      <c r="AG36" s="121">
        <f>+SUM(AH36:AK36)</f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0</v>
      </c>
      <c r="AN36" s="121">
        <f>+SUM(AO36,AT36,AX36,AY36,BE36)</f>
        <v>0</v>
      </c>
      <c r="AO36" s="121">
        <f>+SUM(AP36:AS36)</f>
        <v>0</v>
      </c>
      <c r="AP36" s="121">
        <v>0</v>
      </c>
      <c r="AQ36" s="121">
        <v>0</v>
      </c>
      <c r="AR36" s="121">
        <v>0</v>
      </c>
      <c r="AS36" s="121">
        <v>0</v>
      </c>
      <c r="AT36" s="121">
        <f>+SUM(AU36:AW36)</f>
        <v>0</v>
      </c>
      <c r="AU36" s="121">
        <v>0</v>
      </c>
      <c r="AV36" s="121">
        <v>0</v>
      </c>
      <c r="AW36" s="121">
        <v>0</v>
      </c>
      <c r="AX36" s="121">
        <v>0</v>
      </c>
      <c r="AY36" s="121">
        <f>+SUM(AZ36:BC36)</f>
        <v>0</v>
      </c>
      <c r="AZ36" s="121">
        <v>0</v>
      </c>
      <c r="BA36" s="121">
        <v>0</v>
      </c>
      <c r="BB36" s="121">
        <v>0</v>
      </c>
      <c r="BC36" s="121">
        <v>0</v>
      </c>
      <c r="BD36" s="121">
        <v>15403</v>
      </c>
      <c r="BE36" s="121">
        <v>0</v>
      </c>
      <c r="BF36" s="121">
        <v>0</v>
      </c>
      <c r="BG36" s="121">
        <f>+SUM(BF36,AN36,AF36)</f>
        <v>0</v>
      </c>
      <c r="BH36" s="121">
        <f>SUM(D36,AF36)</f>
        <v>0</v>
      </c>
      <c r="BI36" s="121">
        <f>SUM(E36,AG36)</f>
        <v>0</v>
      </c>
      <c r="BJ36" s="121">
        <f>SUM(F36,AH36)</f>
        <v>0</v>
      </c>
      <c r="BK36" s="121">
        <f>SUM(G36,AI36)</f>
        <v>0</v>
      </c>
      <c r="BL36" s="121">
        <f>SUM(H36,AJ36)</f>
        <v>0</v>
      </c>
      <c r="BM36" s="121">
        <f>SUM(I36,AK36)</f>
        <v>0</v>
      </c>
      <c r="BN36" s="121">
        <f>SUM(J36,AL36)</f>
        <v>0</v>
      </c>
      <c r="BO36" s="121">
        <f>SUM(K36,AM36)</f>
        <v>132310</v>
      </c>
      <c r="BP36" s="121">
        <f>SUM(L36,AN36)</f>
        <v>28757</v>
      </c>
      <c r="BQ36" s="121">
        <f>SUM(M36,AO36)</f>
        <v>0</v>
      </c>
      <c r="BR36" s="121">
        <f>SUM(N36,AP36)</f>
        <v>0</v>
      </c>
      <c r="BS36" s="121">
        <f>SUM(O36,AQ36)</f>
        <v>0</v>
      </c>
      <c r="BT36" s="121">
        <f>SUM(P36,AR36)</f>
        <v>0</v>
      </c>
      <c r="BU36" s="121">
        <f>SUM(Q36,AS36)</f>
        <v>0</v>
      </c>
      <c r="BV36" s="121">
        <f>SUM(R36,AT36)</f>
        <v>0</v>
      </c>
      <c r="BW36" s="121">
        <f>SUM(S36,AU36)</f>
        <v>0</v>
      </c>
      <c r="BX36" s="121">
        <f>SUM(T36,AV36)</f>
        <v>0</v>
      </c>
      <c r="BY36" s="121">
        <f>SUM(U36,AW36)</f>
        <v>0</v>
      </c>
      <c r="BZ36" s="121">
        <f>SUM(V36,AX36)</f>
        <v>0</v>
      </c>
      <c r="CA36" s="121">
        <f>SUM(W36,AY36)</f>
        <v>28757</v>
      </c>
      <c r="CB36" s="121">
        <f>SUM(X36,AZ36)</f>
        <v>28757</v>
      </c>
      <c r="CC36" s="121">
        <f>SUM(Y36,BA36)</f>
        <v>0</v>
      </c>
      <c r="CD36" s="121">
        <f>SUM(Z36,BB36)</f>
        <v>0</v>
      </c>
      <c r="CE36" s="121">
        <f>SUM(AA36,BC36)</f>
        <v>0</v>
      </c>
      <c r="CF36" s="121">
        <f>SUM(AB36,BD36)</f>
        <v>45990</v>
      </c>
      <c r="CG36" s="121">
        <f>SUM(AC36,BE36)</f>
        <v>0</v>
      </c>
      <c r="CH36" s="121">
        <f>SUM(AD36,BF36)</f>
        <v>37</v>
      </c>
      <c r="CI36" s="121">
        <f>SUM(AE36,BG36)</f>
        <v>28794</v>
      </c>
    </row>
    <row r="37" spans="1:87" s="136" customFormat="1" ht="13.5" customHeight="1" x14ac:dyDescent="0.15">
      <c r="A37" s="119" t="s">
        <v>6</v>
      </c>
      <c r="B37" s="120" t="s">
        <v>430</v>
      </c>
      <c r="C37" s="119" t="s">
        <v>431</v>
      </c>
      <c r="D37" s="121">
        <f>+SUM(E37,J37)</f>
        <v>0</v>
      </c>
      <c r="E37" s="121">
        <f>+SUM(F37:I37)</f>
        <v>0</v>
      </c>
      <c r="F37" s="121">
        <v>0</v>
      </c>
      <c r="G37" s="121">
        <v>0</v>
      </c>
      <c r="H37" s="121">
        <v>0</v>
      </c>
      <c r="I37" s="121">
        <v>0</v>
      </c>
      <c r="J37" s="121">
        <v>0</v>
      </c>
      <c r="K37" s="121">
        <v>35602</v>
      </c>
      <c r="L37" s="121">
        <f>+SUM(M37,R37,V37,W37,AC37)</f>
        <v>0</v>
      </c>
      <c r="M37" s="121">
        <f>+SUM(N37:Q37)</f>
        <v>0</v>
      </c>
      <c r="N37" s="121">
        <v>0</v>
      </c>
      <c r="O37" s="121">
        <v>0</v>
      </c>
      <c r="P37" s="121">
        <v>0</v>
      </c>
      <c r="Q37" s="121">
        <v>0</v>
      </c>
      <c r="R37" s="121">
        <f>+SUM(S37:U37)</f>
        <v>0</v>
      </c>
      <c r="S37" s="121">
        <v>0</v>
      </c>
      <c r="T37" s="121">
        <v>0</v>
      </c>
      <c r="U37" s="121">
        <v>0</v>
      </c>
      <c r="V37" s="121">
        <v>0</v>
      </c>
      <c r="W37" s="121">
        <f>+SUM(X37:AA37)</f>
        <v>0</v>
      </c>
      <c r="X37" s="121">
        <v>0</v>
      </c>
      <c r="Y37" s="121">
        <v>0</v>
      </c>
      <c r="Z37" s="121">
        <v>0</v>
      </c>
      <c r="AA37" s="121">
        <v>0</v>
      </c>
      <c r="AB37" s="121">
        <v>54471</v>
      </c>
      <c r="AC37" s="121">
        <v>0</v>
      </c>
      <c r="AD37" s="121">
        <v>0</v>
      </c>
      <c r="AE37" s="121">
        <f>+SUM(D37,L37,AD37)</f>
        <v>0</v>
      </c>
      <c r="AF37" s="121">
        <f>+SUM(AG37,AL37)</f>
        <v>0</v>
      </c>
      <c r="AG37" s="121">
        <f>+SUM(AH37:AK37)</f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v>0</v>
      </c>
      <c r="AN37" s="121">
        <f>+SUM(AO37,AT37,AX37,AY37,BE37)</f>
        <v>0</v>
      </c>
      <c r="AO37" s="121">
        <f>+SUM(AP37:AS37)</f>
        <v>0</v>
      </c>
      <c r="AP37" s="121">
        <v>0</v>
      </c>
      <c r="AQ37" s="121">
        <v>0</v>
      </c>
      <c r="AR37" s="121">
        <v>0</v>
      </c>
      <c r="AS37" s="121">
        <v>0</v>
      </c>
      <c r="AT37" s="121">
        <f>+SUM(AU37:AW37)</f>
        <v>0</v>
      </c>
      <c r="AU37" s="121">
        <v>0</v>
      </c>
      <c r="AV37" s="121">
        <v>0</v>
      </c>
      <c r="AW37" s="121">
        <v>0</v>
      </c>
      <c r="AX37" s="121">
        <v>0</v>
      </c>
      <c r="AY37" s="121">
        <f>+SUM(AZ37:BC37)</f>
        <v>0</v>
      </c>
      <c r="AZ37" s="121">
        <v>0</v>
      </c>
      <c r="BA37" s="121">
        <v>0</v>
      </c>
      <c r="BB37" s="121">
        <v>0</v>
      </c>
      <c r="BC37" s="121">
        <v>0</v>
      </c>
      <c r="BD37" s="121">
        <v>13597</v>
      </c>
      <c r="BE37" s="121">
        <v>0</v>
      </c>
      <c r="BF37" s="121">
        <v>0</v>
      </c>
      <c r="BG37" s="121">
        <f>+SUM(BF37,AN37,AF37)</f>
        <v>0</v>
      </c>
      <c r="BH37" s="121">
        <f>SUM(D37,AF37)</f>
        <v>0</v>
      </c>
      <c r="BI37" s="121">
        <f>SUM(E37,AG37)</f>
        <v>0</v>
      </c>
      <c r="BJ37" s="121">
        <f>SUM(F37,AH37)</f>
        <v>0</v>
      </c>
      <c r="BK37" s="121">
        <f>SUM(G37,AI37)</f>
        <v>0</v>
      </c>
      <c r="BL37" s="121">
        <f>SUM(H37,AJ37)</f>
        <v>0</v>
      </c>
      <c r="BM37" s="121">
        <f>SUM(I37,AK37)</f>
        <v>0</v>
      </c>
      <c r="BN37" s="121">
        <f>SUM(J37,AL37)</f>
        <v>0</v>
      </c>
      <c r="BO37" s="121">
        <f>SUM(K37,AM37)</f>
        <v>35602</v>
      </c>
      <c r="BP37" s="121">
        <f>SUM(L37,AN37)</f>
        <v>0</v>
      </c>
      <c r="BQ37" s="121">
        <f>SUM(M37,AO37)</f>
        <v>0</v>
      </c>
      <c r="BR37" s="121">
        <f>SUM(N37,AP37)</f>
        <v>0</v>
      </c>
      <c r="BS37" s="121">
        <f>SUM(O37,AQ37)</f>
        <v>0</v>
      </c>
      <c r="BT37" s="121">
        <f>SUM(P37,AR37)</f>
        <v>0</v>
      </c>
      <c r="BU37" s="121">
        <f>SUM(Q37,AS37)</f>
        <v>0</v>
      </c>
      <c r="BV37" s="121">
        <f>SUM(R37,AT37)</f>
        <v>0</v>
      </c>
      <c r="BW37" s="121">
        <f>SUM(S37,AU37)</f>
        <v>0</v>
      </c>
      <c r="BX37" s="121">
        <f>SUM(T37,AV37)</f>
        <v>0</v>
      </c>
      <c r="BY37" s="121">
        <f>SUM(U37,AW37)</f>
        <v>0</v>
      </c>
      <c r="BZ37" s="121">
        <f>SUM(V37,AX37)</f>
        <v>0</v>
      </c>
      <c r="CA37" s="121">
        <f>SUM(W37,AY37)</f>
        <v>0</v>
      </c>
      <c r="CB37" s="121">
        <f>SUM(X37,AZ37)</f>
        <v>0</v>
      </c>
      <c r="CC37" s="121">
        <f>SUM(Y37,BA37)</f>
        <v>0</v>
      </c>
      <c r="CD37" s="121">
        <f>SUM(Z37,BB37)</f>
        <v>0</v>
      </c>
      <c r="CE37" s="121">
        <f>SUM(AA37,BC37)</f>
        <v>0</v>
      </c>
      <c r="CF37" s="121">
        <f>SUM(AB37,BD37)</f>
        <v>68068</v>
      </c>
      <c r="CG37" s="121">
        <f>SUM(AC37,BE37)</f>
        <v>0</v>
      </c>
      <c r="CH37" s="121">
        <f>SUM(AD37,BF37)</f>
        <v>0</v>
      </c>
      <c r="CI37" s="121">
        <f>SUM(AE37,BG37)</f>
        <v>0</v>
      </c>
    </row>
    <row r="38" spans="1:87" s="136" customFormat="1" ht="13.5" customHeight="1" x14ac:dyDescent="0.15">
      <c r="A38" s="119" t="s">
        <v>6</v>
      </c>
      <c r="B38" s="120" t="s">
        <v>433</v>
      </c>
      <c r="C38" s="119" t="s">
        <v>434</v>
      </c>
      <c r="D38" s="121">
        <f>+SUM(E38,J38)</f>
        <v>0</v>
      </c>
      <c r="E38" s="121">
        <f>+SUM(F38:I38)</f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0</v>
      </c>
      <c r="K38" s="121">
        <v>132456</v>
      </c>
      <c r="L38" s="121">
        <f>+SUM(M38,R38,V38,W38,AC38)</f>
        <v>929</v>
      </c>
      <c r="M38" s="121">
        <f>+SUM(N38:Q38)</f>
        <v>859</v>
      </c>
      <c r="N38" s="121">
        <v>0</v>
      </c>
      <c r="O38" s="121">
        <v>0</v>
      </c>
      <c r="P38" s="121">
        <v>0</v>
      </c>
      <c r="Q38" s="121">
        <v>859</v>
      </c>
      <c r="R38" s="121">
        <f>+SUM(S38:U38)</f>
        <v>70</v>
      </c>
      <c r="S38" s="121">
        <v>0</v>
      </c>
      <c r="T38" s="121">
        <v>0</v>
      </c>
      <c r="U38" s="121">
        <v>70</v>
      </c>
      <c r="V38" s="121">
        <v>0</v>
      </c>
      <c r="W38" s="121">
        <f>+SUM(X38:AA38)</f>
        <v>0</v>
      </c>
      <c r="X38" s="121">
        <v>0</v>
      </c>
      <c r="Y38" s="121">
        <v>0</v>
      </c>
      <c r="Z38" s="121">
        <v>0</v>
      </c>
      <c r="AA38" s="121">
        <v>0</v>
      </c>
      <c r="AB38" s="121">
        <v>202655</v>
      </c>
      <c r="AC38" s="121">
        <v>0</v>
      </c>
      <c r="AD38" s="121">
        <v>0</v>
      </c>
      <c r="AE38" s="121">
        <f>+SUM(D38,L38,AD38)</f>
        <v>929</v>
      </c>
      <c r="AF38" s="121">
        <f>+SUM(AG38,AL38)</f>
        <v>0</v>
      </c>
      <c r="AG38" s="121">
        <f>+SUM(AH38:AK38)</f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v>0</v>
      </c>
      <c r="AN38" s="121">
        <f>+SUM(AO38,AT38,AX38,AY38,BE38)</f>
        <v>0</v>
      </c>
      <c r="AO38" s="121">
        <f>+SUM(AP38:AS38)</f>
        <v>0</v>
      </c>
      <c r="AP38" s="121">
        <v>0</v>
      </c>
      <c r="AQ38" s="121">
        <v>0</v>
      </c>
      <c r="AR38" s="121">
        <v>0</v>
      </c>
      <c r="AS38" s="121">
        <v>0</v>
      </c>
      <c r="AT38" s="121">
        <f>+SUM(AU38:AW38)</f>
        <v>0</v>
      </c>
      <c r="AU38" s="121">
        <v>0</v>
      </c>
      <c r="AV38" s="121">
        <v>0</v>
      </c>
      <c r="AW38" s="121">
        <v>0</v>
      </c>
      <c r="AX38" s="121">
        <v>0</v>
      </c>
      <c r="AY38" s="121">
        <f>+SUM(AZ38:BC38)</f>
        <v>0</v>
      </c>
      <c r="AZ38" s="121">
        <v>0</v>
      </c>
      <c r="BA38" s="121">
        <v>0</v>
      </c>
      <c r="BB38" s="121">
        <v>0</v>
      </c>
      <c r="BC38" s="121">
        <v>0</v>
      </c>
      <c r="BD38" s="121">
        <v>36958</v>
      </c>
      <c r="BE38" s="121">
        <v>0</v>
      </c>
      <c r="BF38" s="121">
        <v>0</v>
      </c>
      <c r="BG38" s="121">
        <f>+SUM(BF38,AN38,AF38)</f>
        <v>0</v>
      </c>
      <c r="BH38" s="121">
        <f>SUM(D38,AF38)</f>
        <v>0</v>
      </c>
      <c r="BI38" s="121">
        <f>SUM(E38,AG38)</f>
        <v>0</v>
      </c>
      <c r="BJ38" s="121">
        <f>SUM(F38,AH38)</f>
        <v>0</v>
      </c>
      <c r="BK38" s="121">
        <f>SUM(G38,AI38)</f>
        <v>0</v>
      </c>
      <c r="BL38" s="121">
        <f>SUM(H38,AJ38)</f>
        <v>0</v>
      </c>
      <c r="BM38" s="121">
        <f>SUM(I38,AK38)</f>
        <v>0</v>
      </c>
      <c r="BN38" s="121">
        <f>SUM(J38,AL38)</f>
        <v>0</v>
      </c>
      <c r="BO38" s="121">
        <f>SUM(K38,AM38)</f>
        <v>132456</v>
      </c>
      <c r="BP38" s="121">
        <f>SUM(L38,AN38)</f>
        <v>929</v>
      </c>
      <c r="BQ38" s="121">
        <f>SUM(M38,AO38)</f>
        <v>859</v>
      </c>
      <c r="BR38" s="121">
        <f>SUM(N38,AP38)</f>
        <v>0</v>
      </c>
      <c r="BS38" s="121">
        <f>SUM(O38,AQ38)</f>
        <v>0</v>
      </c>
      <c r="BT38" s="121">
        <f>SUM(P38,AR38)</f>
        <v>0</v>
      </c>
      <c r="BU38" s="121">
        <f>SUM(Q38,AS38)</f>
        <v>859</v>
      </c>
      <c r="BV38" s="121">
        <f>SUM(R38,AT38)</f>
        <v>70</v>
      </c>
      <c r="BW38" s="121">
        <f>SUM(S38,AU38)</f>
        <v>0</v>
      </c>
      <c r="BX38" s="121">
        <f>SUM(T38,AV38)</f>
        <v>0</v>
      </c>
      <c r="BY38" s="121">
        <f>SUM(U38,AW38)</f>
        <v>70</v>
      </c>
      <c r="BZ38" s="121">
        <f>SUM(V38,AX38)</f>
        <v>0</v>
      </c>
      <c r="CA38" s="121">
        <f>SUM(W38,AY38)</f>
        <v>0</v>
      </c>
      <c r="CB38" s="121">
        <f>SUM(X38,AZ38)</f>
        <v>0</v>
      </c>
      <c r="CC38" s="121">
        <f>SUM(Y38,BA38)</f>
        <v>0</v>
      </c>
      <c r="CD38" s="121">
        <f>SUM(Z38,BB38)</f>
        <v>0</v>
      </c>
      <c r="CE38" s="121">
        <f>SUM(AA38,BC38)</f>
        <v>0</v>
      </c>
      <c r="CF38" s="121">
        <f>SUM(AB38,BD38)</f>
        <v>239613</v>
      </c>
      <c r="CG38" s="121">
        <f>SUM(AC38,BE38)</f>
        <v>0</v>
      </c>
      <c r="CH38" s="121">
        <f>SUM(AD38,BF38)</f>
        <v>0</v>
      </c>
      <c r="CI38" s="121">
        <f>SUM(AE38,BG38)</f>
        <v>929</v>
      </c>
    </row>
    <row r="39" spans="1:87" s="136" customFormat="1" ht="13.5" customHeight="1" x14ac:dyDescent="0.15">
      <c r="A39" s="119" t="s">
        <v>6</v>
      </c>
      <c r="B39" s="120" t="s">
        <v>436</v>
      </c>
      <c r="C39" s="119" t="s">
        <v>437</v>
      </c>
      <c r="D39" s="121">
        <f>+SUM(E39,J39)</f>
        <v>0</v>
      </c>
      <c r="E39" s="121">
        <f>+SUM(F39:I39)</f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91460</v>
      </c>
      <c r="L39" s="121">
        <f>+SUM(M39,R39,V39,W39,AC39)</f>
        <v>8165</v>
      </c>
      <c r="M39" s="121">
        <f>+SUM(N39:Q39)</f>
        <v>8165</v>
      </c>
      <c r="N39" s="121">
        <v>8165</v>
      </c>
      <c r="O39" s="121">
        <v>0</v>
      </c>
      <c r="P39" s="121">
        <v>0</v>
      </c>
      <c r="Q39" s="121">
        <v>0</v>
      </c>
      <c r="R39" s="121">
        <f>+SUM(S39:U39)</f>
        <v>0</v>
      </c>
      <c r="S39" s="121">
        <v>0</v>
      </c>
      <c r="T39" s="121">
        <v>0</v>
      </c>
      <c r="U39" s="121">
        <v>0</v>
      </c>
      <c r="V39" s="121">
        <v>0</v>
      </c>
      <c r="W39" s="121">
        <f>+SUM(X39:AA39)</f>
        <v>0</v>
      </c>
      <c r="X39" s="121">
        <v>0</v>
      </c>
      <c r="Y39" s="121">
        <v>0</v>
      </c>
      <c r="Z39" s="121">
        <v>0</v>
      </c>
      <c r="AA39" s="121">
        <v>0</v>
      </c>
      <c r="AB39" s="121">
        <v>139931</v>
      </c>
      <c r="AC39" s="121">
        <v>0</v>
      </c>
      <c r="AD39" s="121">
        <v>0</v>
      </c>
      <c r="AE39" s="121">
        <f>+SUM(D39,L39,AD39)</f>
        <v>8165</v>
      </c>
      <c r="AF39" s="121">
        <f>+SUM(AG39,AL39)</f>
        <v>0</v>
      </c>
      <c r="AG39" s="121">
        <f>+SUM(AH39:AK39)</f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v>0</v>
      </c>
      <c r="AN39" s="121">
        <f>+SUM(AO39,AT39,AX39,AY39,BE39)</f>
        <v>0</v>
      </c>
      <c r="AO39" s="121">
        <f>+SUM(AP39:AS39)</f>
        <v>0</v>
      </c>
      <c r="AP39" s="121">
        <v>0</v>
      </c>
      <c r="AQ39" s="121">
        <v>0</v>
      </c>
      <c r="AR39" s="121">
        <v>0</v>
      </c>
      <c r="AS39" s="121">
        <v>0</v>
      </c>
      <c r="AT39" s="121">
        <f>+SUM(AU39:AW39)</f>
        <v>0</v>
      </c>
      <c r="AU39" s="121">
        <v>0</v>
      </c>
      <c r="AV39" s="121">
        <v>0</v>
      </c>
      <c r="AW39" s="121">
        <v>0</v>
      </c>
      <c r="AX39" s="121">
        <v>0</v>
      </c>
      <c r="AY39" s="121">
        <f>+SUM(AZ39:BC39)</f>
        <v>0</v>
      </c>
      <c r="AZ39" s="121">
        <v>0</v>
      </c>
      <c r="BA39" s="121">
        <v>0</v>
      </c>
      <c r="BB39" s="121">
        <v>0</v>
      </c>
      <c r="BC39" s="121">
        <v>0</v>
      </c>
      <c r="BD39" s="121">
        <v>29835</v>
      </c>
      <c r="BE39" s="121">
        <v>0</v>
      </c>
      <c r="BF39" s="121">
        <v>0</v>
      </c>
      <c r="BG39" s="121">
        <f>+SUM(BF39,AN39,AF39)</f>
        <v>0</v>
      </c>
      <c r="BH39" s="121">
        <f>SUM(D39,AF39)</f>
        <v>0</v>
      </c>
      <c r="BI39" s="121">
        <f>SUM(E39,AG39)</f>
        <v>0</v>
      </c>
      <c r="BJ39" s="121">
        <f>SUM(F39,AH39)</f>
        <v>0</v>
      </c>
      <c r="BK39" s="121">
        <f>SUM(G39,AI39)</f>
        <v>0</v>
      </c>
      <c r="BL39" s="121">
        <f>SUM(H39,AJ39)</f>
        <v>0</v>
      </c>
      <c r="BM39" s="121">
        <f>SUM(I39,AK39)</f>
        <v>0</v>
      </c>
      <c r="BN39" s="121">
        <f>SUM(J39,AL39)</f>
        <v>0</v>
      </c>
      <c r="BO39" s="121">
        <f>SUM(K39,AM39)</f>
        <v>91460</v>
      </c>
      <c r="BP39" s="121">
        <f>SUM(L39,AN39)</f>
        <v>8165</v>
      </c>
      <c r="BQ39" s="121">
        <f>SUM(M39,AO39)</f>
        <v>8165</v>
      </c>
      <c r="BR39" s="121">
        <f>SUM(N39,AP39)</f>
        <v>8165</v>
      </c>
      <c r="BS39" s="121">
        <f>SUM(O39,AQ39)</f>
        <v>0</v>
      </c>
      <c r="BT39" s="121">
        <f>SUM(P39,AR39)</f>
        <v>0</v>
      </c>
      <c r="BU39" s="121">
        <f>SUM(Q39,AS39)</f>
        <v>0</v>
      </c>
      <c r="BV39" s="121">
        <f>SUM(R39,AT39)</f>
        <v>0</v>
      </c>
      <c r="BW39" s="121">
        <f>SUM(S39,AU39)</f>
        <v>0</v>
      </c>
      <c r="BX39" s="121">
        <f>SUM(T39,AV39)</f>
        <v>0</v>
      </c>
      <c r="BY39" s="121">
        <f>SUM(U39,AW39)</f>
        <v>0</v>
      </c>
      <c r="BZ39" s="121">
        <f>SUM(V39,AX39)</f>
        <v>0</v>
      </c>
      <c r="CA39" s="121">
        <f>SUM(W39,AY39)</f>
        <v>0</v>
      </c>
      <c r="CB39" s="121">
        <f>SUM(X39,AZ39)</f>
        <v>0</v>
      </c>
      <c r="CC39" s="121">
        <f>SUM(Y39,BA39)</f>
        <v>0</v>
      </c>
      <c r="CD39" s="121">
        <f>SUM(Z39,BB39)</f>
        <v>0</v>
      </c>
      <c r="CE39" s="121">
        <f>SUM(AA39,BC39)</f>
        <v>0</v>
      </c>
      <c r="CF39" s="121">
        <f>SUM(AB39,BD39)</f>
        <v>169766</v>
      </c>
      <c r="CG39" s="121">
        <f>SUM(AC39,BE39)</f>
        <v>0</v>
      </c>
      <c r="CH39" s="121">
        <f>SUM(AD39,BF39)</f>
        <v>0</v>
      </c>
      <c r="CI39" s="121">
        <f>SUM(AE39,BG39)</f>
        <v>8165</v>
      </c>
    </row>
    <row r="40" spans="1:87" s="136" customFormat="1" ht="13.5" customHeight="1" x14ac:dyDescent="0.15">
      <c r="A40" s="119" t="s">
        <v>6</v>
      </c>
      <c r="B40" s="120" t="s">
        <v>440</v>
      </c>
      <c r="C40" s="119" t="s">
        <v>441</v>
      </c>
      <c r="D40" s="121">
        <f>+SUM(E40,J40)</f>
        <v>0</v>
      </c>
      <c r="E40" s="121">
        <f>+SUM(F40:I40)</f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141130</v>
      </c>
      <c r="L40" s="121">
        <f>+SUM(M40,R40,V40,W40,AC40)</f>
        <v>0</v>
      </c>
      <c r="M40" s="121">
        <f>+SUM(N40:Q40)</f>
        <v>0</v>
      </c>
      <c r="N40" s="121">
        <v>0</v>
      </c>
      <c r="O40" s="121">
        <v>0</v>
      </c>
      <c r="P40" s="121">
        <v>0</v>
      </c>
      <c r="Q40" s="121">
        <v>0</v>
      </c>
      <c r="R40" s="121">
        <f>+SUM(S40:U40)</f>
        <v>0</v>
      </c>
      <c r="S40" s="121">
        <v>0</v>
      </c>
      <c r="T40" s="121">
        <v>0</v>
      </c>
      <c r="U40" s="121">
        <v>0</v>
      </c>
      <c r="V40" s="121">
        <v>0</v>
      </c>
      <c r="W40" s="121">
        <f>+SUM(X40:AA40)</f>
        <v>0</v>
      </c>
      <c r="X40" s="121">
        <v>0</v>
      </c>
      <c r="Y40" s="121">
        <v>0</v>
      </c>
      <c r="Z40" s="121">
        <v>0</v>
      </c>
      <c r="AA40" s="121">
        <v>0</v>
      </c>
      <c r="AB40" s="121">
        <v>215924</v>
      </c>
      <c r="AC40" s="121">
        <v>0</v>
      </c>
      <c r="AD40" s="121">
        <v>0</v>
      </c>
      <c r="AE40" s="121">
        <f>+SUM(D40,L40,AD40)</f>
        <v>0</v>
      </c>
      <c r="AF40" s="121">
        <f>+SUM(AG40,AL40)</f>
        <v>0</v>
      </c>
      <c r="AG40" s="121">
        <f>+SUM(AH40:AK40)</f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v>0</v>
      </c>
      <c r="AN40" s="121">
        <f>+SUM(AO40,AT40,AX40,AY40,BE40)</f>
        <v>0</v>
      </c>
      <c r="AO40" s="121">
        <f>+SUM(AP40:AS40)</f>
        <v>0</v>
      </c>
      <c r="AP40" s="121">
        <v>0</v>
      </c>
      <c r="AQ40" s="121">
        <v>0</v>
      </c>
      <c r="AR40" s="121">
        <v>0</v>
      </c>
      <c r="AS40" s="121">
        <v>0</v>
      </c>
      <c r="AT40" s="121">
        <f>+SUM(AU40:AW40)</f>
        <v>0</v>
      </c>
      <c r="AU40" s="121">
        <v>0</v>
      </c>
      <c r="AV40" s="121">
        <v>0</v>
      </c>
      <c r="AW40" s="121">
        <v>0</v>
      </c>
      <c r="AX40" s="121">
        <v>0</v>
      </c>
      <c r="AY40" s="121">
        <f>+SUM(AZ40:BC40)</f>
        <v>0</v>
      </c>
      <c r="AZ40" s="121">
        <v>0</v>
      </c>
      <c r="BA40" s="121">
        <v>0</v>
      </c>
      <c r="BB40" s="121">
        <v>0</v>
      </c>
      <c r="BC40" s="121">
        <v>0</v>
      </c>
      <c r="BD40" s="121">
        <v>43731</v>
      </c>
      <c r="BE40" s="121">
        <v>0</v>
      </c>
      <c r="BF40" s="121">
        <v>0</v>
      </c>
      <c r="BG40" s="121">
        <f>+SUM(BF40,AN40,AF40)</f>
        <v>0</v>
      </c>
      <c r="BH40" s="121">
        <f>SUM(D40,AF40)</f>
        <v>0</v>
      </c>
      <c r="BI40" s="121">
        <f>SUM(E40,AG40)</f>
        <v>0</v>
      </c>
      <c r="BJ40" s="121">
        <f>SUM(F40,AH40)</f>
        <v>0</v>
      </c>
      <c r="BK40" s="121">
        <f>SUM(G40,AI40)</f>
        <v>0</v>
      </c>
      <c r="BL40" s="121">
        <f>SUM(H40,AJ40)</f>
        <v>0</v>
      </c>
      <c r="BM40" s="121">
        <f>SUM(I40,AK40)</f>
        <v>0</v>
      </c>
      <c r="BN40" s="121">
        <f>SUM(J40,AL40)</f>
        <v>0</v>
      </c>
      <c r="BO40" s="121">
        <f>SUM(K40,AM40)</f>
        <v>141130</v>
      </c>
      <c r="BP40" s="121">
        <f>SUM(L40,AN40)</f>
        <v>0</v>
      </c>
      <c r="BQ40" s="121">
        <f>SUM(M40,AO40)</f>
        <v>0</v>
      </c>
      <c r="BR40" s="121">
        <f>SUM(N40,AP40)</f>
        <v>0</v>
      </c>
      <c r="BS40" s="121">
        <f>SUM(O40,AQ40)</f>
        <v>0</v>
      </c>
      <c r="BT40" s="121">
        <f>SUM(P40,AR40)</f>
        <v>0</v>
      </c>
      <c r="BU40" s="121">
        <f>SUM(Q40,AS40)</f>
        <v>0</v>
      </c>
      <c r="BV40" s="121">
        <f>SUM(R40,AT40)</f>
        <v>0</v>
      </c>
      <c r="BW40" s="121">
        <f>SUM(S40,AU40)</f>
        <v>0</v>
      </c>
      <c r="BX40" s="121">
        <f>SUM(T40,AV40)</f>
        <v>0</v>
      </c>
      <c r="BY40" s="121">
        <f>SUM(U40,AW40)</f>
        <v>0</v>
      </c>
      <c r="BZ40" s="121">
        <f>SUM(V40,AX40)</f>
        <v>0</v>
      </c>
      <c r="CA40" s="121">
        <f>SUM(W40,AY40)</f>
        <v>0</v>
      </c>
      <c r="CB40" s="121">
        <f>SUM(X40,AZ40)</f>
        <v>0</v>
      </c>
      <c r="CC40" s="121">
        <f>SUM(Y40,BA40)</f>
        <v>0</v>
      </c>
      <c r="CD40" s="121">
        <f>SUM(Z40,BB40)</f>
        <v>0</v>
      </c>
      <c r="CE40" s="121">
        <f>SUM(AA40,BC40)</f>
        <v>0</v>
      </c>
      <c r="CF40" s="121">
        <f>SUM(AB40,BD40)</f>
        <v>259655</v>
      </c>
      <c r="CG40" s="121">
        <f>SUM(AC40,BE40)</f>
        <v>0</v>
      </c>
      <c r="CH40" s="121">
        <f>SUM(AD40,BF40)</f>
        <v>0</v>
      </c>
      <c r="CI40" s="121">
        <f>SUM(AE40,BG40)</f>
        <v>0</v>
      </c>
    </row>
    <row r="41" spans="1:87" s="136" customFormat="1" ht="13.5" customHeight="1" x14ac:dyDescent="0.15">
      <c r="A41" s="119" t="s">
        <v>6</v>
      </c>
      <c r="B41" s="120" t="s">
        <v>443</v>
      </c>
      <c r="C41" s="119" t="s">
        <v>444</v>
      </c>
      <c r="D41" s="121">
        <f>+SUM(E41,J41)</f>
        <v>0</v>
      </c>
      <c r="E41" s="121">
        <f>+SUM(F41:I41)</f>
        <v>0</v>
      </c>
      <c r="F41" s="121">
        <v>0</v>
      </c>
      <c r="G41" s="121">
        <v>0</v>
      </c>
      <c r="H41" s="121">
        <v>0</v>
      </c>
      <c r="I41" s="121">
        <v>0</v>
      </c>
      <c r="J41" s="121">
        <v>0</v>
      </c>
      <c r="K41" s="121">
        <v>0</v>
      </c>
      <c r="L41" s="121">
        <f>+SUM(M41,R41,V41,W41,AC41)</f>
        <v>124997</v>
      </c>
      <c r="M41" s="121">
        <f>+SUM(N41:Q41)</f>
        <v>21477</v>
      </c>
      <c r="N41" s="121">
        <v>18823</v>
      </c>
      <c r="O41" s="121">
        <v>0</v>
      </c>
      <c r="P41" s="121">
        <v>2654</v>
      </c>
      <c r="Q41" s="121">
        <v>0</v>
      </c>
      <c r="R41" s="121">
        <f>+SUM(S41:U41)</f>
        <v>14401</v>
      </c>
      <c r="S41" s="121">
        <v>722</v>
      </c>
      <c r="T41" s="121">
        <v>4981</v>
      </c>
      <c r="U41" s="121">
        <v>8698</v>
      </c>
      <c r="V41" s="121">
        <v>5810</v>
      </c>
      <c r="W41" s="121">
        <f>+SUM(X41:AA41)</f>
        <v>83309</v>
      </c>
      <c r="X41" s="121">
        <v>62282</v>
      </c>
      <c r="Y41" s="121">
        <v>15917</v>
      </c>
      <c r="Z41" s="121">
        <v>5110</v>
      </c>
      <c r="AA41" s="121">
        <v>0</v>
      </c>
      <c r="AB41" s="121">
        <v>23958</v>
      </c>
      <c r="AC41" s="121">
        <v>0</v>
      </c>
      <c r="AD41" s="121">
        <v>25989</v>
      </c>
      <c r="AE41" s="121">
        <f>+SUM(D41,L41,AD41)</f>
        <v>150986</v>
      </c>
      <c r="AF41" s="121">
        <f>+SUM(AG41,AL41)</f>
        <v>0</v>
      </c>
      <c r="AG41" s="121">
        <f>+SUM(AH41:AK41)</f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v>0</v>
      </c>
      <c r="AN41" s="121">
        <f>+SUM(AO41,AT41,AX41,AY41,BE41)</f>
        <v>1216</v>
      </c>
      <c r="AO41" s="121">
        <f>+SUM(AP41:AS41)</f>
        <v>0</v>
      </c>
      <c r="AP41" s="121">
        <v>0</v>
      </c>
      <c r="AQ41" s="121">
        <v>0</v>
      </c>
      <c r="AR41" s="121">
        <v>0</v>
      </c>
      <c r="AS41" s="121">
        <v>0</v>
      </c>
      <c r="AT41" s="121">
        <f>+SUM(AU41:AW41)</f>
        <v>1216</v>
      </c>
      <c r="AU41" s="121">
        <v>1216</v>
      </c>
      <c r="AV41" s="121">
        <v>0</v>
      </c>
      <c r="AW41" s="121">
        <v>0</v>
      </c>
      <c r="AX41" s="121">
        <v>0</v>
      </c>
      <c r="AY41" s="121">
        <f>+SUM(AZ41:BC41)</f>
        <v>0</v>
      </c>
      <c r="AZ41" s="121">
        <v>0</v>
      </c>
      <c r="BA41" s="121">
        <v>0</v>
      </c>
      <c r="BB41" s="121">
        <v>0</v>
      </c>
      <c r="BC41" s="121">
        <v>0</v>
      </c>
      <c r="BD41" s="121">
        <v>42772</v>
      </c>
      <c r="BE41" s="121">
        <v>0</v>
      </c>
      <c r="BF41" s="121">
        <v>0</v>
      </c>
      <c r="BG41" s="121">
        <f>+SUM(BF41,AN41,AF41)</f>
        <v>1216</v>
      </c>
      <c r="BH41" s="121">
        <f>SUM(D41,AF41)</f>
        <v>0</v>
      </c>
      <c r="BI41" s="121">
        <f>SUM(E41,AG41)</f>
        <v>0</v>
      </c>
      <c r="BJ41" s="121">
        <f>SUM(F41,AH41)</f>
        <v>0</v>
      </c>
      <c r="BK41" s="121">
        <f>SUM(G41,AI41)</f>
        <v>0</v>
      </c>
      <c r="BL41" s="121">
        <f>SUM(H41,AJ41)</f>
        <v>0</v>
      </c>
      <c r="BM41" s="121">
        <f>SUM(I41,AK41)</f>
        <v>0</v>
      </c>
      <c r="BN41" s="121">
        <f>SUM(J41,AL41)</f>
        <v>0</v>
      </c>
      <c r="BO41" s="121">
        <f>SUM(K41,AM41)</f>
        <v>0</v>
      </c>
      <c r="BP41" s="121">
        <f>SUM(L41,AN41)</f>
        <v>126213</v>
      </c>
      <c r="BQ41" s="121">
        <f>SUM(M41,AO41)</f>
        <v>21477</v>
      </c>
      <c r="BR41" s="121">
        <f>SUM(N41,AP41)</f>
        <v>18823</v>
      </c>
      <c r="BS41" s="121">
        <f>SUM(O41,AQ41)</f>
        <v>0</v>
      </c>
      <c r="BT41" s="121">
        <f>SUM(P41,AR41)</f>
        <v>2654</v>
      </c>
      <c r="BU41" s="121">
        <f>SUM(Q41,AS41)</f>
        <v>0</v>
      </c>
      <c r="BV41" s="121">
        <f>SUM(R41,AT41)</f>
        <v>15617</v>
      </c>
      <c r="BW41" s="121">
        <f>SUM(S41,AU41)</f>
        <v>1938</v>
      </c>
      <c r="BX41" s="121">
        <f>SUM(T41,AV41)</f>
        <v>4981</v>
      </c>
      <c r="BY41" s="121">
        <f>SUM(U41,AW41)</f>
        <v>8698</v>
      </c>
      <c r="BZ41" s="121">
        <f>SUM(V41,AX41)</f>
        <v>5810</v>
      </c>
      <c r="CA41" s="121">
        <f>SUM(W41,AY41)</f>
        <v>83309</v>
      </c>
      <c r="CB41" s="121">
        <f>SUM(X41,AZ41)</f>
        <v>62282</v>
      </c>
      <c r="CC41" s="121">
        <f>SUM(Y41,BA41)</f>
        <v>15917</v>
      </c>
      <c r="CD41" s="121">
        <f>SUM(Z41,BB41)</f>
        <v>5110</v>
      </c>
      <c r="CE41" s="121">
        <f>SUM(AA41,BC41)</f>
        <v>0</v>
      </c>
      <c r="CF41" s="121">
        <f>SUM(AB41,BD41)</f>
        <v>66730</v>
      </c>
      <c r="CG41" s="121">
        <f>SUM(AC41,BE41)</f>
        <v>0</v>
      </c>
      <c r="CH41" s="121">
        <f>SUM(AD41,BF41)</f>
        <v>25989</v>
      </c>
      <c r="CI41" s="121">
        <f>SUM(AE41,BG41)</f>
        <v>152202</v>
      </c>
    </row>
    <row r="42" spans="1:87" s="136" customFormat="1" ht="13.5" customHeight="1" x14ac:dyDescent="0.15">
      <c r="A42" s="119" t="s">
        <v>6</v>
      </c>
      <c r="B42" s="120" t="s">
        <v>447</v>
      </c>
      <c r="C42" s="119" t="s">
        <v>448</v>
      </c>
      <c r="D42" s="121">
        <f>+SUM(E42,J42)</f>
        <v>3231</v>
      </c>
      <c r="E42" s="121">
        <f>+SUM(F42:I42)</f>
        <v>3231</v>
      </c>
      <c r="F42" s="121">
        <v>0</v>
      </c>
      <c r="G42" s="121">
        <v>3231</v>
      </c>
      <c r="H42" s="121">
        <v>0</v>
      </c>
      <c r="I42" s="121">
        <v>0</v>
      </c>
      <c r="J42" s="121">
        <v>0</v>
      </c>
      <c r="K42" s="121">
        <v>0</v>
      </c>
      <c r="L42" s="121">
        <f>+SUM(M42,R42,V42,W42,AC42)</f>
        <v>253825</v>
      </c>
      <c r="M42" s="121">
        <f>+SUM(N42:Q42)</f>
        <v>10128</v>
      </c>
      <c r="N42" s="121">
        <v>10128</v>
      </c>
      <c r="O42" s="121">
        <v>0</v>
      </c>
      <c r="P42" s="121">
        <v>0</v>
      </c>
      <c r="Q42" s="121">
        <v>0</v>
      </c>
      <c r="R42" s="121">
        <f>+SUM(S42:U42)</f>
        <v>7980</v>
      </c>
      <c r="S42" s="121">
        <v>0</v>
      </c>
      <c r="T42" s="121">
        <v>7980</v>
      </c>
      <c r="U42" s="121">
        <v>0</v>
      </c>
      <c r="V42" s="121">
        <v>0</v>
      </c>
      <c r="W42" s="121">
        <f>+SUM(X42:AA42)</f>
        <v>235717</v>
      </c>
      <c r="X42" s="121">
        <v>75390</v>
      </c>
      <c r="Y42" s="121">
        <v>92047</v>
      </c>
      <c r="Z42" s="121">
        <v>15451</v>
      </c>
      <c r="AA42" s="121">
        <v>52829</v>
      </c>
      <c r="AB42" s="121">
        <v>0</v>
      </c>
      <c r="AC42" s="121">
        <v>0</v>
      </c>
      <c r="AD42" s="121">
        <v>0</v>
      </c>
      <c r="AE42" s="121">
        <f>+SUM(D42,L42,AD42)</f>
        <v>257056</v>
      </c>
      <c r="AF42" s="121">
        <f>+SUM(AG42,AL42)</f>
        <v>3323</v>
      </c>
      <c r="AG42" s="121">
        <f>+SUM(AH42:AK42)</f>
        <v>3323</v>
      </c>
      <c r="AH42" s="121">
        <v>0</v>
      </c>
      <c r="AI42" s="121">
        <v>3323</v>
      </c>
      <c r="AJ42" s="121">
        <v>0</v>
      </c>
      <c r="AK42" s="121">
        <v>0</v>
      </c>
      <c r="AL42" s="121">
        <v>0</v>
      </c>
      <c r="AM42" s="121">
        <v>0</v>
      </c>
      <c r="AN42" s="121">
        <f>+SUM(AO42,AT42,AX42,AY42,BE42)</f>
        <v>97604</v>
      </c>
      <c r="AO42" s="121">
        <f>+SUM(AP42:AS42)</f>
        <v>10692</v>
      </c>
      <c r="AP42" s="121">
        <v>10692</v>
      </c>
      <c r="AQ42" s="121">
        <v>0</v>
      </c>
      <c r="AR42" s="121">
        <v>0</v>
      </c>
      <c r="AS42" s="121">
        <v>0</v>
      </c>
      <c r="AT42" s="121">
        <f>+SUM(AU42:AW42)</f>
        <v>3493</v>
      </c>
      <c r="AU42" s="121">
        <v>0</v>
      </c>
      <c r="AV42" s="121">
        <v>3493</v>
      </c>
      <c r="AW42" s="121">
        <v>0</v>
      </c>
      <c r="AX42" s="121">
        <v>0</v>
      </c>
      <c r="AY42" s="121">
        <f>+SUM(AZ42:BC42)</f>
        <v>83419</v>
      </c>
      <c r="AZ42" s="121">
        <v>22033</v>
      </c>
      <c r="BA42" s="121">
        <v>53652</v>
      </c>
      <c r="BB42" s="121">
        <v>0</v>
      </c>
      <c r="BC42" s="121">
        <v>7734</v>
      </c>
      <c r="BD42" s="121">
        <v>0</v>
      </c>
      <c r="BE42" s="121">
        <v>0</v>
      </c>
      <c r="BF42" s="121">
        <v>0</v>
      </c>
      <c r="BG42" s="121">
        <f>+SUM(BF42,AN42,AF42)</f>
        <v>100927</v>
      </c>
      <c r="BH42" s="121">
        <f>SUM(D42,AF42)</f>
        <v>6554</v>
      </c>
      <c r="BI42" s="121">
        <f>SUM(E42,AG42)</f>
        <v>6554</v>
      </c>
      <c r="BJ42" s="121">
        <f>SUM(F42,AH42)</f>
        <v>0</v>
      </c>
      <c r="BK42" s="121">
        <f>SUM(G42,AI42)</f>
        <v>6554</v>
      </c>
      <c r="BL42" s="121">
        <f>SUM(H42,AJ42)</f>
        <v>0</v>
      </c>
      <c r="BM42" s="121">
        <f>SUM(I42,AK42)</f>
        <v>0</v>
      </c>
      <c r="BN42" s="121">
        <f>SUM(J42,AL42)</f>
        <v>0</v>
      </c>
      <c r="BO42" s="121">
        <f>SUM(K42,AM42)</f>
        <v>0</v>
      </c>
      <c r="BP42" s="121">
        <f>SUM(L42,AN42)</f>
        <v>351429</v>
      </c>
      <c r="BQ42" s="121">
        <f>SUM(M42,AO42)</f>
        <v>20820</v>
      </c>
      <c r="BR42" s="121">
        <f>SUM(N42,AP42)</f>
        <v>20820</v>
      </c>
      <c r="BS42" s="121">
        <f>SUM(O42,AQ42)</f>
        <v>0</v>
      </c>
      <c r="BT42" s="121">
        <f>SUM(P42,AR42)</f>
        <v>0</v>
      </c>
      <c r="BU42" s="121">
        <f>SUM(Q42,AS42)</f>
        <v>0</v>
      </c>
      <c r="BV42" s="121">
        <f>SUM(R42,AT42)</f>
        <v>11473</v>
      </c>
      <c r="BW42" s="121">
        <f>SUM(S42,AU42)</f>
        <v>0</v>
      </c>
      <c r="BX42" s="121">
        <f>SUM(T42,AV42)</f>
        <v>11473</v>
      </c>
      <c r="BY42" s="121">
        <f>SUM(U42,AW42)</f>
        <v>0</v>
      </c>
      <c r="BZ42" s="121">
        <f>SUM(V42,AX42)</f>
        <v>0</v>
      </c>
      <c r="CA42" s="121">
        <f>SUM(W42,AY42)</f>
        <v>319136</v>
      </c>
      <c r="CB42" s="121">
        <f>SUM(X42,AZ42)</f>
        <v>97423</v>
      </c>
      <c r="CC42" s="121">
        <f>SUM(Y42,BA42)</f>
        <v>145699</v>
      </c>
      <c r="CD42" s="121">
        <f>SUM(Z42,BB42)</f>
        <v>15451</v>
      </c>
      <c r="CE42" s="121">
        <f>SUM(AA42,BC42)</f>
        <v>60563</v>
      </c>
      <c r="CF42" s="121">
        <f>SUM(AB42,BD42)</f>
        <v>0</v>
      </c>
      <c r="CG42" s="121">
        <f>SUM(AC42,BE42)</f>
        <v>0</v>
      </c>
      <c r="CH42" s="121">
        <f>SUM(AD42,BF42)</f>
        <v>0</v>
      </c>
      <c r="CI42" s="121">
        <f>SUM(AE42,BG42)</f>
        <v>357983</v>
      </c>
    </row>
    <row r="43" spans="1:87" s="136" customFormat="1" ht="13.5" customHeight="1" x14ac:dyDescent="0.15">
      <c r="A43" s="119" t="s">
        <v>6</v>
      </c>
      <c r="B43" s="120" t="s">
        <v>419</v>
      </c>
      <c r="C43" s="119" t="s">
        <v>420</v>
      </c>
      <c r="D43" s="121">
        <f>+SUM(E43,J43)</f>
        <v>873290</v>
      </c>
      <c r="E43" s="121">
        <f>+SUM(F43:I43)</f>
        <v>873290</v>
      </c>
      <c r="F43" s="121">
        <v>0</v>
      </c>
      <c r="G43" s="121">
        <v>870167</v>
      </c>
      <c r="H43" s="121">
        <v>0</v>
      </c>
      <c r="I43" s="121">
        <v>3123</v>
      </c>
      <c r="J43" s="121">
        <v>0</v>
      </c>
      <c r="K43" s="121">
        <v>0</v>
      </c>
      <c r="L43" s="121">
        <f>+SUM(M43,R43,V43,W43,AC43)</f>
        <v>336111</v>
      </c>
      <c r="M43" s="121">
        <f>+SUM(N43:Q43)</f>
        <v>129497</v>
      </c>
      <c r="N43" s="121">
        <v>46265</v>
      </c>
      <c r="O43" s="121">
        <v>0</v>
      </c>
      <c r="P43" s="121">
        <v>76337</v>
      </c>
      <c r="Q43" s="121">
        <v>6895</v>
      </c>
      <c r="R43" s="121">
        <f>+SUM(S43:U43)</f>
        <v>190995</v>
      </c>
      <c r="S43" s="121">
        <v>0</v>
      </c>
      <c r="T43" s="121">
        <v>175850</v>
      </c>
      <c r="U43" s="121">
        <v>15145</v>
      </c>
      <c r="V43" s="121">
        <v>0</v>
      </c>
      <c r="W43" s="121">
        <f>+SUM(X43:AA43)</f>
        <v>15619</v>
      </c>
      <c r="X43" s="121">
        <v>0</v>
      </c>
      <c r="Y43" s="121">
        <v>0</v>
      </c>
      <c r="Z43" s="121">
        <v>13284</v>
      </c>
      <c r="AA43" s="121">
        <v>2335</v>
      </c>
      <c r="AB43" s="121">
        <v>0</v>
      </c>
      <c r="AC43" s="121">
        <v>0</v>
      </c>
      <c r="AD43" s="121">
        <v>422122</v>
      </c>
      <c r="AE43" s="121">
        <f>+SUM(D43,L43,AD43)</f>
        <v>1631523</v>
      </c>
      <c r="AF43" s="121">
        <f>+SUM(AG43,AL43)</f>
        <v>0</v>
      </c>
      <c r="AG43" s="121">
        <f>+SUM(AH43:AK43)</f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0</v>
      </c>
      <c r="AM43" s="121">
        <v>0</v>
      </c>
      <c r="AN43" s="121">
        <f>+SUM(AO43,AT43,AX43,AY43,BE43)</f>
        <v>62738</v>
      </c>
      <c r="AO43" s="121">
        <f>+SUM(AP43:AS43)</f>
        <v>1422</v>
      </c>
      <c r="AP43" s="121">
        <v>1422</v>
      </c>
      <c r="AQ43" s="121">
        <v>0</v>
      </c>
      <c r="AR43" s="121">
        <v>0</v>
      </c>
      <c r="AS43" s="121">
        <v>0</v>
      </c>
      <c r="AT43" s="121">
        <f>+SUM(AU43:AW43)</f>
        <v>45019</v>
      </c>
      <c r="AU43" s="121">
        <v>0</v>
      </c>
      <c r="AV43" s="121">
        <v>45019</v>
      </c>
      <c r="AW43" s="121">
        <v>0</v>
      </c>
      <c r="AX43" s="121">
        <v>0</v>
      </c>
      <c r="AY43" s="121">
        <f>+SUM(AZ43:BC43)</f>
        <v>16297</v>
      </c>
      <c r="AZ43" s="121">
        <v>0</v>
      </c>
      <c r="BA43" s="121">
        <v>15984</v>
      </c>
      <c r="BB43" s="121">
        <v>0</v>
      </c>
      <c r="BC43" s="121">
        <v>313</v>
      </c>
      <c r="BD43" s="121">
        <v>0</v>
      </c>
      <c r="BE43" s="121">
        <v>0</v>
      </c>
      <c r="BF43" s="121">
        <v>17013</v>
      </c>
      <c r="BG43" s="121">
        <f>+SUM(BF43,AN43,AF43)</f>
        <v>79751</v>
      </c>
      <c r="BH43" s="121">
        <f>SUM(D43,AF43)</f>
        <v>873290</v>
      </c>
      <c r="BI43" s="121">
        <f>SUM(E43,AG43)</f>
        <v>873290</v>
      </c>
      <c r="BJ43" s="121">
        <f>SUM(F43,AH43)</f>
        <v>0</v>
      </c>
      <c r="BK43" s="121">
        <f>SUM(G43,AI43)</f>
        <v>870167</v>
      </c>
      <c r="BL43" s="121">
        <f>SUM(H43,AJ43)</f>
        <v>0</v>
      </c>
      <c r="BM43" s="121">
        <f>SUM(I43,AK43)</f>
        <v>3123</v>
      </c>
      <c r="BN43" s="121">
        <f>SUM(J43,AL43)</f>
        <v>0</v>
      </c>
      <c r="BO43" s="121">
        <f>SUM(K43,AM43)</f>
        <v>0</v>
      </c>
      <c r="BP43" s="121">
        <f>SUM(L43,AN43)</f>
        <v>398849</v>
      </c>
      <c r="BQ43" s="121">
        <f>SUM(M43,AO43)</f>
        <v>130919</v>
      </c>
      <c r="BR43" s="121">
        <f>SUM(N43,AP43)</f>
        <v>47687</v>
      </c>
      <c r="BS43" s="121">
        <f>SUM(O43,AQ43)</f>
        <v>0</v>
      </c>
      <c r="BT43" s="121">
        <f>SUM(P43,AR43)</f>
        <v>76337</v>
      </c>
      <c r="BU43" s="121">
        <f>SUM(Q43,AS43)</f>
        <v>6895</v>
      </c>
      <c r="BV43" s="121">
        <f>SUM(R43,AT43)</f>
        <v>236014</v>
      </c>
      <c r="BW43" s="121">
        <f>SUM(S43,AU43)</f>
        <v>0</v>
      </c>
      <c r="BX43" s="121">
        <f>SUM(T43,AV43)</f>
        <v>220869</v>
      </c>
      <c r="BY43" s="121">
        <f>SUM(U43,AW43)</f>
        <v>15145</v>
      </c>
      <c r="BZ43" s="121">
        <f>SUM(V43,AX43)</f>
        <v>0</v>
      </c>
      <c r="CA43" s="121">
        <f>SUM(W43,AY43)</f>
        <v>31916</v>
      </c>
      <c r="CB43" s="121">
        <f>SUM(X43,AZ43)</f>
        <v>0</v>
      </c>
      <c r="CC43" s="121">
        <f>SUM(Y43,BA43)</f>
        <v>15984</v>
      </c>
      <c r="CD43" s="121">
        <f>SUM(Z43,BB43)</f>
        <v>13284</v>
      </c>
      <c r="CE43" s="121">
        <f>SUM(AA43,BC43)</f>
        <v>2648</v>
      </c>
      <c r="CF43" s="121">
        <f>SUM(AB43,BD43)</f>
        <v>0</v>
      </c>
      <c r="CG43" s="121">
        <f>SUM(AC43,BE43)</f>
        <v>0</v>
      </c>
      <c r="CH43" s="121">
        <f>SUM(AD43,BF43)</f>
        <v>439135</v>
      </c>
      <c r="CI43" s="121">
        <f>SUM(AE43,BG43)</f>
        <v>1711274</v>
      </c>
    </row>
    <row r="44" spans="1:87" s="136" customFormat="1" ht="13.5" customHeight="1" x14ac:dyDescent="0.15">
      <c r="A44" s="119" t="s">
        <v>6</v>
      </c>
      <c r="B44" s="120" t="s">
        <v>348</v>
      </c>
      <c r="C44" s="119" t="s">
        <v>349</v>
      </c>
      <c r="D44" s="121">
        <f>+SUM(E44,J44)</f>
        <v>0</v>
      </c>
      <c r="E44" s="121">
        <f>+SUM(F44:I44)</f>
        <v>0</v>
      </c>
      <c r="F44" s="121">
        <v>0</v>
      </c>
      <c r="G44" s="121">
        <v>0</v>
      </c>
      <c r="H44" s="121">
        <v>0</v>
      </c>
      <c r="I44" s="121">
        <v>0</v>
      </c>
      <c r="J44" s="121">
        <v>0</v>
      </c>
      <c r="K44" s="121">
        <v>0</v>
      </c>
      <c r="L44" s="121">
        <f>+SUM(M44,R44,V44,W44,AC44)</f>
        <v>1476213</v>
      </c>
      <c r="M44" s="121">
        <f>+SUM(N44:Q44)</f>
        <v>85992</v>
      </c>
      <c r="N44" s="121">
        <v>85992</v>
      </c>
      <c r="O44" s="121">
        <v>0</v>
      </c>
      <c r="P44" s="121">
        <v>0</v>
      </c>
      <c r="Q44" s="121">
        <v>0</v>
      </c>
      <c r="R44" s="121">
        <f>+SUM(S44:U44)</f>
        <v>326689</v>
      </c>
      <c r="S44" s="121">
        <v>0</v>
      </c>
      <c r="T44" s="121">
        <v>325074</v>
      </c>
      <c r="U44" s="121">
        <v>1615</v>
      </c>
      <c r="V44" s="121">
        <v>0</v>
      </c>
      <c r="W44" s="121">
        <f>+SUM(X44:AA44)</f>
        <v>1063532</v>
      </c>
      <c r="X44" s="121">
        <v>549969</v>
      </c>
      <c r="Y44" s="121">
        <v>486000</v>
      </c>
      <c r="Z44" s="121">
        <v>12337</v>
      </c>
      <c r="AA44" s="121">
        <v>15226</v>
      </c>
      <c r="AB44" s="121">
        <v>0</v>
      </c>
      <c r="AC44" s="121">
        <v>0</v>
      </c>
      <c r="AD44" s="121">
        <v>266414</v>
      </c>
      <c r="AE44" s="121">
        <f>+SUM(D44,L44,AD44)</f>
        <v>1742627</v>
      </c>
      <c r="AF44" s="121">
        <f>+SUM(AG44,AL44)</f>
        <v>0</v>
      </c>
      <c r="AG44" s="121">
        <f>+SUM(AH44:AK44)</f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v>0</v>
      </c>
      <c r="AN44" s="121">
        <f>+SUM(AO44,AT44,AX44,AY44,BE44)</f>
        <v>242097</v>
      </c>
      <c r="AO44" s="121">
        <f>+SUM(AP44:AS44)</f>
        <v>35929</v>
      </c>
      <c r="AP44" s="121">
        <v>35929</v>
      </c>
      <c r="AQ44" s="121">
        <v>0</v>
      </c>
      <c r="AR44" s="121">
        <v>0</v>
      </c>
      <c r="AS44" s="121">
        <v>0</v>
      </c>
      <c r="AT44" s="121">
        <f>+SUM(AU44:AW44)</f>
        <v>84396</v>
      </c>
      <c r="AU44" s="121">
        <v>0</v>
      </c>
      <c r="AV44" s="121">
        <v>84396</v>
      </c>
      <c r="AW44" s="121">
        <v>0</v>
      </c>
      <c r="AX44" s="121">
        <v>0</v>
      </c>
      <c r="AY44" s="121">
        <f>+SUM(AZ44:BC44)</f>
        <v>121772</v>
      </c>
      <c r="AZ44" s="121">
        <v>78840</v>
      </c>
      <c r="BA44" s="121">
        <v>35100</v>
      </c>
      <c r="BB44" s="121">
        <v>0</v>
      </c>
      <c r="BC44" s="121">
        <v>7832</v>
      </c>
      <c r="BD44" s="121">
        <v>0</v>
      </c>
      <c r="BE44" s="121">
        <v>0</v>
      </c>
      <c r="BF44" s="121">
        <v>48718</v>
      </c>
      <c r="BG44" s="121">
        <f>+SUM(BF44,AN44,AF44)</f>
        <v>290815</v>
      </c>
      <c r="BH44" s="121">
        <f>SUM(D44,AF44)</f>
        <v>0</v>
      </c>
      <c r="BI44" s="121">
        <f>SUM(E44,AG44)</f>
        <v>0</v>
      </c>
      <c r="BJ44" s="121">
        <f>SUM(F44,AH44)</f>
        <v>0</v>
      </c>
      <c r="BK44" s="121">
        <f>SUM(G44,AI44)</f>
        <v>0</v>
      </c>
      <c r="BL44" s="121">
        <f>SUM(H44,AJ44)</f>
        <v>0</v>
      </c>
      <c r="BM44" s="121">
        <f>SUM(I44,AK44)</f>
        <v>0</v>
      </c>
      <c r="BN44" s="121">
        <f>SUM(J44,AL44)</f>
        <v>0</v>
      </c>
      <c r="BO44" s="121">
        <f>SUM(K44,AM44)</f>
        <v>0</v>
      </c>
      <c r="BP44" s="121">
        <f>SUM(L44,AN44)</f>
        <v>1718310</v>
      </c>
      <c r="BQ44" s="121">
        <f>SUM(M44,AO44)</f>
        <v>121921</v>
      </c>
      <c r="BR44" s="121">
        <f>SUM(N44,AP44)</f>
        <v>121921</v>
      </c>
      <c r="BS44" s="121">
        <f>SUM(O44,AQ44)</f>
        <v>0</v>
      </c>
      <c r="BT44" s="121">
        <f>SUM(P44,AR44)</f>
        <v>0</v>
      </c>
      <c r="BU44" s="121">
        <f>SUM(Q44,AS44)</f>
        <v>0</v>
      </c>
      <c r="BV44" s="121">
        <f>SUM(R44,AT44)</f>
        <v>411085</v>
      </c>
      <c r="BW44" s="121">
        <f>SUM(S44,AU44)</f>
        <v>0</v>
      </c>
      <c r="BX44" s="121">
        <f>SUM(T44,AV44)</f>
        <v>409470</v>
      </c>
      <c r="BY44" s="121">
        <f>SUM(U44,AW44)</f>
        <v>1615</v>
      </c>
      <c r="BZ44" s="121">
        <f>SUM(V44,AX44)</f>
        <v>0</v>
      </c>
      <c r="CA44" s="121">
        <f>SUM(W44,AY44)</f>
        <v>1185304</v>
      </c>
      <c r="CB44" s="121">
        <f>SUM(X44,AZ44)</f>
        <v>628809</v>
      </c>
      <c r="CC44" s="121">
        <f>SUM(Y44,BA44)</f>
        <v>521100</v>
      </c>
      <c r="CD44" s="121">
        <f>SUM(Z44,BB44)</f>
        <v>12337</v>
      </c>
      <c r="CE44" s="121">
        <f>SUM(AA44,BC44)</f>
        <v>23058</v>
      </c>
      <c r="CF44" s="121">
        <f>SUM(AB44,BD44)</f>
        <v>0</v>
      </c>
      <c r="CG44" s="121">
        <f>SUM(AC44,BE44)</f>
        <v>0</v>
      </c>
      <c r="CH44" s="121">
        <f>SUM(AD44,BF44)</f>
        <v>315132</v>
      </c>
      <c r="CI44" s="121">
        <f>SUM(AE44,BG44)</f>
        <v>2033442</v>
      </c>
    </row>
    <row r="45" spans="1:87" s="136" customFormat="1" ht="13.5" customHeight="1" x14ac:dyDescent="0.15">
      <c r="A45" s="119" t="s">
        <v>6</v>
      </c>
      <c r="B45" s="120" t="s">
        <v>357</v>
      </c>
      <c r="C45" s="119" t="s">
        <v>358</v>
      </c>
      <c r="D45" s="121">
        <f>+SUM(E45,J45)</f>
        <v>67230</v>
      </c>
      <c r="E45" s="121">
        <f>+SUM(F45:I45)</f>
        <v>67230</v>
      </c>
      <c r="F45" s="121">
        <v>0</v>
      </c>
      <c r="G45" s="121">
        <v>67230</v>
      </c>
      <c r="H45" s="121">
        <v>0</v>
      </c>
      <c r="I45" s="121">
        <v>0</v>
      </c>
      <c r="J45" s="121">
        <v>0</v>
      </c>
      <c r="K45" s="121">
        <v>0</v>
      </c>
      <c r="L45" s="121">
        <f>+SUM(M45,R45,V45,W45,AC45)</f>
        <v>731193</v>
      </c>
      <c r="M45" s="121">
        <f>+SUM(N45:Q45)</f>
        <v>174297</v>
      </c>
      <c r="N45" s="121">
        <v>174297</v>
      </c>
      <c r="O45" s="121">
        <v>0</v>
      </c>
      <c r="P45" s="121">
        <v>0</v>
      </c>
      <c r="Q45" s="121">
        <v>0</v>
      </c>
      <c r="R45" s="121">
        <f>+SUM(S45:U45)</f>
        <v>328831</v>
      </c>
      <c r="S45" s="121">
        <v>0</v>
      </c>
      <c r="T45" s="121">
        <v>308922</v>
      </c>
      <c r="U45" s="121">
        <v>19909</v>
      </c>
      <c r="V45" s="121">
        <v>0</v>
      </c>
      <c r="W45" s="121">
        <f>+SUM(X45:AA45)</f>
        <v>228065</v>
      </c>
      <c r="X45" s="121">
        <v>0</v>
      </c>
      <c r="Y45" s="121">
        <v>211592</v>
      </c>
      <c r="Z45" s="121">
        <v>16473</v>
      </c>
      <c r="AA45" s="121">
        <v>0</v>
      </c>
      <c r="AB45" s="121">
        <v>0</v>
      </c>
      <c r="AC45" s="121">
        <v>0</v>
      </c>
      <c r="AD45" s="121">
        <v>30787</v>
      </c>
      <c r="AE45" s="121">
        <f>+SUM(D45,L45,AD45)</f>
        <v>829210</v>
      </c>
      <c r="AF45" s="121">
        <f>+SUM(AG45,AL45)</f>
        <v>0</v>
      </c>
      <c r="AG45" s="121">
        <f>+SUM(AH45:AK45)</f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0</v>
      </c>
      <c r="AM45" s="121">
        <v>0</v>
      </c>
      <c r="AN45" s="121">
        <f>+SUM(AO45,AT45,AX45,AY45,BE45)</f>
        <v>0</v>
      </c>
      <c r="AO45" s="121">
        <f>+SUM(AP45:AS45)</f>
        <v>0</v>
      </c>
      <c r="AP45" s="121">
        <v>0</v>
      </c>
      <c r="AQ45" s="121">
        <v>0</v>
      </c>
      <c r="AR45" s="121">
        <v>0</v>
      </c>
      <c r="AS45" s="121">
        <v>0</v>
      </c>
      <c r="AT45" s="121">
        <f>+SUM(AU45:AW45)</f>
        <v>0</v>
      </c>
      <c r="AU45" s="121">
        <v>0</v>
      </c>
      <c r="AV45" s="121">
        <v>0</v>
      </c>
      <c r="AW45" s="121">
        <v>0</v>
      </c>
      <c r="AX45" s="121">
        <v>0</v>
      </c>
      <c r="AY45" s="121">
        <f>+SUM(AZ45:BC45)</f>
        <v>0</v>
      </c>
      <c r="AZ45" s="121">
        <v>0</v>
      </c>
      <c r="BA45" s="121">
        <v>0</v>
      </c>
      <c r="BB45" s="121">
        <v>0</v>
      </c>
      <c r="BC45" s="121">
        <v>0</v>
      </c>
      <c r="BD45" s="121">
        <v>0</v>
      </c>
      <c r="BE45" s="121">
        <v>0</v>
      </c>
      <c r="BF45" s="121">
        <v>0</v>
      </c>
      <c r="BG45" s="121">
        <f>+SUM(BF45,AN45,AF45)</f>
        <v>0</v>
      </c>
      <c r="BH45" s="121">
        <f>SUM(D45,AF45)</f>
        <v>67230</v>
      </c>
      <c r="BI45" s="121">
        <f>SUM(E45,AG45)</f>
        <v>67230</v>
      </c>
      <c r="BJ45" s="121">
        <f>SUM(F45,AH45)</f>
        <v>0</v>
      </c>
      <c r="BK45" s="121">
        <f>SUM(G45,AI45)</f>
        <v>67230</v>
      </c>
      <c r="BL45" s="121">
        <f>SUM(H45,AJ45)</f>
        <v>0</v>
      </c>
      <c r="BM45" s="121">
        <f>SUM(I45,AK45)</f>
        <v>0</v>
      </c>
      <c r="BN45" s="121">
        <f>SUM(J45,AL45)</f>
        <v>0</v>
      </c>
      <c r="BO45" s="121">
        <f>SUM(K45,AM45)</f>
        <v>0</v>
      </c>
      <c r="BP45" s="121">
        <f>SUM(L45,AN45)</f>
        <v>731193</v>
      </c>
      <c r="BQ45" s="121">
        <f>SUM(M45,AO45)</f>
        <v>174297</v>
      </c>
      <c r="BR45" s="121">
        <f>SUM(N45,AP45)</f>
        <v>174297</v>
      </c>
      <c r="BS45" s="121">
        <f>SUM(O45,AQ45)</f>
        <v>0</v>
      </c>
      <c r="BT45" s="121">
        <f>SUM(P45,AR45)</f>
        <v>0</v>
      </c>
      <c r="BU45" s="121">
        <f>SUM(Q45,AS45)</f>
        <v>0</v>
      </c>
      <c r="BV45" s="121">
        <f>SUM(R45,AT45)</f>
        <v>328831</v>
      </c>
      <c r="BW45" s="121">
        <f>SUM(S45,AU45)</f>
        <v>0</v>
      </c>
      <c r="BX45" s="121">
        <f>SUM(T45,AV45)</f>
        <v>308922</v>
      </c>
      <c r="BY45" s="121">
        <f>SUM(U45,AW45)</f>
        <v>19909</v>
      </c>
      <c r="BZ45" s="121">
        <f>SUM(V45,AX45)</f>
        <v>0</v>
      </c>
      <c r="CA45" s="121">
        <f>SUM(W45,AY45)</f>
        <v>228065</v>
      </c>
      <c r="CB45" s="121">
        <f>SUM(X45,AZ45)</f>
        <v>0</v>
      </c>
      <c r="CC45" s="121">
        <f>SUM(Y45,BA45)</f>
        <v>211592</v>
      </c>
      <c r="CD45" s="121">
        <f>SUM(Z45,BB45)</f>
        <v>16473</v>
      </c>
      <c r="CE45" s="121">
        <f>SUM(AA45,BC45)</f>
        <v>0</v>
      </c>
      <c r="CF45" s="121">
        <f>SUM(AB45,BD45)</f>
        <v>0</v>
      </c>
      <c r="CG45" s="121">
        <f>SUM(AC45,BE45)</f>
        <v>0</v>
      </c>
      <c r="CH45" s="121">
        <f>SUM(AD45,BF45)</f>
        <v>30787</v>
      </c>
      <c r="CI45" s="121">
        <f>SUM(AE45,BG45)</f>
        <v>829210</v>
      </c>
    </row>
    <row r="46" spans="1:87" s="136" customFormat="1" ht="13.5" customHeight="1" x14ac:dyDescent="0.15">
      <c r="A46" s="119" t="s">
        <v>6</v>
      </c>
      <c r="B46" s="120" t="s">
        <v>330</v>
      </c>
      <c r="C46" s="119" t="s">
        <v>331</v>
      </c>
      <c r="D46" s="121">
        <f>+SUM(E46,J46)</f>
        <v>0</v>
      </c>
      <c r="E46" s="121">
        <f>+SUM(F46:I46)</f>
        <v>0</v>
      </c>
      <c r="F46" s="121">
        <v>0</v>
      </c>
      <c r="G46" s="121">
        <v>0</v>
      </c>
      <c r="H46" s="121">
        <v>0</v>
      </c>
      <c r="I46" s="121">
        <v>0</v>
      </c>
      <c r="J46" s="121">
        <v>0</v>
      </c>
      <c r="K46" s="121">
        <v>0</v>
      </c>
      <c r="L46" s="121">
        <f>+SUM(M46,R46,V46,W46,AC46)</f>
        <v>895982</v>
      </c>
      <c r="M46" s="121">
        <f>+SUM(N46:Q46)</f>
        <v>75263</v>
      </c>
      <c r="N46" s="121">
        <v>60388</v>
      </c>
      <c r="O46" s="121">
        <v>0</v>
      </c>
      <c r="P46" s="121">
        <v>14875</v>
      </c>
      <c r="Q46" s="121">
        <v>0</v>
      </c>
      <c r="R46" s="121">
        <f>+SUM(S46:U46)</f>
        <v>537146</v>
      </c>
      <c r="S46" s="121">
        <v>0</v>
      </c>
      <c r="T46" s="121">
        <v>537146</v>
      </c>
      <c r="U46" s="121">
        <v>0</v>
      </c>
      <c r="V46" s="121">
        <v>0</v>
      </c>
      <c r="W46" s="121">
        <f>+SUM(X46:AA46)</f>
        <v>283573</v>
      </c>
      <c r="X46" s="121">
        <v>0</v>
      </c>
      <c r="Y46" s="121">
        <v>265878</v>
      </c>
      <c r="Z46" s="121">
        <v>0</v>
      </c>
      <c r="AA46" s="121">
        <v>17695</v>
      </c>
      <c r="AB46" s="121">
        <v>0</v>
      </c>
      <c r="AC46" s="121">
        <v>0</v>
      </c>
      <c r="AD46" s="121">
        <v>0</v>
      </c>
      <c r="AE46" s="121">
        <f>+SUM(D46,L46,AD46)</f>
        <v>895982</v>
      </c>
      <c r="AF46" s="121">
        <f>+SUM(AG46,AL46)</f>
        <v>0</v>
      </c>
      <c r="AG46" s="121">
        <f>+SUM(AH46:AK46)</f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0</v>
      </c>
      <c r="AM46" s="121">
        <v>0</v>
      </c>
      <c r="AN46" s="121">
        <f>+SUM(AO46,AT46,AX46,AY46,BE46)</f>
        <v>809564</v>
      </c>
      <c r="AO46" s="121">
        <f>+SUM(AP46:AS46)</f>
        <v>115246</v>
      </c>
      <c r="AP46" s="121">
        <v>74984</v>
      </c>
      <c r="AQ46" s="121">
        <v>0</v>
      </c>
      <c r="AR46" s="121">
        <v>40262</v>
      </c>
      <c r="AS46" s="121">
        <v>0</v>
      </c>
      <c r="AT46" s="121">
        <f>+SUM(AU46:AW46)</f>
        <v>633534</v>
      </c>
      <c r="AU46" s="121">
        <v>0</v>
      </c>
      <c r="AV46" s="121">
        <v>633534</v>
      </c>
      <c r="AW46" s="121">
        <v>0</v>
      </c>
      <c r="AX46" s="121">
        <v>0</v>
      </c>
      <c r="AY46" s="121">
        <f>+SUM(AZ46:BC46)</f>
        <v>60784</v>
      </c>
      <c r="AZ46" s="121">
        <v>0</v>
      </c>
      <c r="BA46" s="121">
        <v>38339</v>
      </c>
      <c r="BB46" s="121">
        <v>0</v>
      </c>
      <c r="BC46" s="121">
        <v>22445</v>
      </c>
      <c r="BD46" s="121">
        <v>0</v>
      </c>
      <c r="BE46" s="121">
        <v>0</v>
      </c>
      <c r="BF46" s="121">
        <v>0</v>
      </c>
      <c r="BG46" s="121">
        <f>+SUM(BF46,AN46,AF46)</f>
        <v>809564</v>
      </c>
      <c r="BH46" s="121">
        <f>SUM(D46,AF46)</f>
        <v>0</v>
      </c>
      <c r="BI46" s="121">
        <f>SUM(E46,AG46)</f>
        <v>0</v>
      </c>
      <c r="BJ46" s="121">
        <f>SUM(F46,AH46)</f>
        <v>0</v>
      </c>
      <c r="BK46" s="121">
        <f>SUM(G46,AI46)</f>
        <v>0</v>
      </c>
      <c r="BL46" s="121">
        <f>SUM(H46,AJ46)</f>
        <v>0</v>
      </c>
      <c r="BM46" s="121">
        <f>SUM(I46,AK46)</f>
        <v>0</v>
      </c>
      <c r="BN46" s="121">
        <f>SUM(J46,AL46)</f>
        <v>0</v>
      </c>
      <c r="BO46" s="121">
        <f>SUM(K46,AM46)</f>
        <v>0</v>
      </c>
      <c r="BP46" s="121">
        <f>SUM(L46,AN46)</f>
        <v>1705546</v>
      </c>
      <c r="BQ46" s="121">
        <f>SUM(M46,AO46)</f>
        <v>190509</v>
      </c>
      <c r="BR46" s="121">
        <f>SUM(N46,AP46)</f>
        <v>135372</v>
      </c>
      <c r="BS46" s="121">
        <f>SUM(O46,AQ46)</f>
        <v>0</v>
      </c>
      <c r="BT46" s="121">
        <f>SUM(P46,AR46)</f>
        <v>55137</v>
      </c>
      <c r="BU46" s="121">
        <f>SUM(Q46,AS46)</f>
        <v>0</v>
      </c>
      <c r="BV46" s="121">
        <f>SUM(R46,AT46)</f>
        <v>1170680</v>
      </c>
      <c r="BW46" s="121">
        <f>SUM(S46,AU46)</f>
        <v>0</v>
      </c>
      <c r="BX46" s="121">
        <f>SUM(T46,AV46)</f>
        <v>1170680</v>
      </c>
      <c r="BY46" s="121">
        <f>SUM(U46,AW46)</f>
        <v>0</v>
      </c>
      <c r="BZ46" s="121">
        <f>SUM(V46,AX46)</f>
        <v>0</v>
      </c>
      <c r="CA46" s="121">
        <f>SUM(W46,AY46)</f>
        <v>344357</v>
      </c>
      <c r="CB46" s="121">
        <f>SUM(X46,AZ46)</f>
        <v>0</v>
      </c>
      <c r="CC46" s="121">
        <f>SUM(Y46,BA46)</f>
        <v>304217</v>
      </c>
      <c r="CD46" s="121">
        <f>SUM(Z46,BB46)</f>
        <v>0</v>
      </c>
      <c r="CE46" s="121">
        <f>SUM(AA46,BC46)</f>
        <v>40140</v>
      </c>
      <c r="CF46" s="121">
        <f>SUM(AB46,BD46)</f>
        <v>0</v>
      </c>
      <c r="CG46" s="121">
        <f>SUM(AC46,BE46)</f>
        <v>0</v>
      </c>
      <c r="CH46" s="121">
        <f>SUM(AD46,BF46)</f>
        <v>0</v>
      </c>
      <c r="CI46" s="121">
        <f>SUM(AE46,BG46)</f>
        <v>1705546</v>
      </c>
    </row>
    <row r="47" spans="1:87" s="136" customFormat="1" ht="13.5" customHeight="1" x14ac:dyDescent="0.15">
      <c r="A47" s="119" t="s">
        <v>6</v>
      </c>
      <c r="B47" s="120" t="s">
        <v>343</v>
      </c>
      <c r="C47" s="119" t="s">
        <v>344</v>
      </c>
      <c r="D47" s="121">
        <f>+SUM(E47,J47)</f>
        <v>3469422</v>
      </c>
      <c r="E47" s="121">
        <f>+SUM(F47:I47)</f>
        <v>3469422</v>
      </c>
      <c r="F47" s="121">
        <v>0</v>
      </c>
      <c r="G47" s="121">
        <v>3469422</v>
      </c>
      <c r="H47" s="121">
        <v>0</v>
      </c>
      <c r="I47" s="121">
        <v>0</v>
      </c>
      <c r="J47" s="121">
        <v>0</v>
      </c>
      <c r="K47" s="121">
        <v>0</v>
      </c>
      <c r="L47" s="121">
        <f>+SUM(M47,R47,V47,W47,AC47)</f>
        <v>680709</v>
      </c>
      <c r="M47" s="121">
        <f>+SUM(N47:Q47)</f>
        <v>92034</v>
      </c>
      <c r="N47" s="121">
        <v>45577</v>
      </c>
      <c r="O47" s="121">
        <v>0</v>
      </c>
      <c r="P47" s="121">
        <v>46457</v>
      </c>
      <c r="Q47" s="121">
        <v>0</v>
      </c>
      <c r="R47" s="121">
        <f>+SUM(S47:U47)</f>
        <v>300248</v>
      </c>
      <c r="S47" s="121">
        <v>0</v>
      </c>
      <c r="T47" s="121">
        <v>207679</v>
      </c>
      <c r="U47" s="121">
        <v>92569</v>
      </c>
      <c r="V47" s="121">
        <v>0</v>
      </c>
      <c r="W47" s="121">
        <f>+SUM(X47:AA47)</f>
        <v>288427</v>
      </c>
      <c r="X47" s="121">
        <v>0</v>
      </c>
      <c r="Y47" s="121">
        <v>279588</v>
      </c>
      <c r="Z47" s="121">
        <v>4014</v>
      </c>
      <c r="AA47" s="121">
        <v>4825</v>
      </c>
      <c r="AB47" s="121">
        <v>0</v>
      </c>
      <c r="AC47" s="121">
        <v>0</v>
      </c>
      <c r="AD47" s="121">
        <v>167583</v>
      </c>
      <c r="AE47" s="121">
        <f>+SUM(D47,L47,AD47)</f>
        <v>4317714</v>
      </c>
      <c r="AF47" s="121">
        <f>+SUM(AG47,AL47)</f>
        <v>0</v>
      </c>
      <c r="AG47" s="121">
        <f>+SUM(AH47:AK47)</f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0</v>
      </c>
      <c r="AM47" s="121">
        <v>0</v>
      </c>
      <c r="AN47" s="121">
        <f>+SUM(AO47,AT47,AX47,AY47,BE47)</f>
        <v>326571</v>
      </c>
      <c r="AO47" s="121">
        <f>+SUM(AP47:AS47)</f>
        <v>101816</v>
      </c>
      <c r="AP47" s="121">
        <v>11239</v>
      </c>
      <c r="AQ47" s="121">
        <v>0</v>
      </c>
      <c r="AR47" s="121">
        <v>90577</v>
      </c>
      <c r="AS47" s="121">
        <v>0</v>
      </c>
      <c r="AT47" s="121">
        <f>+SUM(AU47:AW47)</f>
        <v>216015</v>
      </c>
      <c r="AU47" s="121">
        <v>0</v>
      </c>
      <c r="AV47" s="121">
        <v>216015</v>
      </c>
      <c r="AW47" s="121">
        <v>0</v>
      </c>
      <c r="AX47" s="121">
        <v>438</v>
      </c>
      <c r="AY47" s="121">
        <f>+SUM(AZ47:BC47)</f>
        <v>8302</v>
      </c>
      <c r="AZ47" s="121">
        <v>0</v>
      </c>
      <c r="BA47" s="121">
        <v>6933</v>
      </c>
      <c r="BB47" s="121">
        <v>0</v>
      </c>
      <c r="BC47" s="121">
        <v>1369</v>
      </c>
      <c r="BD47" s="121">
        <v>0</v>
      </c>
      <c r="BE47" s="121">
        <v>0</v>
      </c>
      <c r="BF47" s="121">
        <v>24977</v>
      </c>
      <c r="BG47" s="121">
        <f>+SUM(BF47,AN47,AF47)</f>
        <v>351548</v>
      </c>
      <c r="BH47" s="121">
        <f>SUM(D47,AF47)</f>
        <v>3469422</v>
      </c>
      <c r="BI47" s="121">
        <f>SUM(E47,AG47)</f>
        <v>3469422</v>
      </c>
      <c r="BJ47" s="121">
        <f>SUM(F47,AH47)</f>
        <v>0</v>
      </c>
      <c r="BK47" s="121">
        <f>SUM(G47,AI47)</f>
        <v>3469422</v>
      </c>
      <c r="BL47" s="121">
        <f>SUM(H47,AJ47)</f>
        <v>0</v>
      </c>
      <c r="BM47" s="121">
        <f>SUM(I47,AK47)</f>
        <v>0</v>
      </c>
      <c r="BN47" s="121">
        <f>SUM(J47,AL47)</f>
        <v>0</v>
      </c>
      <c r="BO47" s="121">
        <f>SUM(K47,AM47)</f>
        <v>0</v>
      </c>
      <c r="BP47" s="121">
        <f>SUM(L47,AN47)</f>
        <v>1007280</v>
      </c>
      <c r="BQ47" s="121">
        <f>SUM(M47,AO47)</f>
        <v>193850</v>
      </c>
      <c r="BR47" s="121">
        <f>SUM(N47,AP47)</f>
        <v>56816</v>
      </c>
      <c r="BS47" s="121">
        <f>SUM(O47,AQ47)</f>
        <v>0</v>
      </c>
      <c r="BT47" s="121">
        <f>SUM(P47,AR47)</f>
        <v>137034</v>
      </c>
      <c r="BU47" s="121">
        <f>SUM(Q47,AS47)</f>
        <v>0</v>
      </c>
      <c r="BV47" s="121">
        <f>SUM(R47,AT47)</f>
        <v>516263</v>
      </c>
      <c r="BW47" s="121">
        <f>SUM(S47,AU47)</f>
        <v>0</v>
      </c>
      <c r="BX47" s="121">
        <f>SUM(T47,AV47)</f>
        <v>423694</v>
      </c>
      <c r="BY47" s="121">
        <f>SUM(U47,AW47)</f>
        <v>92569</v>
      </c>
      <c r="BZ47" s="121">
        <f>SUM(V47,AX47)</f>
        <v>438</v>
      </c>
      <c r="CA47" s="121">
        <f>SUM(W47,AY47)</f>
        <v>296729</v>
      </c>
      <c r="CB47" s="121">
        <f>SUM(X47,AZ47)</f>
        <v>0</v>
      </c>
      <c r="CC47" s="121">
        <f>SUM(Y47,BA47)</f>
        <v>286521</v>
      </c>
      <c r="CD47" s="121">
        <f>SUM(Z47,BB47)</f>
        <v>4014</v>
      </c>
      <c r="CE47" s="121">
        <f>SUM(AA47,BC47)</f>
        <v>6194</v>
      </c>
      <c r="CF47" s="121">
        <f>SUM(AB47,BD47)</f>
        <v>0</v>
      </c>
      <c r="CG47" s="121">
        <f>SUM(AC47,BE47)</f>
        <v>0</v>
      </c>
      <c r="CH47" s="121">
        <f>SUM(AD47,BF47)</f>
        <v>192560</v>
      </c>
      <c r="CI47" s="121">
        <f>SUM(AE47,BG47)</f>
        <v>4669262</v>
      </c>
    </row>
    <row r="48" spans="1:87" s="136" customFormat="1" ht="13.5" customHeight="1" x14ac:dyDescent="0.15">
      <c r="A48" s="119" t="s">
        <v>6</v>
      </c>
      <c r="B48" s="120" t="s">
        <v>375</v>
      </c>
      <c r="C48" s="119" t="s">
        <v>376</v>
      </c>
      <c r="D48" s="121">
        <f>+SUM(E48,J48)</f>
        <v>1446937</v>
      </c>
      <c r="E48" s="121">
        <f>+SUM(F48:I48)</f>
        <v>1446937</v>
      </c>
      <c r="F48" s="121">
        <v>0</v>
      </c>
      <c r="G48" s="121">
        <v>1446937</v>
      </c>
      <c r="H48" s="121">
        <v>0</v>
      </c>
      <c r="I48" s="121">
        <v>0</v>
      </c>
      <c r="J48" s="121">
        <v>0</v>
      </c>
      <c r="K48" s="121">
        <v>0</v>
      </c>
      <c r="L48" s="121">
        <f>+SUM(M48,R48,V48,W48,AC48)</f>
        <v>2213773</v>
      </c>
      <c r="M48" s="121">
        <f>+SUM(N48:Q48)</f>
        <v>411659</v>
      </c>
      <c r="N48" s="121">
        <v>385068</v>
      </c>
      <c r="O48" s="121">
        <v>0</v>
      </c>
      <c r="P48" s="121">
        <v>26591</v>
      </c>
      <c r="Q48" s="121">
        <v>0</v>
      </c>
      <c r="R48" s="121">
        <f>+SUM(S48:U48)</f>
        <v>803711</v>
      </c>
      <c r="S48" s="121">
        <v>0</v>
      </c>
      <c r="T48" s="121">
        <v>724675</v>
      </c>
      <c r="U48" s="121">
        <v>79036</v>
      </c>
      <c r="V48" s="121">
        <v>0</v>
      </c>
      <c r="W48" s="121">
        <f>+SUM(X48:AA48)</f>
        <v>998403</v>
      </c>
      <c r="X48" s="121">
        <v>538567</v>
      </c>
      <c r="Y48" s="121">
        <v>387269</v>
      </c>
      <c r="Z48" s="121">
        <v>71928</v>
      </c>
      <c r="AA48" s="121">
        <v>639</v>
      </c>
      <c r="AB48" s="121">
        <v>0</v>
      </c>
      <c r="AC48" s="121">
        <v>0</v>
      </c>
      <c r="AD48" s="121">
        <v>0</v>
      </c>
      <c r="AE48" s="121">
        <f>+SUM(D48,L48,AD48)</f>
        <v>3660710</v>
      </c>
      <c r="AF48" s="121">
        <f>+SUM(AG48,AL48)</f>
        <v>0</v>
      </c>
      <c r="AG48" s="121">
        <f>+SUM(AH48:AK48)</f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0</v>
      </c>
      <c r="AM48" s="121">
        <v>0</v>
      </c>
      <c r="AN48" s="121">
        <f>+SUM(AO48,AT48,AX48,AY48,BE48)</f>
        <v>951324</v>
      </c>
      <c r="AO48" s="121">
        <f>+SUM(AP48:AS48)</f>
        <v>95773</v>
      </c>
      <c r="AP48" s="121">
        <v>91613</v>
      </c>
      <c r="AQ48" s="121">
        <v>0</v>
      </c>
      <c r="AR48" s="121">
        <v>4160</v>
      </c>
      <c r="AS48" s="121">
        <v>0</v>
      </c>
      <c r="AT48" s="121">
        <f>+SUM(AU48:AW48)</f>
        <v>586908</v>
      </c>
      <c r="AU48" s="121">
        <v>0</v>
      </c>
      <c r="AV48" s="121">
        <v>586908</v>
      </c>
      <c r="AW48" s="121">
        <v>0</v>
      </c>
      <c r="AX48" s="121">
        <v>0</v>
      </c>
      <c r="AY48" s="121">
        <f>+SUM(AZ48:BC48)</f>
        <v>268643</v>
      </c>
      <c r="AZ48" s="121">
        <v>0</v>
      </c>
      <c r="BA48" s="121">
        <v>268535</v>
      </c>
      <c r="BB48" s="121">
        <v>0</v>
      </c>
      <c r="BC48" s="121">
        <v>108</v>
      </c>
      <c r="BD48" s="121">
        <v>0</v>
      </c>
      <c r="BE48" s="121">
        <v>0</v>
      </c>
      <c r="BF48" s="121">
        <v>0</v>
      </c>
      <c r="BG48" s="121">
        <f>+SUM(BF48,AN48,AF48)</f>
        <v>951324</v>
      </c>
      <c r="BH48" s="121">
        <f>SUM(D48,AF48)</f>
        <v>1446937</v>
      </c>
      <c r="BI48" s="121">
        <f>SUM(E48,AG48)</f>
        <v>1446937</v>
      </c>
      <c r="BJ48" s="121">
        <f>SUM(F48,AH48)</f>
        <v>0</v>
      </c>
      <c r="BK48" s="121">
        <f>SUM(G48,AI48)</f>
        <v>1446937</v>
      </c>
      <c r="BL48" s="121">
        <f>SUM(H48,AJ48)</f>
        <v>0</v>
      </c>
      <c r="BM48" s="121">
        <f>SUM(I48,AK48)</f>
        <v>0</v>
      </c>
      <c r="BN48" s="121">
        <f>SUM(J48,AL48)</f>
        <v>0</v>
      </c>
      <c r="BO48" s="121">
        <f>SUM(K48,AM48)</f>
        <v>0</v>
      </c>
      <c r="BP48" s="121">
        <f>SUM(L48,AN48)</f>
        <v>3165097</v>
      </c>
      <c r="BQ48" s="121">
        <f>SUM(M48,AO48)</f>
        <v>507432</v>
      </c>
      <c r="BR48" s="121">
        <f>SUM(N48,AP48)</f>
        <v>476681</v>
      </c>
      <c r="BS48" s="121">
        <f>SUM(O48,AQ48)</f>
        <v>0</v>
      </c>
      <c r="BT48" s="121">
        <f>SUM(P48,AR48)</f>
        <v>30751</v>
      </c>
      <c r="BU48" s="121">
        <f>SUM(Q48,AS48)</f>
        <v>0</v>
      </c>
      <c r="BV48" s="121">
        <f>SUM(R48,AT48)</f>
        <v>1390619</v>
      </c>
      <c r="BW48" s="121">
        <f>SUM(S48,AU48)</f>
        <v>0</v>
      </c>
      <c r="BX48" s="121">
        <f>SUM(T48,AV48)</f>
        <v>1311583</v>
      </c>
      <c r="BY48" s="121">
        <f>SUM(U48,AW48)</f>
        <v>79036</v>
      </c>
      <c r="BZ48" s="121">
        <f>SUM(V48,AX48)</f>
        <v>0</v>
      </c>
      <c r="CA48" s="121">
        <f>SUM(W48,AY48)</f>
        <v>1267046</v>
      </c>
      <c r="CB48" s="121">
        <f>SUM(X48,AZ48)</f>
        <v>538567</v>
      </c>
      <c r="CC48" s="121">
        <f>SUM(Y48,BA48)</f>
        <v>655804</v>
      </c>
      <c r="CD48" s="121">
        <f>SUM(Z48,BB48)</f>
        <v>71928</v>
      </c>
      <c r="CE48" s="121">
        <f>SUM(AA48,BC48)</f>
        <v>747</v>
      </c>
      <c r="CF48" s="121">
        <f>SUM(AB48,BD48)</f>
        <v>0</v>
      </c>
      <c r="CG48" s="121">
        <f>SUM(AC48,BE48)</f>
        <v>0</v>
      </c>
      <c r="CH48" s="121">
        <f>SUM(AD48,BF48)</f>
        <v>0</v>
      </c>
      <c r="CI48" s="121">
        <f>SUM(AE48,BG48)</f>
        <v>4612034</v>
      </c>
    </row>
    <row r="49" spans="1:87" s="136" customFormat="1" ht="13.5" customHeight="1" x14ac:dyDescent="0.15">
      <c r="A49" s="119" t="s">
        <v>6</v>
      </c>
      <c r="B49" s="120" t="s">
        <v>335</v>
      </c>
      <c r="C49" s="119" t="s">
        <v>336</v>
      </c>
      <c r="D49" s="121">
        <f>+SUM(E49,J49)</f>
        <v>0</v>
      </c>
      <c r="E49" s="121">
        <f>+SUM(F49:I49)</f>
        <v>0</v>
      </c>
      <c r="F49" s="121">
        <v>0</v>
      </c>
      <c r="G49" s="121">
        <v>0</v>
      </c>
      <c r="H49" s="121">
        <v>0</v>
      </c>
      <c r="I49" s="121">
        <v>0</v>
      </c>
      <c r="J49" s="121">
        <v>0</v>
      </c>
      <c r="K49" s="121">
        <v>0</v>
      </c>
      <c r="L49" s="121">
        <f>+SUM(M49,R49,V49,W49,AC49)</f>
        <v>0</v>
      </c>
      <c r="M49" s="121">
        <f>+SUM(N49:Q49)</f>
        <v>0</v>
      </c>
      <c r="N49" s="121">
        <v>0</v>
      </c>
      <c r="O49" s="121">
        <v>0</v>
      </c>
      <c r="P49" s="121">
        <v>0</v>
      </c>
      <c r="Q49" s="121">
        <v>0</v>
      </c>
      <c r="R49" s="121">
        <f>+SUM(S49:U49)</f>
        <v>0</v>
      </c>
      <c r="S49" s="121">
        <v>0</v>
      </c>
      <c r="T49" s="121">
        <v>0</v>
      </c>
      <c r="U49" s="121">
        <v>0</v>
      </c>
      <c r="V49" s="121">
        <v>0</v>
      </c>
      <c r="W49" s="121">
        <f>+SUM(X49:AA49)</f>
        <v>0</v>
      </c>
      <c r="X49" s="121">
        <v>0</v>
      </c>
      <c r="Y49" s="121">
        <v>0</v>
      </c>
      <c r="Z49" s="121">
        <v>0</v>
      </c>
      <c r="AA49" s="121">
        <v>0</v>
      </c>
      <c r="AB49" s="121">
        <v>0</v>
      </c>
      <c r="AC49" s="121">
        <v>0</v>
      </c>
      <c r="AD49" s="121">
        <v>0</v>
      </c>
      <c r="AE49" s="121">
        <f>+SUM(D49,L49,AD49)</f>
        <v>0</v>
      </c>
      <c r="AF49" s="121">
        <f>+SUM(AG49,AL49)</f>
        <v>0</v>
      </c>
      <c r="AG49" s="121">
        <f>+SUM(AH49:AK49)</f>
        <v>0</v>
      </c>
      <c r="AH49" s="121">
        <v>0</v>
      </c>
      <c r="AI49" s="121">
        <v>0</v>
      </c>
      <c r="AJ49" s="121">
        <v>0</v>
      </c>
      <c r="AK49" s="121">
        <v>0</v>
      </c>
      <c r="AL49" s="121">
        <v>0</v>
      </c>
      <c r="AM49" s="121">
        <v>0</v>
      </c>
      <c r="AN49" s="121">
        <f>+SUM(AO49,AT49,AX49,AY49,BE49)</f>
        <v>134087</v>
      </c>
      <c r="AO49" s="121">
        <f>+SUM(AP49:AS49)</f>
        <v>22356</v>
      </c>
      <c r="AP49" s="121">
        <v>22356</v>
      </c>
      <c r="AQ49" s="121">
        <v>0</v>
      </c>
      <c r="AR49" s="121">
        <v>0</v>
      </c>
      <c r="AS49" s="121">
        <v>0</v>
      </c>
      <c r="AT49" s="121">
        <f>+SUM(AU49:AW49)</f>
        <v>33507</v>
      </c>
      <c r="AU49" s="121">
        <v>0</v>
      </c>
      <c r="AV49" s="121">
        <v>33507</v>
      </c>
      <c r="AW49" s="121">
        <v>0</v>
      </c>
      <c r="AX49" s="121">
        <v>0</v>
      </c>
      <c r="AY49" s="121">
        <f>+SUM(AZ49:BC49)</f>
        <v>78224</v>
      </c>
      <c r="AZ49" s="121">
        <v>0</v>
      </c>
      <c r="BA49" s="121">
        <v>78224</v>
      </c>
      <c r="BB49" s="121">
        <v>0</v>
      </c>
      <c r="BC49" s="121">
        <v>0</v>
      </c>
      <c r="BD49" s="121">
        <v>0</v>
      </c>
      <c r="BE49" s="121">
        <v>0</v>
      </c>
      <c r="BF49" s="121">
        <v>1946</v>
      </c>
      <c r="BG49" s="121">
        <f>+SUM(BF49,AN49,AF49)</f>
        <v>136033</v>
      </c>
      <c r="BH49" s="121">
        <f>SUM(D49,AF49)</f>
        <v>0</v>
      </c>
      <c r="BI49" s="121">
        <f>SUM(E49,AG49)</f>
        <v>0</v>
      </c>
      <c r="BJ49" s="121">
        <f>SUM(F49,AH49)</f>
        <v>0</v>
      </c>
      <c r="BK49" s="121">
        <f>SUM(G49,AI49)</f>
        <v>0</v>
      </c>
      <c r="BL49" s="121">
        <f>SUM(H49,AJ49)</f>
        <v>0</v>
      </c>
      <c r="BM49" s="121">
        <f>SUM(I49,AK49)</f>
        <v>0</v>
      </c>
      <c r="BN49" s="121">
        <f>SUM(J49,AL49)</f>
        <v>0</v>
      </c>
      <c r="BO49" s="121">
        <f>SUM(K49,AM49)</f>
        <v>0</v>
      </c>
      <c r="BP49" s="121">
        <f>SUM(L49,AN49)</f>
        <v>134087</v>
      </c>
      <c r="BQ49" s="121">
        <f>SUM(M49,AO49)</f>
        <v>22356</v>
      </c>
      <c r="BR49" s="121">
        <f>SUM(N49,AP49)</f>
        <v>22356</v>
      </c>
      <c r="BS49" s="121">
        <f>SUM(O49,AQ49)</f>
        <v>0</v>
      </c>
      <c r="BT49" s="121">
        <f>SUM(P49,AR49)</f>
        <v>0</v>
      </c>
      <c r="BU49" s="121">
        <f>SUM(Q49,AS49)</f>
        <v>0</v>
      </c>
      <c r="BV49" s="121">
        <f>SUM(R49,AT49)</f>
        <v>33507</v>
      </c>
      <c r="BW49" s="121">
        <f>SUM(S49,AU49)</f>
        <v>0</v>
      </c>
      <c r="BX49" s="121">
        <f>SUM(T49,AV49)</f>
        <v>33507</v>
      </c>
      <c r="BY49" s="121">
        <f>SUM(U49,AW49)</f>
        <v>0</v>
      </c>
      <c r="BZ49" s="121">
        <f>SUM(V49,AX49)</f>
        <v>0</v>
      </c>
      <c r="CA49" s="121">
        <f>SUM(W49,AY49)</f>
        <v>78224</v>
      </c>
      <c r="CB49" s="121">
        <f>SUM(X49,AZ49)</f>
        <v>0</v>
      </c>
      <c r="CC49" s="121">
        <f>SUM(Y49,BA49)</f>
        <v>78224</v>
      </c>
      <c r="CD49" s="121">
        <f>SUM(Z49,BB49)</f>
        <v>0</v>
      </c>
      <c r="CE49" s="121">
        <f>SUM(AA49,BC49)</f>
        <v>0</v>
      </c>
      <c r="CF49" s="121">
        <f>SUM(AB49,BD49)</f>
        <v>0</v>
      </c>
      <c r="CG49" s="121">
        <f>SUM(AC49,BE49)</f>
        <v>0</v>
      </c>
      <c r="CH49" s="121">
        <f>SUM(AD49,BF49)</f>
        <v>1946</v>
      </c>
      <c r="CI49" s="121">
        <f>SUM(AE49,BG49)</f>
        <v>136033</v>
      </c>
    </row>
    <row r="50" spans="1:8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</row>
    <row r="51" spans="1:8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</row>
    <row r="52" spans="1:8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</row>
    <row r="53" spans="1:8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</row>
    <row r="54" spans="1:8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</row>
    <row r="55" spans="1:8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</row>
    <row r="56" spans="1:8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</row>
    <row r="57" spans="1:8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</row>
    <row r="58" spans="1:8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</row>
    <row r="59" spans="1:8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</row>
    <row r="60" spans="1:8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</row>
    <row r="61" spans="1:8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</row>
    <row r="62" spans="1:8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49">
    <sortCondition ref="A8:A49"/>
    <sortCondition ref="B8:B49"/>
    <sortCondition ref="C8:C49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48" man="1"/>
    <brk id="67" min="1" max="4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宮城県</v>
      </c>
      <c r="B7" s="139" t="str">
        <f>'廃棄物事業経費（市町村）'!B7</f>
        <v>04000</v>
      </c>
      <c r="C7" s="138" t="s">
        <v>279</v>
      </c>
      <c r="D7" s="140">
        <f>SUM(L7,T7,AB7,AJ7,AR7,AZ7)</f>
        <v>2910786</v>
      </c>
      <c r="E7" s="140">
        <f>SUM(M7,U7,AC7,AK7,AS7,BA7)</f>
        <v>5243948</v>
      </c>
      <c r="F7" s="140">
        <f>SUM(D7:E7)</f>
        <v>8154734</v>
      </c>
      <c r="G7" s="140">
        <f>SUM(O7,W7,AE7,AM7,AU7,BC7)</f>
        <v>0</v>
      </c>
      <c r="H7" s="140">
        <f>SUM(P7,X7,AF7,AN7,AV7,BD7)</f>
        <v>1944616</v>
      </c>
      <c r="I7" s="140">
        <f>SUM(G7:H7)</f>
        <v>1944616</v>
      </c>
      <c r="J7" s="141">
        <f>COUNTIF(J$8:J$1000,"&lt;&gt;")</f>
        <v>30</v>
      </c>
      <c r="K7" s="141">
        <f>COUNTIF(K$8:K$1000,"&lt;&gt;")</f>
        <v>30</v>
      </c>
      <c r="L7" s="140">
        <f>SUM(L$8:L$1000)</f>
        <v>2910786</v>
      </c>
      <c r="M7" s="140">
        <f>SUM(M$8:M$1000)</f>
        <v>5243948</v>
      </c>
      <c r="N7" s="140">
        <f>IF(AND(L7&lt;&gt;"",M7&lt;&gt;""),SUM(L7:M7),"")</f>
        <v>8154734</v>
      </c>
      <c r="O7" s="140">
        <f>SUM(O$8:O$1000)</f>
        <v>0</v>
      </c>
      <c r="P7" s="140">
        <f>SUM(P$8:P$1000)</f>
        <v>1840763</v>
      </c>
      <c r="Q7" s="140">
        <f>IF(AND(O7&lt;&gt;"",P7&lt;&gt;""),SUM(O7:P7),"")</f>
        <v>1840763</v>
      </c>
      <c r="R7" s="141">
        <f>COUNTIF(R$8:R$1000,"&lt;&gt;")</f>
        <v>4</v>
      </c>
      <c r="S7" s="141">
        <f>COUNTIF(S$8:S$1000,"&lt;&gt;")</f>
        <v>4</v>
      </c>
      <c r="T7" s="140">
        <f>SUM(T$8:T$1000)</f>
        <v>0</v>
      </c>
      <c r="U7" s="140">
        <f>SUM(U$8:U$1000)</f>
        <v>0</v>
      </c>
      <c r="V7" s="140">
        <f>IF(AND(T7&lt;&gt;"",U7&lt;&gt;""),SUM(T7:U7),"")</f>
        <v>0</v>
      </c>
      <c r="W7" s="140">
        <f>SUM(W$8:W$1000)</f>
        <v>0</v>
      </c>
      <c r="X7" s="140">
        <f>SUM(X$8:X$1000)</f>
        <v>103853</v>
      </c>
      <c r="Y7" s="140">
        <f>IF(AND(W7&lt;&gt;"",X7&lt;&gt;""),SUM(W7:X7),"")</f>
        <v>103853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0">
        <f>IF(AND(AB7&lt;&gt;"",AC7&lt;&gt;""),SUM(AB7:AC7),"")</f>
        <v>0</v>
      </c>
      <c r="AE7" s="140">
        <f>SUM(AE$8:AE$1000)</f>
        <v>0</v>
      </c>
      <c r="AF7" s="140">
        <f>SUM(AF$8:AF$1000)</f>
        <v>0</v>
      </c>
      <c r="AG7" s="140">
        <f>IF(AND(AE7&lt;&gt;"",AF7&lt;&gt;""),SUM(AE7:AF7),"")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6</v>
      </c>
      <c r="B8" s="120" t="s">
        <v>324</v>
      </c>
      <c r="C8" s="119" t="s">
        <v>325</v>
      </c>
      <c r="D8" s="121">
        <f>SUM(L8,T8,AB8,AJ8,AR8,AZ8)</f>
        <v>0</v>
      </c>
      <c r="E8" s="121">
        <f>SUM(M8,U8,AC8,AK8,AS8,BA8)</f>
        <v>0</v>
      </c>
      <c r="F8" s="121">
        <f>SUM(D8:E8)</f>
        <v>0</v>
      </c>
      <c r="G8" s="121">
        <f>SUM(O8,W8,AE8,AM8,AU8,BC8)</f>
        <v>0</v>
      </c>
      <c r="H8" s="121">
        <f>SUM(P8,X8,AF8,AN8,AV8,BD8)</f>
        <v>0</v>
      </c>
      <c r="I8" s="121">
        <f>SUM(G8:H8)</f>
        <v>0</v>
      </c>
      <c r="J8" s="120"/>
      <c r="K8" s="119"/>
      <c r="L8" s="121"/>
      <c r="M8" s="121"/>
      <c r="N8" s="121" t="str">
        <f>IF(AND(L8&lt;&gt;"",M8&lt;&gt;""),SUM(L8:M8),"")</f>
        <v/>
      </c>
      <c r="O8" s="121"/>
      <c r="P8" s="121"/>
      <c r="Q8" s="121" t="str">
        <f>IF(AND(O8&lt;&gt;"",P8&lt;&gt;""),SUM(O8:P8),"")</f>
        <v/>
      </c>
      <c r="R8" s="120"/>
      <c r="S8" s="119"/>
      <c r="T8" s="121"/>
      <c r="U8" s="121"/>
      <c r="V8" s="121" t="str">
        <f>IF(AND(T8&lt;&gt;"",U8&lt;&gt;""),SUM(T8:U8),"")</f>
        <v/>
      </c>
      <c r="W8" s="121"/>
      <c r="X8" s="121"/>
      <c r="Y8" s="121" t="str">
        <f>IF(AND(W8&lt;&gt;"",X8&lt;&gt;""),SUM(W8:X8),"")</f>
        <v/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6</v>
      </c>
      <c r="B9" s="120" t="s">
        <v>327</v>
      </c>
      <c r="C9" s="119" t="s">
        <v>328</v>
      </c>
      <c r="D9" s="121">
        <f>SUM(L9,T9,AB9,AJ9,AR9,AZ9)</f>
        <v>0</v>
      </c>
      <c r="E9" s="121">
        <f>SUM(M9,U9,AC9,AK9,AS9,BA9)</f>
        <v>490132</v>
      </c>
      <c r="F9" s="121">
        <f>SUM(D9:E9)</f>
        <v>490132</v>
      </c>
      <c r="G9" s="121">
        <f>SUM(O9,W9,AE9,AM9,AU9,BC9)</f>
        <v>0</v>
      </c>
      <c r="H9" s="121">
        <f>SUM(P9,X9,AF9,AN9,AV9,BD9)</f>
        <v>622340</v>
      </c>
      <c r="I9" s="121">
        <f>SUM(G9:H9)</f>
        <v>622340</v>
      </c>
      <c r="J9" s="120" t="s">
        <v>330</v>
      </c>
      <c r="K9" s="119" t="s">
        <v>331</v>
      </c>
      <c r="L9" s="121">
        <v>0</v>
      </c>
      <c r="M9" s="121">
        <v>490132</v>
      </c>
      <c r="N9" s="121">
        <f>IF(AND(L9&lt;&gt;"",M9&lt;&gt;""),SUM(L9:M9),"")</f>
        <v>490132</v>
      </c>
      <c r="O9" s="121">
        <v>0</v>
      </c>
      <c r="P9" s="121">
        <v>622340</v>
      </c>
      <c r="Q9" s="121">
        <f>IF(AND(O9&lt;&gt;"",P9&lt;&gt;""),SUM(O9:P9),"")</f>
        <v>622340</v>
      </c>
      <c r="R9" s="120"/>
      <c r="S9" s="119"/>
      <c r="T9" s="121"/>
      <c r="U9" s="121"/>
      <c r="V9" s="121" t="str">
        <f>IF(AND(T9&lt;&gt;"",U9&lt;&gt;""),SUM(T9:U9),"")</f>
        <v/>
      </c>
      <c r="W9" s="121"/>
      <c r="X9" s="121"/>
      <c r="Y9" s="121" t="str">
        <f>IF(AND(W9&lt;&gt;"",X9&lt;&gt;""),SUM(W9:X9),"")</f>
        <v/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6</v>
      </c>
      <c r="B10" s="120" t="s">
        <v>332</v>
      </c>
      <c r="C10" s="119" t="s">
        <v>333</v>
      </c>
      <c r="D10" s="121">
        <f>SUM(L10,T10,AB10,AJ10,AR10,AZ10)</f>
        <v>0</v>
      </c>
      <c r="E10" s="121">
        <f>SUM(M10,U10,AC10,AK10,AS10,BA10)</f>
        <v>0</v>
      </c>
      <c r="F10" s="121">
        <f>SUM(D10:E10)</f>
        <v>0</v>
      </c>
      <c r="G10" s="121">
        <f>SUM(O10,W10,AE10,AM10,AU10,BC10)</f>
        <v>0</v>
      </c>
      <c r="H10" s="121">
        <f>SUM(P10,X10,AF10,AN10,AV10,BD10)</f>
        <v>23444</v>
      </c>
      <c r="I10" s="121">
        <f>SUM(G10:H10)</f>
        <v>23444</v>
      </c>
      <c r="J10" s="120" t="s">
        <v>335</v>
      </c>
      <c r="K10" s="119" t="s">
        <v>336</v>
      </c>
      <c r="L10" s="121">
        <v>0</v>
      </c>
      <c r="M10" s="121">
        <v>0</v>
      </c>
      <c r="N10" s="121">
        <f>IF(AND(L10&lt;&gt;"",M10&lt;&gt;""),SUM(L10:M10),"")</f>
        <v>0</v>
      </c>
      <c r="O10" s="121">
        <v>0</v>
      </c>
      <c r="P10" s="121">
        <v>23444</v>
      </c>
      <c r="Q10" s="121">
        <f>IF(AND(O10&lt;&gt;"",P10&lt;&gt;""),SUM(O10:P10),"")</f>
        <v>23444</v>
      </c>
      <c r="R10" s="120"/>
      <c r="S10" s="119"/>
      <c r="T10" s="121"/>
      <c r="U10" s="121"/>
      <c r="V10" s="121" t="str">
        <f>IF(AND(T10&lt;&gt;"",U10&lt;&gt;""),SUM(T10:U10),"")</f>
        <v/>
      </c>
      <c r="W10" s="121"/>
      <c r="X10" s="121"/>
      <c r="Y10" s="121" t="str">
        <f>IF(AND(W10&lt;&gt;"",X10&lt;&gt;""),SUM(W10:X10),"")</f>
        <v/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6</v>
      </c>
      <c r="B11" s="120" t="s">
        <v>337</v>
      </c>
      <c r="C11" s="119" t="s">
        <v>338</v>
      </c>
      <c r="D11" s="121">
        <f>SUM(L11,T11,AB11,AJ11,AR11,AZ11)</f>
        <v>0</v>
      </c>
      <c r="E11" s="121">
        <f>SUM(M11,U11,AC11,AK11,AS11,BA11)</f>
        <v>0</v>
      </c>
      <c r="F11" s="121">
        <f>SUM(D11:E11)</f>
        <v>0</v>
      </c>
      <c r="G11" s="121">
        <f>SUM(O11,W11,AE11,AM11,AU11,BC11)</f>
        <v>0</v>
      </c>
      <c r="H11" s="121">
        <f>SUM(P11,X11,AF11,AN11,AV11,BD11)</f>
        <v>0</v>
      </c>
      <c r="I11" s="121">
        <f>SUM(G11:H11)</f>
        <v>0</v>
      </c>
      <c r="J11" s="120"/>
      <c r="K11" s="119"/>
      <c r="L11" s="121"/>
      <c r="M11" s="121"/>
      <c r="N11" s="121" t="str">
        <f>IF(AND(L11&lt;&gt;"",M11&lt;&gt;""),SUM(L11:M11),"")</f>
        <v/>
      </c>
      <c r="O11" s="121"/>
      <c r="P11" s="121"/>
      <c r="Q11" s="121" t="str">
        <f>IF(AND(O11&lt;&gt;"",P11&lt;&gt;""),SUM(O11:P11),"")</f>
        <v/>
      </c>
      <c r="R11" s="120"/>
      <c r="S11" s="119"/>
      <c r="T11" s="121"/>
      <c r="U11" s="121"/>
      <c r="V11" s="121" t="str">
        <f>IF(AND(T11&lt;&gt;"",U11&lt;&gt;""),SUM(T11:U11),"")</f>
        <v/>
      </c>
      <c r="W11" s="121"/>
      <c r="X11" s="121"/>
      <c r="Y11" s="121" t="str">
        <f>IF(AND(W11&lt;&gt;"",X11&lt;&gt;""),SUM(W11:X11),"")</f>
        <v/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6</v>
      </c>
      <c r="B12" s="120" t="s">
        <v>340</v>
      </c>
      <c r="C12" s="119" t="s">
        <v>341</v>
      </c>
      <c r="D12" s="121">
        <f>SUM(L12,T12,AB12,AJ12,AR12,AZ12)</f>
        <v>292017</v>
      </c>
      <c r="E12" s="121">
        <f>SUM(M12,U12,AC12,AK12,AS12,BA12)</f>
        <v>36613</v>
      </c>
      <c r="F12" s="121">
        <f>SUM(D12:E12)</f>
        <v>328630</v>
      </c>
      <c r="G12" s="121">
        <f>SUM(O12,W12,AE12,AM12,AU12,BC12)</f>
        <v>0</v>
      </c>
      <c r="H12" s="121">
        <f>SUM(P12,X12,AF12,AN12,AV12,BD12)</f>
        <v>64967</v>
      </c>
      <c r="I12" s="121">
        <f>SUM(G12:H12)</f>
        <v>64967</v>
      </c>
      <c r="J12" s="120" t="s">
        <v>343</v>
      </c>
      <c r="K12" s="119" t="s">
        <v>344</v>
      </c>
      <c r="L12" s="121">
        <v>292017</v>
      </c>
      <c r="M12" s="121">
        <v>36613</v>
      </c>
      <c r="N12" s="121">
        <f>IF(AND(L12&lt;&gt;"",M12&lt;&gt;""),SUM(L12:M12),"")</f>
        <v>328630</v>
      </c>
      <c r="O12" s="121">
        <v>0</v>
      </c>
      <c r="P12" s="121">
        <v>64967</v>
      </c>
      <c r="Q12" s="121">
        <f>IF(AND(O12&lt;&gt;"",P12&lt;&gt;""),SUM(O12:P12),"")</f>
        <v>64967</v>
      </c>
      <c r="R12" s="120"/>
      <c r="S12" s="119"/>
      <c r="T12" s="121"/>
      <c r="U12" s="121"/>
      <c r="V12" s="121" t="str">
        <f>IF(AND(T12&lt;&gt;"",U12&lt;&gt;""),SUM(T12:U12),"")</f>
        <v/>
      </c>
      <c r="W12" s="121"/>
      <c r="X12" s="121"/>
      <c r="Y12" s="121" t="str">
        <f>IF(AND(W12&lt;&gt;"",X12&lt;&gt;""),SUM(W12:X12),"")</f>
        <v/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6</v>
      </c>
      <c r="B13" s="120" t="s">
        <v>345</v>
      </c>
      <c r="C13" s="119" t="s">
        <v>346</v>
      </c>
      <c r="D13" s="121">
        <f>SUM(L13,T13,AB13,AJ13,AR13,AZ13)</f>
        <v>0</v>
      </c>
      <c r="E13" s="121">
        <f>SUM(M13,U13,AC13,AK13,AS13,BA13)</f>
        <v>652996</v>
      </c>
      <c r="F13" s="121">
        <f>SUM(D13:E13)</f>
        <v>652996</v>
      </c>
      <c r="G13" s="121">
        <f>SUM(O13,W13,AE13,AM13,AU13,BC13)</f>
        <v>0</v>
      </c>
      <c r="H13" s="121">
        <f>SUM(P13,X13,AF13,AN13,AV13,BD13)</f>
        <v>69497</v>
      </c>
      <c r="I13" s="121">
        <f>SUM(G13:H13)</f>
        <v>69497</v>
      </c>
      <c r="J13" s="120" t="s">
        <v>348</v>
      </c>
      <c r="K13" s="119" t="s">
        <v>349</v>
      </c>
      <c r="L13" s="121">
        <v>0</v>
      </c>
      <c r="M13" s="121">
        <v>652996</v>
      </c>
      <c r="N13" s="121">
        <f>IF(AND(L13&lt;&gt;"",M13&lt;&gt;""),SUM(L13:M13),"")</f>
        <v>652996</v>
      </c>
      <c r="O13" s="121">
        <v>0</v>
      </c>
      <c r="P13" s="121">
        <v>69497</v>
      </c>
      <c r="Q13" s="121">
        <f>IF(AND(O13&lt;&gt;"",P13&lt;&gt;""),SUM(O13:P13),"")</f>
        <v>69497</v>
      </c>
      <c r="R13" s="120"/>
      <c r="S13" s="119"/>
      <c r="T13" s="121"/>
      <c r="U13" s="121"/>
      <c r="V13" s="121" t="str">
        <f>IF(AND(T13&lt;&gt;"",U13&lt;&gt;""),SUM(T13:U13),"")</f>
        <v/>
      </c>
      <c r="W13" s="121"/>
      <c r="X13" s="121"/>
      <c r="Y13" s="121" t="str">
        <f>IF(AND(W13&lt;&gt;"",X13&lt;&gt;""),SUM(W13:X13),"")</f>
        <v/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6</v>
      </c>
      <c r="B14" s="120" t="s">
        <v>350</v>
      </c>
      <c r="C14" s="119" t="s">
        <v>351</v>
      </c>
      <c r="D14" s="121">
        <f>SUM(L14,T14,AB14,AJ14,AR14,AZ14)</f>
        <v>248222</v>
      </c>
      <c r="E14" s="121">
        <f>SUM(M14,U14,AC14,AK14,AS14,BA14)</f>
        <v>31592</v>
      </c>
      <c r="F14" s="121">
        <f>SUM(D14:E14)</f>
        <v>279814</v>
      </c>
      <c r="G14" s="121">
        <f>SUM(O14,W14,AE14,AM14,AU14,BC14)</f>
        <v>0</v>
      </c>
      <c r="H14" s="121">
        <f>SUM(P14,X14,AF14,AN14,AV14,BD14)</f>
        <v>69670</v>
      </c>
      <c r="I14" s="121">
        <f>SUM(G14:H14)</f>
        <v>69670</v>
      </c>
      <c r="J14" s="120" t="s">
        <v>343</v>
      </c>
      <c r="K14" s="119" t="s">
        <v>353</v>
      </c>
      <c r="L14" s="121">
        <v>248222</v>
      </c>
      <c r="M14" s="121">
        <v>31592</v>
      </c>
      <c r="N14" s="121">
        <f>IF(AND(L14&lt;&gt;"",M14&lt;&gt;""),SUM(L14:M14),"")</f>
        <v>279814</v>
      </c>
      <c r="O14" s="121">
        <v>0</v>
      </c>
      <c r="P14" s="121">
        <v>69670</v>
      </c>
      <c r="Q14" s="121">
        <f>IF(AND(O14&lt;&gt;"",P14&lt;&gt;""),SUM(O14:P14),"")</f>
        <v>69670</v>
      </c>
      <c r="R14" s="120"/>
      <c r="S14" s="119"/>
      <c r="T14" s="121"/>
      <c r="U14" s="121"/>
      <c r="V14" s="121" t="str">
        <f>IF(AND(T14&lt;&gt;"",U14&lt;&gt;""),SUM(T14:U14),"")</f>
        <v/>
      </c>
      <c r="W14" s="121"/>
      <c r="X14" s="121"/>
      <c r="Y14" s="121" t="str">
        <f>IF(AND(W14&lt;&gt;"",X14&lt;&gt;""),SUM(W14:X14),"")</f>
        <v/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6</v>
      </c>
      <c r="B15" s="120" t="s">
        <v>354</v>
      </c>
      <c r="C15" s="119" t="s">
        <v>355</v>
      </c>
      <c r="D15" s="121">
        <f>SUM(L15,T15,AB15,AJ15,AR15,AZ15)</f>
        <v>0</v>
      </c>
      <c r="E15" s="121">
        <f>SUM(M15,U15,AC15,AK15,AS15,BA15)</f>
        <v>312570</v>
      </c>
      <c r="F15" s="121">
        <f>SUM(D15:E15)</f>
        <v>312570</v>
      </c>
      <c r="G15" s="121">
        <f>SUM(O15,W15,AE15,AM15,AU15,BC15)</f>
        <v>0</v>
      </c>
      <c r="H15" s="121">
        <f>SUM(P15,X15,AF15,AN15,AV15,BD15)</f>
        <v>18992</v>
      </c>
      <c r="I15" s="121">
        <f>SUM(G15:H15)</f>
        <v>18992</v>
      </c>
      <c r="J15" s="120" t="s">
        <v>357</v>
      </c>
      <c r="K15" s="119" t="s">
        <v>358</v>
      </c>
      <c r="L15" s="121">
        <v>0</v>
      </c>
      <c r="M15" s="121">
        <v>312570</v>
      </c>
      <c r="N15" s="121">
        <f>IF(AND(L15&lt;&gt;"",M15&lt;&gt;""),SUM(L15:M15),"")</f>
        <v>312570</v>
      </c>
      <c r="O15" s="121">
        <v>0</v>
      </c>
      <c r="P15" s="121">
        <v>0</v>
      </c>
      <c r="Q15" s="121">
        <f>IF(AND(O15&lt;&gt;"",P15&lt;&gt;""),SUM(O15:P15),"")</f>
        <v>0</v>
      </c>
      <c r="R15" s="120" t="s">
        <v>335</v>
      </c>
      <c r="S15" s="119" t="s">
        <v>336</v>
      </c>
      <c r="T15" s="121">
        <v>0</v>
      </c>
      <c r="U15" s="121">
        <v>0</v>
      </c>
      <c r="V15" s="121">
        <f>IF(AND(T15&lt;&gt;"",U15&lt;&gt;""),SUM(T15:U15),"")</f>
        <v>0</v>
      </c>
      <c r="W15" s="121">
        <v>0</v>
      </c>
      <c r="X15" s="121">
        <v>18992</v>
      </c>
      <c r="Y15" s="121">
        <f>IF(AND(W15&lt;&gt;"",X15&lt;&gt;""),SUM(W15:X15),"")</f>
        <v>18992</v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6</v>
      </c>
      <c r="B16" s="120" t="s">
        <v>359</v>
      </c>
      <c r="C16" s="119" t="s">
        <v>360</v>
      </c>
      <c r="D16" s="121">
        <f>SUM(L16,T16,AB16,AJ16,AR16,AZ16)</f>
        <v>0</v>
      </c>
      <c r="E16" s="121">
        <f>SUM(M16,U16,AC16,AK16,AS16,BA16)</f>
        <v>376956</v>
      </c>
      <c r="F16" s="121">
        <f>SUM(D16:E16)</f>
        <v>376956</v>
      </c>
      <c r="G16" s="121">
        <f>SUM(O16,W16,AE16,AM16,AU16,BC16)</f>
        <v>0</v>
      </c>
      <c r="H16" s="121">
        <f>SUM(P16,X16,AF16,AN16,AV16,BD16)</f>
        <v>45177</v>
      </c>
      <c r="I16" s="121">
        <f>SUM(G16:H16)</f>
        <v>45177</v>
      </c>
      <c r="J16" s="120" t="s">
        <v>348</v>
      </c>
      <c r="K16" s="119" t="s">
        <v>349</v>
      </c>
      <c r="L16" s="121">
        <v>0</v>
      </c>
      <c r="M16" s="121">
        <v>376956</v>
      </c>
      <c r="N16" s="121">
        <f>IF(AND(L16&lt;&gt;"",M16&lt;&gt;""),SUM(L16:M16),"")</f>
        <v>376956</v>
      </c>
      <c r="O16" s="121">
        <v>0</v>
      </c>
      <c r="P16" s="121">
        <v>45177</v>
      </c>
      <c r="Q16" s="121">
        <f>IF(AND(O16&lt;&gt;"",P16&lt;&gt;""),SUM(O16:P16),"")</f>
        <v>45177</v>
      </c>
      <c r="R16" s="120"/>
      <c r="S16" s="119"/>
      <c r="T16" s="121"/>
      <c r="U16" s="121"/>
      <c r="V16" s="121" t="str">
        <f>IF(AND(T16&lt;&gt;"",U16&lt;&gt;""),SUM(T16:U16),"")</f>
        <v/>
      </c>
      <c r="W16" s="121"/>
      <c r="X16" s="121"/>
      <c r="Y16" s="121" t="str">
        <f>IF(AND(W16&lt;&gt;"",X16&lt;&gt;""),SUM(W16:X16),"")</f>
        <v/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6</v>
      </c>
      <c r="B17" s="120" t="s">
        <v>362</v>
      </c>
      <c r="C17" s="119" t="s">
        <v>363</v>
      </c>
      <c r="D17" s="121">
        <f>SUM(L17,T17,AB17,AJ17,AR17,AZ17)</f>
        <v>0</v>
      </c>
      <c r="E17" s="121">
        <f>SUM(M17,U17,AC17,AK17,AS17,BA17)</f>
        <v>0</v>
      </c>
      <c r="F17" s="121">
        <f>SUM(D17:E17)</f>
        <v>0</v>
      </c>
      <c r="G17" s="121">
        <f>SUM(O17,W17,AE17,AM17,AU17,BC17)</f>
        <v>0</v>
      </c>
      <c r="H17" s="121">
        <f>SUM(P17,X17,AF17,AN17,AV17,BD17)</f>
        <v>0</v>
      </c>
      <c r="I17" s="121">
        <f>SUM(G17:H17)</f>
        <v>0</v>
      </c>
      <c r="J17" s="120"/>
      <c r="K17" s="119"/>
      <c r="L17" s="121"/>
      <c r="M17" s="121"/>
      <c r="N17" s="121" t="str">
        <f>IF(AND(L17&lt;&gt;"",M17&lt;&gt;""),SUM(L17:M17),"")</f>
        <v/>
      </c>
      <c r="O17" s="121"/>
      <c r="P17" s="121"/>
      <c r="Q17" s="121" t="str">
        <f>IF(AND(O17&lt;&gt;"",P17&lt;&gt;""),SUM(O17:P17),"")</f>
        <v/>
      </c>
      <c r="R17" s="120"/>
      <c r="S17" s="119"/>
      <c r="T17" s="121"/>
      <c r="U17" s="121"/>
      <c r="V17" s="121" t="str">
        <f>IF(AND(T17&lt;&gt;"",U17&lt;&gt;""),SUM(T17:U17),"")</f>
        <v/>
      </c>
      <c r="W17" s="121"/>
      <c r="X17" s="121"/>
      <c r="Y17" s="121" t="str">
        <f>IF(AND(W17&lt;&gt;"",X17&lt;&gt;""),SUM(W17:X17),"")</f>
        <v/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6</v>
      </c>
      <c r="B18" s="120" t="s">
        <v>365</v>
      </c>
      <c r="C18" s="119" t="s">
        <v>366</v>
      </c>
      <c r="D18" s="121">
        <f>SUM(L18,T18,AB18,AJ18,AR18,AZ18)</f>
        <v>0</v>
      </c>
      <c r="E18" s="121">
        <f>SUM(M18,U18,AC18,AK18,AS18,BA18)</f>
        <v>0</v>
      </c>
      <c r="F18" s="121">
        <f>SUM(D18:E18)</f>
        <v>0</v>
      </c>
      <c r="G18" s="121">
        <f>SUM(O18,W18,AE18,AM18,AU18,BC18)</f>
        <v>0</v>
      </c>
      <c r="H18" s="121">
        <f>SUM(P18,X18,AF18,AN18,AV18,BD18)</f>
        <v>0</v>
      </c>
      <c r="I18" s="121">
        <f>SUM(G18:H18)</f>
        <v>0</v>
      </c>
      <c r="J18" s="120"/>
      <c r="K18" s="119"/>
      <c r="L18" s="121"/>
      <c r="M18" s="121"/>
      <c r="N18" s="121" t="str">
        <f>IF(AND(L18&lt;&gt;"",M18&lt;&gt;""),SUM(L18:M18),"")</f>
        <v/>
      </c>
      <c r="O18" s="121"/>
      <c r="P18" s="121"/>
      <c r="Q18" s="121" t="str">
        <f>IF(AND(O18&lt;&gt;"",P18&lt;&gt;""),SUM(O18:P18),"")</f>
        <v/>
      </c>
      <c r="R18" s="120"/>
      <c r="S18" s="119"/>
      <c r="T18" s="121"/>
      <c r="U18" s="121"/>
      <c r="V18" s="121" t="str">
        <f>IF(AND(T18&lt;&gt;"",U18&lt;&gt;""),SUM(T18:U18),"")</f>
        <v/>
      </c>
      <c r="W18" s="121"/>
      <c r="X18" s="121"/>
      <c r="Y18" s="121" t="str">
        <f>IF(AND(W18&lt;&gt;"",X18&lt;&gt;""),SUM(W18:X18),"")</f>
        <v/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6</v>
      </c>
      <c r="B19" s="120" t="s">
        <v>368</v>
      </c>
      <c r="C19" s="119" t="s">
        <v>369</v>
      </c>
      <c r="D19" s="121">
        <f>SUM(L19,T19,AB19,AJ19,AR19,AZ19)</f>
        <v>0</v>
      </c>
      <c r="E19" s="121">
        <f>SUM(M19,U19,AC19,AK19,AS19,BA19)</f>
        <v>119729</v>
      </c>
      <c r="F19" s="121">
        <f>SUM(D19:E19)</f>
        <v>119729</v>
      </c>
      <c r="G19" s="121">
        <f>SUM(O19,W19,AE19,AM19,AU19,BC19)</f>
        <v>0</v>
      </c>
      <c r="H19" s="121">
        <f>SUM(P19,X19,AF19,AN19,AV19,BD19)</f>
        <v>116820</v>
      </c>
      <c r="I19" s="121">
        <f>SUM(G19:H19)</f>
        <v>116820</v>
      </c>
      <c r="J19" s="120" t="s">
        <v>330</v>
      </c>
      <c r="K19" s="119" t="s">
        <v>371</v>
      </c>
      <c r="L19" s="121">
        <v>0</v>
      </c>
      <c r="M19" s="121">
        <v>119729</v>
      </c>
      <c r="N19" s="121">
        <f>IF(AND(L19&lt;&gt;"",M19&lt;&gt;""),SUM(L19:M19),"")</f>
        <v>119729</v>
      </c>
      <c r="O19" s="121">
        <v>0</v>
      </c>
      <c r="P19" s="121">
        <v>116820</v>
      </c>
      <c r="Q19" s="121">
        <f>IF(AND(O19&lt;&gt;"",P19&lt;&gt;""),SUM(O19:P19),"")</f>
        <v>116820</v>
      </c>
      <c r="R19" s="120"/>
      <c r="S19" s="119"/>
      <c r="T19" s="121"/>
      <c r="U19" s="121"/>
      <c r="V19" s="121" t="str">
        <f>IF(AND(T19&lt;&gt;"",U19&lt;&gt;""),SUM(T19:U19),"")</f>
        <v/>
      </c>
      <c r="W19" s="121"/>
      <c r="X19" s="121"/>
      <c r="Y19" s="121" t="str">
        <f>IF(AND(W19&lt;&gt;"",X19&lt;&gt;""),SUM(W19:X19),"")</f>
        <v/>
      </c>
      <c r="Z19" s="120"/>
      <c r="AA19" s="119"/>
      <c r="AB19" s="121"/>
      <c r="AC19" s="121"/>
      <c r="AD19" s="121" t="str">
        <f>IF(AND(AB19&lt;&gt;"",AC19&lt;&gt;""),SUM(AB19:AC19),"")</f>
        <v/>
      </c>
      <c r="AE19" s="121"/>
      <c r="AF19" s="121"/>
      <c r="AG19" s="121" t="str">
        <f>IF(AND(AE19&lt;&gt;"",AF19&lt;&gt;""),SUM(AE19:AF19),"")</f>
        <v/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6</v>
      </c>
      <c r="B20" s="120" t="s">
        <v>372</v>
      </c>
      <c r="C20" s="119" t="s">
        <v>373</v>
      </c>
      <c r="D20" s="121">
        <f>SUM(L20,T20,AB20,AJ20,AR20,AZ20)</f>
        <v>717515</v>
      </c>
      <c r="E20" s="121">
        <f>SUM(M20,U20,AC20,AK20,AS20,BA20)</f>
        <v>1097779</v>
      </c>
      <c r="F20" s="121">
        <f>SUM(D20:E20)</f>
        <v>1815294</v>
      </c>
      <c r="G20" s="121">
        <f>SUM(O20,W20,AE20,AM20,AU20,BC20)</f>
        <v>0</v>
      </c>
      <c r="H20" s="121">
        <f>SUM(P20,X20,AF20,AN20,AV20,BD20)</f>
        <v>259012</v>
      </c>
      <c r="I20" s="121">
        <f>SUM(G20:H20)</f>
        <v>259012</v>
      </c>
      <c r="J20" s="120" t="s">
        <v>375</v>
      </c>
      <c r="K20" s="119" t="s">
        <v>376</v>
      </c>
      <c r="L20" s="121">
        <v>717515</v>
      </c>
      <c r="M20" s="121">
        <v>1097779</v>
      </c>
      <c r="N20" s="121">
        <f>IF(AND(L20&lt;&gt;"",M20&lt;&gt;""),SUM(L20:M20),"")</f>
        <v>1815294</v>
      </c>
      <c r="O20" s="121">
        <v>0</v>
      </c>
      <c r="P20" s="121">
        <v>259012</v>
      </c>
      <c r="Q20" s="121">
        <f>IF(AND(O20&lt;&gt;"",P20&lt;&gt;""),SUM(O20:P20),"")</f>
        <v>259012</v>
      </c>
      <c r="R20" s="120"/>
      <c r="S20" s="119"/>
      <c r="T20" s="121"/>
      <c r="U20" s="121"/>
      <c r="V20" s="121" t="str">
        <f>IF(AND(T20&lt;&gt;"",U20&lt;&gt;""),SUM(T20:U20),"")</f>
        <v/>
      </c>
      <c r="W20" s="121"/>
      <c r="X20" s="121"/>
      <c r="Y20" s="121" t="str">
        <f>IF(AND(W20&lt;&gt;"",X20&lt;&gt;""),SUM(W20:X20),"")</f>
        <v/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6</v>
      </c>
      <c r="B21" s="120" t="s">
        <v>377</v>
      </c>
      <c r="C21" s="119" t="s">
        <v>378</v>
      </c>
      <c r="D21" s="121">
        <f>SUM(L21,T21,AB21,AJ21,AR21,AZ21)</f>
        <v>127555</v>
      </c>
      <c r="E21" s="121">
        <f>SUM(M21,U21,AC21,AK21,AS21,BA21)</f>
        <v>17148</v>
      </c>
      <c r="F21" s="121">
        <f>SUM(D21:E21)</f>
        <v>144703</v>
      </c>
      <c r="G21" s="121">
        <f>SUM(O21,W21,AE21,AM21,AU21,BC21)</f>
        <v>0</v>
      </c>
      <c r="H21" s="121">
        <f>SUM(P21,X21,AF21,AN21,AV21,BD21)</f>
        <v>34462</v>
      </c>
      <c r="I21" s="121">
        <f>SUM(G21:H21)</f>
        <v>34462</v>
      </c>
      <c r="J21" s="120" t="s">
        <v>343</v>
      </c>
      <c r="K21" s="119" t="s">
        <v>380</v>
      </c>
      <c r="L21" s="121">
        <v>127555</v>
      </c>
      <c r="M21" s="121">
        <v>17148</v>
      </c>
      <c r="N21" s="121">
        <f>IF(AND(L21&lt;&gt;"",M21&lt;&gt;""),SUM(L21:M21),"")</f>
        <v>144703</v>
      </c>
      <c r="O21" s="121">
        <v>0</v>
      </c>
      <c r="P21" s="121">
        <v>34462</v>
      </c>
      <c r="Q21" s="121">
        <f>IF(AND(O21&lt;&gt;"",P21&lt;&gt;""),SUM(O21:P21),"")</f>
        <v>34462</v>
      </c>
      <c r="R21" s="120"/>
      <c r="S21" s="119"/>
      <c r="T21" s="121"/>
      <c r="U21" s="121"/>
      <c r="V21" s="121" t="str">
        <f>IF(AND(T21&lt;&gt;"",U21&lt;&gt;""),SUM(T21:U21),"")</f>
        <v/>
      </c>
      <c r="W21" s="121"/>
      <c r="X21" s="121"/>
      <c r="Y21" s="121" t="str">
        <f>IF(AND(W21&lt;&gt;"",X21&lt;&gt;""),SUM(W21:X21),"")</f>
        <v/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6</v>
      </c>
      <c r="B22" s="120" t="s">
        <v>381</v>
      </c>
      <c r="C22" s="119" t="s">
        <v>382</v>
      </c>
      <c r="D22" s="121">
        <f>SUM(L22,T22,AB22,AJ22,AR22,AZ22)</f>
        <v>35749</v>
      </c>
      <c r="E22" s="121">
        <f>SUM(M22,U22,AC22,AK22,AS22,BA22)</f>
        <v>6853</v>
      </c>
      <c r="F22" s="121">
        <f>SUM(D22:E22)</f>
        <v>42602</v>
      </c>
      <c r="G22" s="121">
        <f>SUM(O22,W22,AE22,AM22,AU22,BC22)</f>
        <v>0</v>
      </c>
      <c r="H22" s="121">
        <f>SUM(P22,X22,AF22,AN22,AV22,BD22)</f>
        <v>1847</v>
      </c>
      <c r="I22" s="121">
        <f>SUM(G22:H22)</f>
        <v>1847</v>
      </c>
      <c r="J22" s="120" t="s">
        <v>343</v>
      </c>
      <c r="K22" s="119" t="s">
        <v>344</v>
      </c>
      <c r="L22" s="121">
        <v>35749</v>
      </c>
      <c r="M22" s="121">
        <v>6853</v>
      </c>
      <c r="N22" s="121">
        <f>IF(AND(L22&lt;&gt;"",M22&lt;&gt;""),SUM(L22:M22),"")</f>
        <v>42602</v>
      </c>
      <c r="O22" s="121">
        <v>0</v>
      </c>
      <c r="P22" s="121">
        <v>1847</v>
      </c>
      <c r="Q22" s="121">
        <f>IF(AND(O22&lt;&gt;"",P22&lt;&gt;""),SUM(O22:P22),"")</f>
        <v>1847</v>
      </c>
      <c r="R22" s="120"/>
      <c r="S22" s="119"/>
      <c r="T22" s="121"/>
      <c r="U22" s="121"/>
      <c r="V22" s="121" t="str">
        <f>IF(AND(T22&lt;&gt;"",U22&lt;&gt;""),SUM(T22:U22),"")</f>
        <v/>
      </c>
      <c r="W22" s="121"/>
      <c r="X22" s="121"/>
      <c r="Y22" s="121" t="str">
        <f>IF(AND(W22&lt;&gt;"",X22&lt;&gt;""),SUM(W22:X22),"")</f>
        <v/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6</v>
      </c>
      <c r="B23" s="120" t="s">
        <v>384</v>
      </c>
      <c r="C23" s="119" t="s">
        <v>385</v>
      </c>
      <c r="D23" s="121">
        <f>SUM(L23,T23,AB23,AJ23,AR23,AZ23)</f>
        <v>205275</v>
      </c>
      <c r="E23" s="121">
        <f>SUM(M23,U23,AC23,AK23,AS23,BA23)</f>
        <v>25326</v>
      </c>
      <c r="F23" s="121">
        <f>SUM(D23:E23)</f>
        <v>230601</v>
      </c>
      <c r="G23" s="121">
        <f>SUM(O23,W23,AE23,AM23,AU23,BC23)</f>
        <v>0</v>
      </c>
      <c r="H23" s="121">
        <f>SUM(P23,X23,AF23,AN23,AV23,BD23)</f>
        <v>20577</v>
      </c>
      <c r="I23" s="121">
        <f>SUM(G23:H23)</f>
        <v>20577</v>
      </c>
      <c r="J23" s="120" t="s">
        <v>343</v>
      </c>
      <c r="K23" s="119" t="s">
        <v>344</v>
      </c>
      <c r="L23" s="121">
        <v>205275</v>
      </c>
      <c r="M23" s="121">
        <v>25326</v>
      </c>
      <c r="N23" s="121">
        <f>IF(AND(L23&lt;&gt;"",M23&lt;&gt;""),SUM(L23:M23),"")</f>
        <v>230601</v>
      </c>
      <c r="O23" s="121">
        <v>0</v>
      </c>
      <c r="P23" s="121">
        <v>20577</v>
      </c>
      <c r="Q23" s="121">
        <f>IF(AND(O23&lt;&gt;"",P23&lt;&gt;""),SUM(O23:P23),"")</f>
        <v>20577</v>
      </c>
      <c r="R23" s="120"/>
      <c r="S23" s="119"/>
      <c r="T23" s="121"/>
      <c r="U23" s="121"/>
      <c r="V23" s="121" t="str">
        <f>IF(AND(T23&lt;&gt;"",U23&lt;&gt;""),SUM(T23:U23),"")</f>
        <v/>
      </c>
      <c r="W23" s="121"/>
      <c r="X23" s="121"/>
      <c r="Y23" s="121" t="str">
        <f>IF(AND(W23&lt;&gt;"",X23&lt;&gt;""),SUM(W23:X23),"")</f>
        <v/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6</v>
      </c>
      <c r="B24" s="120" t="s">
        <v>387</v>
      </c>
      <c r="C24" s="119" t="s">
        <v>388</v>
      </c>
      <c r="D24" s="121">
        <f>SUM(L24,T24,AB24,AJ24,AR24,AZ24)</f>
        <v>106004</v>
      </c>
      <c r="E24" s="121">
        <f>SUM(M24,U24,AC24,AK24,AS24,BA24)</f>
        <v>15286</v>
      </c>
      <c r="F24" s="121">
        <f>SUM(D24:E24)</f>
        <v>121290</v>
      </c>
      <c r="G24" s="121">
        <f>SUM(O24,W24,AE24,AM24,AU24,BC24)</f>
        <v>0</v>
      </c>
      <c r="H24" s="121">
        <f>SUM(P24,X24,AF24,AN24,AV24,BD24)</f>
        <v>26522</v>
      </c>
      <c r="I24" s="121">
        <f>SUM(G24:H24)</f>
        <v>26522</v>
      </c>
      <c r="J24" s="120" t="s">
        <v>343</v>
      </c>
      <c r="K24" s="119" t="s">
        <v>344</v>
      </c>
      <c r="L24" s="121">
        <v>106004</v>
      </c>
      <c r="M24" s="121">
        <v>15286</v>
      </c>
      <c r="N24" s="121">
        <f>IF(AND(L24&lt;&gt;"",M24&lt;&gt;""),SUM(L24:M24),"")</f>
        <v>121290</v>
      </c>
      <c r="O24" s="121">
        <v>0</v>
      </c>
      <c r="P24" s="121">
        <v>26522</v>
      </c>
      <c r="Q24" s="121">
        <f>IF(AND(O24&lt;&gt;"",P24&lt;&gt;""),SUM(O24:P24),"")</f>
        <v>26522</v>
      </c>
      <c r="R24" s="120"/>
      <c r="S24" s="119"/>
      <c r="T24" s="121"/>
      <c r="U24" s="121"/>
      <c r="V24" s="121" t="str">
        <f>IF(AND(T24&lt;&gt;"",U24&lt;&gt;""),SUM(T24:U24),"")</f>
        <v/>
      </c>
      <c r="W24" s="121"/>
      <c r="X24" s="121"/>
      <c r="Y24" s="121" t="str">
        <f>IF(AND(W24&lt;&gt;"",X24&lt;&gt;""),SUM(W24:X24),"")</f>
        <v/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 t="s">
        <v>6</v>
      </c>
      <c r="B25" s="120" t="s">
        <v>390</v>
      </c>
      <c r="C25" s="119" t="s">
        <v>391</v>
      </c>
      <c r="D25" s="121">
        <f>SUM(L25,T25,AB25,AJ25,AR25,AZ25)</f>
        <v>313966</v>
      </c>
      <c r="E25" s="121">
        <f>SUM(M25,U25,AC25,AK25,AS25,BA25)</f>
        <v>39581</v>
      </c>
      <c r="F25" s="121">
        <f>SUM(D25:E25)</f>
        <v>353547</v>
      </c>
      <c r="G25" s="121">
        <f>SUM(O25,W25,AE25,AM25,AU25,BC25)</f>
        <v>0</v>
      </c>
      <c r="H25" s="121">
        <f>SUM(P25,X25,AF25,AN25,AV25,BD25)</f>
        <v>59827</v>
      </c>
      <c r="I25" s="121">
        <f>SUM(G25:H25)</f>
        <v>59827</v>
      </c>
      <c r="J25" s="120" t="s">
        <v>343</v>
      </c>
      <c r="K25" s="119" t="s">
        <v>393</v>
      </c>
      <c r="L25" s="121">
        <v>313966</v>
      </c>
      <c r="M25" s="121">
        <v>39581</v>
      </c>
      <c r="N25" s="121">
        <f>IF(AND(L25&lt;&gt;"",M25&lt;&gt;""),SUM(L25:M25),"")</f>
        <v>353547</v>
      </c>
      <c r="O25" s="121">
        <v>0</v>
      </c>
      <c r="P25" s="121">
        <v>59827</v>
      </c>
      <c r="Q25" s="121">
        <f>IF(AND(O25&lt;&gt;"",P25&lt;&gt;""),SUM(O25:P25),"")</f>
        <v>59827</v>
      </c>
      <c r="R25" s="120"/>
      <c r="S25" s="119"/>
      <c r="T25" s="121"/>
      <c r="U25" s="121"/>
      <c r="V25" s="121" t="str">
        <f>IF(AND(T25&lt;&gt;"",U25&lt;&gt;""),SUM(T25:U25),"")</f>
        <v/>
      </c>
      <c r="W25" s="121"/>
      <c r="X25" s="121"/>
      <c r="Y25" s="121" t="str">
        <f>IF(AND(W25&lt;&gt;"",X25&lt;&gt;""),SUM(W25:X25),"")</f>
        <v/>
      </c>
      <c r="Z25" s="120"/>
      <c r="AA25" s="119"/>
      <c r="AB25" s="121"/>
      <c r="AC25" s="121"/>
      <c r="AD25" s="121" t="str">
        <f>IF(AND(AB25&lt;&gt;"",AC25&lt;&gt;""),SUM(AB25:AC25),"")</f>
        <v/>
      </c>
      <c r="AE25" s="121"/>
      <c r="AF25" s="121"/>
      <c r="AG25" s="121" t="str">
        <f>IF(AND(AE25&lt;&gt;"",AF25&lt;&gt;""),SUM(AE25:AF25),"")</f>
        <v/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15">
      <c r="A26" s="119" t="s">
        <v>6</v>
      </c>
      <c r="B26" s="120" t="s">
        <v>394</v>
      </c>
      <c r="C26" s="119" t="s">
        <v>395</v>
      </c>
      <c r="D26" s="121">
        <f>SUM(L26,T26,AB26,AJ26,AR26,AZ26)</f>
        <v>86274</v>
      </c>
      <c r="E26" s="121">
        <f>SUM(M26,U26,AC26,AK26,AS26,BA26)</f>
        <v>13057</v>
      </c>
      <c r="F26" s="121">
        <f>SUM(D26:E26)</f>
        <v>99331</v>
      </c>
      <c r="G26" s="121">
        <f>SUM(O26,W26,AE26,AM26,AU26,BC26)</f>
        <v>0</v>
      </c>
      <c r="H26" s="121">
        <f>SUM(P26,X26,AF26,AN26,AV26,BD26)</f>
        <v>24334</v>
      </c>
      <c r="I26" s="121">
        <f>SUM(G26:H26)</f>
        <v>24334</v>
      </c>
      <c r="J26" s="120" t="s">
        <v>343</v>
      </c>
      <c r="K26" s="119" t="s">
        <v>344</v>
      </c>
      <c r="L26" s="121">
        <v>86274</v>
      </c>
      <c r="M26" s="121">
        <v>13057</v>
      </c>
      <c r="N26" s="121">
        <f>IF(AND(L26&lt;&gt;"",M26&lt;&gt;""),SUM(L26:M26),"")</f>
        <v>99331</v>
      </c>
      <c r="O26" s="121">
        <v>0</v>
      </c>
      <c r="P26" s="121">
        <v>24334</v>
      </c>
      <c r="Q26" s="121">
        <f>IF(AND(O26&lt;&gt;"",P26&lt;&gt;""),SUM(O26:P26),"")</f>
        <v>24334</v>
      </c>
      <c r="R26" s="120"/>
      <c r="S26" s="119"/>
      <c r="T26" s="121"/>
      <c r="U26" s="121"/>
      <c r="V26" s="121" t="str">
        <f>IF(AND(T26&lt;&gt;"",U26&lt;&gt;""),SUM(T26:U26),"")</f>
        <v/>
      </c>
      <c r="W26" s="121"/>
      <c r="X26" s="121"/>
      <c r="Y26" s="121" t="str">
        <f>IF(AND(W26&lt;&gt;"",X26&lt;&gt;""),SUM(W26:X26),"")</f>
        <v/>
      </c>
      <c r="Z26" s="120"/>
      <c r="AA26" s="119"/>
      <c r="AB26" s="121"/>
      <c r="AC26" s="121"/>
      <c r="AD26" s="121" t="str">
        <f>IF(AND(AB26&lt;&gt;"",AC26&lt;&gt;""),SUM(AB26:AC26),"")</f>
        <v/>
      </c>
      <c r="AE26" s="121"/>
      <c r="AF26" s="121"/>
      <c r="AG26" s="121" t="str">
        <f>IF(AND(AE26&lt;&gt;"",AF26&lt;&gt;""),SUM(AE26:AF26),"")</f>
        <v/>
      </c>
      <c r="AH26" s="120"/>
      <c r="AI26" s="119"/>
      <c r="AJ26" s="121"/>
      <c r="AK26" s="121"/>
      <c r="AL26" s="121" t="str">
        <f>IF(AND(AJ26&lt;&gt;"",AK26&lt;&gt;""),SUM(AJ26:AK26),"")</f>
        <v/>
      </c>
      <c r="AM26" s="121"/>
      <c r="AN26" s="121"/>
      <c r="AO26" s="121" t="str">
        <f>IF(AND(AM26&lt;&gt;"",AN26&lt;&gt;""),SUM(AM26:AN26),"")</f>
        <v/>
      </c>
      <c r="AP26" s="120"/>
      <c r="AQ26" s="119"/>
      <c r="AR26" s="121"/>
      <c r="AS26" s="121"/>
      <c r="AT26" s="121" t="str">
        <f>IF(AND(AR26&lt;&gt;"",AS26&lt;&gt;""),SUM(AR26:AS26),"")</f>
        <v/>
      </c>
      <c r="AU26" s="121"/>
      <c r="AV26" s="121"/>
      <c r="AW26" s="121" t="str">
        <f>IF(AND(AU26&lt;&gt;"",AV26&lt;&gt;""),SUM(AU26:AV26),"")</f>
        <v/>
      </c>
      <c r="AX26" s="120"/>
      <c r="AY26" s="119"/>
      <c r="AZ26" s="121"/>
      <c r="BA26" s="121"/>
      <c r="BB26" s="121" t="str">
        <f>IF(AND(AZ26&lt;&gt;"",BA26&lt;&gt;""),SUM(AZ26:BA26),"")</f>
        <v/>
      </c>
      <c r="BC26" s="121"/>
      <c r="BD26" s="121"/>
      <c r="BE26" s="121" t="str">
        <f>IF(AND(BC26&lt;&gt;"",BD26&lt;&gt;""),SUM(BC26:BD26),"")</f>
        <v/>
      </c>
    </row>
    <row r="27" spans="1:57" s="136" customFormat="1" ht="13.5" customHeight="1" x14ac:dyDescent="0.15">
      <c r="A27" s="119" t="s">
        <v>6</v>
      </c>
      <c r="B27" s="120" t="s">
        <v>397</v>
      </c>
      <c r="C27" s="119" t="s">
        <v>398</v>
      </c>
      <c r="D27" s="121">
        <f>SUM(L27,T27,AB27,AJ27,AR27,AZ27)</f>
        <v>123093</v>
      </c>
      <c r="E27" s="121">
        <f>SUM(M27,U27,AC27,AK27,AS27,BA27)</f>
        <v>18055</v>
      </c>
      <c r="F27" s="121">
        <f>SUM(D27:E27)</f>
        <v>141148</v>
      </c>
      <c r="G27" s="121">
        <f>SUM(O27,W27,AE27,AM27,AU27,BC27)</f>
        <v>0</v>
      </c>
      <c r="H27" s="121">
        <f>SUM(P27,X27,AF27,AN27,AV27,BD27)</f>
        <v>40708</v>
      </c>
      <c r="I27" s="121">
        <f>SUM(G27:H27)</f>
        <v>40708</v>
      </c>
      <c r="J27" s="120" t="s">
        <v>343</v>
      </c>
      <c r="K27" s="119" t="s">
        <v>344</v>
      </c>
      <c r="L27" s="121">
        <v>123093</v>
      </c>
      <c r="M27" s="121">
        <v>18055</v>
      </c>
      <c r="N27" s="121">
        <f>IF(AND(L27&lt;&gt;"",M27&lt;&gt;""),SUM(L27:M27),"")</f>
        <v>141148</v>
      </c>
      <c r="O27" s="121">
        <v>0</v>
      </c>
      <c r="P27" s="121">
        <v>40708</v>
      </c>
      <c r="Q27" s="121">
        <f>IF(AND(O27&lt;&gt;"",P27&lt;&gt;""),SUM(O27:P27),"")</f>
        <v>40708</v>
      </c>
      <c r="R27" s="120"/>
      <c r="S27" s="119"/>
      <c r="T27" s="121"/>
      <c r="U27" s="121"/>
      <c r="V27" s="121" t="str">
        <f>IF(AND(T27&lt;&gt;"",U27&lt;&gt;""),SUM(T27:U27),"")</f>
        <v/>
      </c>
      <c r="W27" s="121"/>
      <c r="X27" s="121"/>
      <c r="Y27" s="121" t="str">
        <f>IF(AND(W27&lt;&gt;"",X27&lt;&gt;""),SUM(W27:X27),"")</f>
        <v/>
      </c>
      <c r="Z27" s="120"/>
      <c r="AA27" s="119"/>
      <c r="AB27" s="121"/>
      <c r="AC27" s="121"/>
      <c r="AD27" s="121" t="str">
        <f>IF(AND(AB27&lt;&gt;"",AC27&lt;&gt;""),SUM(AB27:AC27),"")</f>
        <v/>
      </c>
      <c r="AE27" s="121"/>
      <c r="AF27" s="121"/>
      <c r="AG27" s="121" t="str">
        <f>IF(AND(AE27&lt;&gt;"",AF27&lt;&gt;""),SUM(AE27:AF27),"")</f>
        <v/>
      </c>
      <c r="AH27" s="120"/>
      <c r="AI27" s="119"/>
      <c r="AJ27" s="121"/>
      <c r="AK27" s="121"/>
      <c r="AL27" s="121" t="str">
        <f>IF(AND(AJ27&lt;&gt;"",AK27&lt;&gt;""),SUM(AJ27:AK27),"")</f>
        <v/>
      </c>
      <c r="AM27" s="121"/>
      <c r="AN27" s="121"/>
      <c r="AO27" s="121" t="str">
        <f>IF(AND(AM27&lt;&gt;"",AN27&lt;&gt;""),SUM(AM27:AN27),"")</f>
        <v/>
      </c>
      <c r="AP27" s="120"/>
      <c r="AQ27" s="119"/>
      <c r="AR27" s="121"/>
      <c r="AS27" s="121"/>
      <c r="AT27" s="121" t="str">
        <f>IF(AND(AR27&lt;&gt;"",AS27&lt;&gt;""),SUM(AR27:AS27),"")</f>
        <v/>
      </c>
      <c r="AU27" s="121"/>
      <c r="AV27" s="121"/>
      <c r="AW27" s="121" t="str">
        <f>IF(AND(AU27&lt;&gt;"",AV27&lt;&gt;""),SUM(AU27:AV27),"")</f>
        <v/>
      </c>
      <c r="AX27" s="120"/>
      <c r="AY27" s="119"/>
      <c r="AZ27" s="121"/>
      <c r="BA27" s="121"/>
      <c r="BB27" s="121" t="str">
        <f>IF(AND(AZ27&lt;&gt;"",BA27&lt;&gt;""),SUM(AZ27:BA27),"")</f>
        <v/>
      </c>
      <c r="BC27" s="121"/>
      <c r="BD27" s="121"/>
      <c r="BE27" s="121" t="str">
        <f>IF(AND(BC27&lt;&gt;"",BD27&lt;&gt;""),SUM(BC27:BD27),"")</f>
        <v/>
      </c>
    </row>
    <row r="28" spans="1:57" s="136" customFormat="1" ht="13.5" customHeight="1" x14ac:dyDescent="0.15">
      <c r="A28" s="119" t="s">
        <v>6</v>
      </c>
      <c r="B28" s="120" t="s">
        <v>400</v>
      </c>
      <c r="C28" s="119" t="s">
        <v>401</v>
      </c>
      <c r="D28" s="121">
        <f>SUM(L28,T28,AB28,AJ28,AR28,AZ28)</f>
        <v>0</v>
      </c>
      <c r="E28" s="121">
        <f>SUM(M28,U28,AC28,AK28,AS28,BA28)</f>
        <v>260546</v>
      </c>
      <c r="F28" s="121">
        <f>SUM(D28:E28)</f>
        <v>260546</v>
      </c>
      <c r="G28" s="121">
        <f>SUM(O28,W28,AE28,AM28,AU28,BC28)</f>
        <v>0</v>
      </c>
      <c r="H28" s="121">
        <f>SUM(P28,X28,AF28,AN28,AV28,BD28)</f>
        <v>72138</v>
      </c>
      <c r="I28" s="121">
        <f>SUM(G28:H28)</f>
        <v>72138</v>
      </c>
      <c r="J28" s="120" t="s">
        <v>348</v>
      </c>
      <c r="K28" s="119" t="s">
        <v>349</v>
      </c>
      <c r="L28" s="121">
        <v>0</v>
      </c>
      <c r="M28" s="121">
        <v>260546</v>
      </c>
      <c r="N28" s="121">
        <f>IF(AND(L28&lt;&gt;"",M28&lt;&gt;""),SUM(L28:M28),"")</f>
        <v>260546</v>
      </c>
      <c r="O28" s="121">
        <v>0</v>
      </c>
      <c r="P28" s="121">
        <v>72138</v>
      </c>
      <c r="Q28" s="121">
        <f>IF(AND(O28&lt;&gt;"",P28&lt;&gt;""),SUM(O28:P28),"")</f>
        <v>72138</v>
      </c>
      <c r="R28" s="120"/>
      <c r="S28" s="119"/>
      <c r="T28" s="121"/>
      <c r="U28" s="121"/>
      <c r="V28" s="121" t="str">
        <f>IF(AND(T28&lt;&gt;"",U28&lt;&gt;""),SUM(T28:U28),"")</f>
        <v/>
      </c>
      <c r="W28" s="121"/>
      <c r="X28" s="121"/>
      <c r="Y28" s="121" t="str">
        <f>IF(AND(W28&lt;&gt;"",X28&lt;&gt;""),SUM(W28:X28),"")</f>
        <v/>
      </c>
      <c r="Z28" s="120"/>
      <c r="AA28" s="119"/>
      <c r="AB28" s="121"/>
      <c r="AC28" s="121"/>
      <c r="AD28" s="121" t="str">
        <f>IF(AND(AB28&lt;&gt;"",AC28&lt;&gt;""),SUM(AB28:AC28),"")</f>
        <v/>
      </c>
      <c r="AE28" s="121"/>
      <c r="AF28" s="121"/>
      <c r="AG28" s="121" t="str">
        <f>IF(AND(AE28&lt;&gt;"",AF28&lt;&gt;""),SUM(AE28:AF28),"")</f>
        <v/>
      </c>
      <c r="AH28" s="120"/>
      <c r="AI28" s="119"/>
      <c r="AJ28" s="121"/>
      <c r="AK28" s="121"/>
      <c r="AL28" s="121" t="str">
        <f>IF(AND(AJ28&lt;&gt;"",AK28&lt;&gt;""),SUM(AJ28:AK28),"")</f>
        <v/>
      </c>
      <c r="AM28" s="121"/>
      <c r="AN28" s="121"/>
      <c r="AO28" s="121" t="str">
        <f>IF(AND(AM28&lt;&gt;"",AN28&lt;&gt;""),SUM(AM28:AN28),"")</f>
        <v/>
      </c>
      <c r="AP28" s="120"/>
      <c r="AQ28" s="119"/>
      <c r="AR28" s="121"/>
      <c r="AS28" s="121"/>
      <c r="AT28" s="121" t="str">
        <f>IF(AND(AR28&lt;&gt;"",AS28&lt;&gt;""),SUM(AR28:AS28),"")</f>
        <v/>
      </c>
      <c r="AU28" s="121"/>
      <c r="AV28" s="121"/>
      <c r="AW28" s="121" t="str">
        <f>IF(AND(AU28&lt;&gt;"",AV28&lt;&gt;""),SUM(AU28:AV28),"")</f>
        <v/>
      </c>
      <c r="AX28" s="120"/>
      <c r="AY28" s="119"/>
      <c r="AZ28" s="121"/>
      <c r="BA28" s="121"/>
      <c r="BB28" s="121" t="str">
        <f>IF(AND(AZ28&lt;&gt;"",BA28&lt;&gt;""),SUM(AZ28:BA28),"")</f>
        <v/>
      </c>
      <c r="BC28" s="121"/>
      <c r="BD28" s="121"/>
      <c r="BE28" s="121" t="str">
        <f>IF(AND(BC28&lt;&gt;"",BD28&lt;&gt;""),SUM(BC28:BD28),"")</f>
        <v/>
      </c>
    </row>
    <row r="29" spans="1:57" s="136" customFormat="1" ht="13.5" customHeight="1" x14ac:dyDescent="0.15">
      <c r="A29" s="119" t="s">
        <v>6</v>
      </c>
      <c r="B29" s="120" t="s">
        <v>403</v>
      </c>
      <c r="C29" s="119" t="s">
        <v>404</v>
      </c>
      <c r="D29" s="121">
        <f>SUM(L29,T29,AB29,AJ29,AR29,AZ29)</f>
        <v>0</v>
      </c>
      <c r="E29" s="121">
        <f>SUM(M29,U29,AC29,AK29,AS29,BA29)</f>
        <v>106125</v>
      </c>
      <c r="F29" s="121">
        <f>SUM(D29:E29)</f>
        <v>106125</v>
      </c>
      <c r="G29" s="121">
        <f>SUM(O29,W29,AE29,AM29,AU29,BC29)</f>
        <v>0</v>
      </c>
      <c r="H29" s="121">
        <f>SUM(P29,X29,AF29,AN29,AV29,BD29)</f>
        <v>48213</v>
      </c>
      <c r="I29" s="121">
        <f>SUM(G29:H29)</f>
        <v>48213</v>
      </c>
      <c r="J29" s="120" t="s">
        <v>348</v>
      </c>
      <c r="K29" s="119" t="s">
        <v>349</v>
      </c>
      <c r="L29" s="121">
        <v>0</v>
      </c>
      <c r="M29" s="121">
        <v>106125</v>
      </c>
      <c r="N29" s="121">
        <f>IF(AND(L29&lt;&gt;"",M29&lt;&gt;""),SUM(L29:M29),"")</f>
        <v>106125</v>
      </c>
      <c r="O29" s="121">
        <v>0</v>
      </c>
      <c r="P29" s="121">
        <v>48213</v>
      </c>
      <c r="Q29" s="121">
        <f>IF(AND(O29&lt;&gt;"",P29&lt;&gt;""),SUM(O29:P29),"")</f>
        <v>48213</v>
      </c>
      <c r="R29" s="120"/>
      <c r="S29" s="119"/>
      <c r="T29" s="121"/>
      <c r="U29" s="121"/>
      <c r="V29" s="121" t="str">
        <f>IF(AND(T29&lt;&gt;"",U29&lt;&gt;""),SUM(T29:U29),"")</f>
        <v/>
      </c>
      <c r="W29" s="121"/>
      <c r="X29" s="121"/>
      <c r="Y29" s="121" t="str">
        <f>IF(AND(W29&lt;&gt;"",X29&lt;&gt;""),SUM(W29:X29),"")</f>
        <v/>
      </c>
      <c r="Z29" s="120"/>
      <c r="AA29" s="119"/>
      <c r="AB29" s="121"/>
      <c r="AC29" s="121"/>
      <c r="AD29" s="121" t="str">
        <f>IF(AND(AB29&lt;&gt;"",AC29&lt;&gt;""),SUM(AB29:AC29),"")</f>
        <v/>
      </c>
      <c r="AE29" s="121"/>
      <c r="AF29" s="121"/>
      <c r="AG29" s="121" t="str">
        <f>IF(AND(AE29&lt;&gt;"",AF29&lt;&gt;""),SUM(AE29:AF29),"")</f>
        <v/>
      </c>
      <c r="AH29" s="120"/>
      <c r="AI29" s="119"/>
      <c r="AJ29" s="121"/>
      <c r="AK29" s="121"/>
      <c r="AL29" s="121" t="str">
        <f>IF(AND(AJ29&lt;&gt;"",AK29&lt;&gt;""),SUM(AJ29:AK29),"")</f>
        <v/>
      </c>
      <c r="AM29" s="121"/>
      <c r="AN29" s="121"/>
      <c r="AO29" s="121" t="str">
        <f>IF(AND(AM29&lt;&gt;"",AN29&lt;&gt;""),SUM(AM29:AN29),"")</f>
        <v/>
      </c>
      <c r="AP29" s="120"/>
      <c r="AQ29" s="119"/>
      <c r="AR29" s="121"/>
      <c r="AS29" s="121"/>
      <c r="AT29" s="121" t="str">
        <f>IF(AND(AR29&lt;&gt;"",AS29&lt;&gt;""),SUM(AR29:AS29),"")</f>
        <v/>
      </c>
      <c r="AU29" s="121"/>
      <c r="AV29" s="121"/>
      <c r="AW29" s="121" t="str">
        <f>IF(AND(AU29&lt;&gt;"",AV29&lt;&gt;""),SUM(AU29:AV29),"")</f>
        <v/>
      </c>
      <c r="AX29" s="120"/>
      <c r="AY29" s="119"/>
      <c r="AZ29" s="121"/>
      <c r="BA29" s="121"/>
      <c r="BB29" s="121" t="str">
        <f>IF(AND(AZ29&lt;&gt;"",BA29&lt;&gt;""),SUM(AZ29:BA29),"")</f>
        <v/>
      </c>
      <c r="BC29" s="121"/>
      <c r="BD29" s="121"/>
      <c r="BE29" s="121" t="str">
        <f>IF(AND(BC29&lt;&gt;"",BD29&lt;&gt;""),SUM(BC29:BD29),"")</f>
        <v/>
      </c>
    </row>
    <row r="30" spans="1:57" s="136" customFormat="1" ht="13.5" customHeight="1" x14ac:dyDescent="0.15">
      <c r="A30" s="119" t="s">
        <v>6</v>
      </c>
      <c r="B30" s="120" t="s">
        <v>406</v>
      </c>
      <c r="C30" s="119" t="s">
        <v>407</v>
      </c>
      <c r="D30" s="121">
        <f>SUM(L30,T30,AB30,AJ30,AR30,AZ30)</f>
        <v>0</v>
      </c>
      <c r="E30" s="121">
        <f>SUM(M30,U30,AC30,AK30,AS30,BA30)</f>
        <v>105160</v>
      </c>
      <c r="F30" s="121">
        <f>SUM(D30:E30)</f>
        <v>105160</v>
      </c>
      <c r="G30" s="121">
        <f>SUM(O30,W30,AE30,AM30,AU30,BC30)</f>
        <v>0</v>
      </c>
      <c r="H30" s="121">
        <f>SUM(P30,X30,AF30,AN30,AV30,BD30)</f>
        <v>45325</v>
      </c>
      <c r="I30" s="121">
        <f>SUM(G30:H30)</f>
        <v>45325</v>
      </c>
      <c r="J30" s="120" t="s">
        <v>357</v>
      </c>
      <c r="K30" s="119" t="s">
        <v>358</v>
      </c>
      <c r="L30" s="121">
        <v>0</v>
      </c>
      <c r="M30" s="121">
        <v>105160</v>
      </c>
      <c r="N30" s="121">
        <f>IF(AND(L30&lt;&gt;"",M30&lt;&gt;""),SUM(L30:M30),"")</f>
        <v>105160</v>
      </c>
      <c r="O30" s="121">
        <v>0</v>
      </c>
      <c r="P30" s="121">
        <v>0</v>
      </c>
      <c r="Q30" s="121">
        <f>IF(AND(O30&lt;&gt;"",P30&lt;&gt;""),SUM(O30:P30),"")</f>
        <v>0</v>
      </c>
      <c r="R30" s="120" t="s">
        <v>335</v>
      </c>
      <c r="S30" s="119" t="s">
        <v>336</v>
      </c>
      <c r="T30" s="121">
        <v>0</v>
      </c>
      <c r="U30" s="121">
        <v>0</v>
      </c>
      <c r="V30" s="121">
        <f>IF(AND(T30&lt;&gt;"",U30&lt;&gt;""),SUM(T30:U30),"")</f>
        <v>0</v>
      </c>
      <c r="W30" s="121">
        <v>0</v>
      </c>
      <c r="X30" s="121">
        <v>45325</v>
      </c>
      <c r="Y30" s="121">
        <f>IF(AND(W30&lt;&gt;"",X30&lt;&gt;""),SUM(W30:X30),"")</f>
        <v>45325</v>
      </c>
      <c r="Z30" s="120"/>
      <c r="AA30" s="119"/>
      <c r="AB30" s="121"/>
      <c r="AC30" s="121"/>
      <c r="AD30" s="121" t="str">
        <f>IF(AND(AB30&lt;&gt;"",AC30&lt;&gt;""),SUM(AB30:AC30),"")</f>
        <v/>
      </c>
      <c r="AE30" s="121"/>
      <c r="AF30" s="121"/>
      <c r="AG30" s="121" t="str">
        <f>IF(AND(AE30&lt;&gt;"",AF30&lt;&gt;""),SUM(AE30:AF30),"")</f>
        <v/>
      </c>
      <c r="AH30" s="120"/>
      <c r="AI30" s="119"/>
      <c r="AJ30" s="121"/>
      <c r="AK30" s="121"/>
      <c r="AL30" s="121" t="str">
        <f>IF(AND(AJ30&lt;&gt;"",AK30&lt;&gt;""),SUM(AJ30:AK30),"")</f>
        <v/>
      </c>
      <c r="AM30" s="121"/>
      <c r="AN30" s="121"/>
      <c r="AO30" s="121" t="str">
        <f>IF(AND(AM30&lt;&gt;"",AN30&lt;&gt;""),SUM(AM30:AN30),"")</f>
        <v/>
      </c>
      <c r="AP30" s="120"/>
      <c r="AQ30" s="119"/>
      <c r="AR30" s="121"/>
      <c r="AS30" s="121"/>
      <c r="AT30" s="121" t="str">
        <f>IF(AND(AR30&lt;&gt;"",AS30&lt;&gt;""),SUM(AR30:AS30),"")</f>
        <v/>
      </c>
      <c r="AU30" s="121"/>
      <c r="AV30" s="121"/>
      <c r="AW30" s="121" t="str">
        <f>IF(AND(AU30&lt;&gt;"",AV30&lt;&gt;""),SUM(AU30:AV30),"")</f>
        <v/>
      </c>
      <c r="AX30" s="120"/>
      <c r="AY30" s="119"/>
      <c r="AZ30" s="121"/>
      <c r="BA30" s="121"/>
      <c r="BB30" s="121" t="str">
        <f>IF(AND(AZ30&lt;&gt;"",BA30&lt;&gt;""),SUM(AZ30:BA30),"")</f>
        <v/>
      </c>
      <c r="BC30" s="121"/>
      <c r="BD30" s="121"/>
      <c r="BE30" s="121" t="str">
        <f>IF(AND(BC30&lt;&gt;"",BD30&lt;&gt;""),SUM(BC30:BD30),"")</f>
        <v/>
      </c>
    </row>
    <row r="31" spans="1:57" s="136" customFormat="1" ht="13.5" customHeight="1" x14ac:dyDescent="0.15">
      <c r="A31" s="119" t="s">
        <v>6</v>
      </c>
      <c r="B31" s="120" t="s">
        <v>409</v>
      </c>
      <c r="C31" s="119" t="s">
        <v>410</v>
      </c>
      <c r="D31" s="121">
        <f>SUM(L31,T31,AB31,AJ31,AR31,AZ31)</f>
        <v>0</v>
      </c>
      <c r="E31" s="121">
        <f>SUM(M31,U31,AC31,AK31,AS31,BA31)</f>
        <v>113944</v>
      </c>
      <c r="F31" s="121">
        <f>SUM(D31:E31)</f>
        <v>113944</v>
      </c>
      <c r="G31" s="121">
        <f>SUM(O31,W31,AE31,AM31,AU31,BC31)</f>
        <v>0</v>
      </c>
      <c r="H31" s="121">
        <f>SUM(P31,X31,AF31,AN31,AV31,BD31)</f>
        <v>13588</v>
      </c>
      <c r="I31" s="121">
        <f>SUM(G31:H31)</f>
        <v>13588</v>
      </c>
      <c r="J31" s="120" t="s">
        <v>357</v>
      </c>
      <c r="K31" s="119" t="s">
        <v>358</v>
      </c>
      <c r="L31" s="121">
        <v>0</v>
      </c>
      <c r="M31" s="121">
        <v>113944</v>
      </c>
      <c r="N31" s="121">
        <f>IF(AND(L31&lt;&gt;"",M31&lt;&gt;""),SUM(L31:M31),"")</f>
        <v>113944</v>
      </c>
      <c r="O31" s="121">
        <v>0</v>
      </c>
      <c r="P31" s="121">
        <v>0</v>
      </c>
      <c r="Q31" s="121">
        <f>IF(AND(O31&lt;&gt;"",P31&lt;&gt;""),SUM(O31:P31),"")</f>
        <v>0</v>
      </c>
      <c r="R31" s="120" t="s">
        <v>335</v>
      </c>
      <c r="S31" s="119" t="s">
        <v>412</v>
      </c>
      <c r="T31" s="121">
        <v>0</v>
      </c>
      <c r="U31" s="121">
        <v>0</v>
      </c>
      <c r="V31" s="121">
        <f>IF(AND(T31&lt;&gt;"",U31&lt;&gt;""),SUM(T31:U31),"")</f>
        <v>0</v>
      </c>
      <c r="W31" s="121">
        <v>0</v>
      </c>
      <c r="X31" s="121">
        <v>13588</v>
      </c>
      <c r="Y31" s="121">
        <f>IF(AND(W31&lt;&gt;"",X31&lt;&gt;""),SUM(W31:X31),"")</f>
        <v>13588</v>
      </c>
      <c r="Z31" s="120"/>
      <c r="AA31" s="119"/>
      <c r="AB31" s="121"/>
      <c r="AC31" s="121"/>
      <c r="AD31" s="121" t="str">
        <f>IF(AND(AB31&lt;&gt;"",AC31&lt;&gt;""),SUM(AB31:AC31),"")</f>
        <v/>
      </c>
      <c r="AE31" s="121"/>
      <c r="AF31" s="121"/>
      <c r="AG31" s="121" t="str">
        <f>IF(AND(AE31&lt;&gt;"",AF31&lt;&gt;""),SUM(AE31:AF31),"")</f>
        <v/>
      </c>
      <c r="AH31" s="120"/>
      <c r="AI31" s="119"/>
      <c r="AJ31" s="121"/>
      <c r="AK31" s="121"/>
      <c r="AL31" s="121" t="str">
        <f>IF(AND(AJ31&lt;&gt;"",AK31&lt;&gt;""),SUM(AJ31:AK31),"")</f>
        <v/>
      </c>
      <c r="AM31" s="121"/>
      <c r="AN31" s="121"/>
      <c r="AO31" s="121" t="str">
        <f>IF(AND(AM31&lt;&gt;"",AN31&lt;&gt;""),SUM(AM31:AN31),"")</f>
        <v/>
      </c>
      <c r="AP31" s="120"/>
      <c r="AQ31" s="119"/>
      <c r="AR31" s="121"/>
      <c r="AS31" s="121"/>
      <c r="AT31" s="121" t="str">
        <f>IF(AND(AR31&lt;&gt;"",AS31&lt;&gt;""),SUM(AR31:AS31),"")</f>
        <v/>
      </c>
      <c r="AU31" s="121"/>
      <c r="AV31" s="121"/>
      <c r="AW31" s="121" t="str">
        <f>IF(AND(AU31&lt;&gt;"",AV31&lt;&gt;""),SUM(AU31:AV31),"")</f>
        <v/>
      </c>
      <c r="AX31" s="120"/>
      <c r="AY31" s="119"/>
      <c r="AZ31" s="121"/>
      <c r="BA31" s="121"/>
      <c r="BB31" s="121" t="str">
        <f>IF(AND(AZ31&lt;&gt;"",BA31&lt;&gt;""),SUM(AZ31:BA31),"")</f>
        <v/>
      </c>
      <c r="BC31" s="121"/>
      <c r="BD31" s="121"/>
      <c r="BE31" s="121" t="str">
        <f>IF(AND(BC31&lt;&gt;"",BD31&lt;&gt;""),SUM(BC31:BD31),"")</f>
        <v/>
      </c>
    </row>
    <row r="32" spans="1:57" s="136" customFormat="1" ht="13.5" customHeight="1" x14ac:dyDescent="0.15">
      <c r="A32" s="119" t="s">
        <v>6</v>
      </c>
      <c r="B32" s="120" t="s">
        <v>413</v>
      </c>
      <c r="C32" s="119" t="s">
        <v>414</v>
      </c>
      <c r="D32" s="121">
        <f>SUM(L32,T32,AB32,AJ32,AR32,AZ32)</f>
        <v>0</v>
      </c>
      <c r="E32" s="121">
        <f>SUM(M32,U32,AC32,AK32,AS32,BA32)</f>
        <v>208558</v>
      </c>
      <c r="F32" s="121">
        <f>SUM(D32:E32)</f>
        <v>208558</v>
      </c>
      <c r="G32" s="121">
        <f>SUM(O32,W32,AE32,AM32,AU32,BC32)</f>
        <v>0</v>
      </c>
      <c r="H32" s="121">
        <f>SUM(P32,X32,AF32,AN32,AV32,BD32)</f>
        <v>25948</v>
      </c>
      <c r="I32" s="121">
        <f>SUM(G32:H32)</f>
        <v>25948</v>
      </c>
      <c r="J32" s="120" t="s">
        <v>357</v>
      </c>
      <c r="K32" s="119" t="s">
        <v>358</v>
      </c>
      <c r="L32" s="121">
        <v>0</v>
      </c>
      <c r="M32" s="121">
        <v>208558</v>
      </c>
      <c r="N32" s="121">
        <f>IF(AND(L32&lt;&gt;"",M32&lt;&gt;""),SUM(L32:M32),"")</f>
        <v>208558</v>
      </c>
      <c r="O32" s="121">
        <v>0</v>
      </c>
      <c r="P32" s="121">
        <v>0</v>
      </c>
      <c r="Q32" s="121">
        <f>IF(AND(O32&lt;&gt;"",P32&lt;&gt;""),SUM(O32:P32),"")</f>
        <v>0</v>
      </c>
      <c r="R32" s="120" t="s">
        <v>335</v>
      </c>
      <c r="S32" s="119" t="s">
        <v>336</v>
      </c>
      <c r="T32" s="121">
        <v>0</v>
      </c>
      <c r="U32" s="121">
        <v>0</v>
      </c>
      <c r="V32" s="121">
        <f>IF(AND(T32&lt;&gt;"",U32&lt;&gt;""),SUM(T32:U32),"")</f>
        <v>0</v>
      </c>
      <c r="W32" s="121">
        <v>0</v>
      </c>
      <c r="X32" s="121">
        <v>25948</v>
      </c>
      <c r="Y32" s="121">
        <f>IF(AND(W32&lt;&gt;"",X32&lt;&gt;""),SUM(W32:X32),"")</f>
        <v>25948</v>
      </c>
      <c r="Z32" s="120"/>
      <c r="AA32" s="119"/>
      <c r="AB32" s="121"/>
      <c r="AC32" s="121"/>
      <c r="AD32" s="121" t="str">
        <f>IF(AND(AB32&lt;&gt;"",AC32&lt;&gt;""),SUM(AB32:AC32),"")</f>
        <v/>
      </c>
      <c r="AE32" s="121"/>
      <c r="AF32" s="121"/>
      <c r="AG32" s="121" t="str">
        <f>IF(AND(AE32&lt;&gt;"",AF32&lt;&gt;""),SUM(AE32:AF32),"")</f>
        <v/>
      </c>
      <c r="AH32" s="120"/>
      <c r="AI32" s="119"/>
      <c r="AJ32" s="121"/>
      <c r="AK32" s="121"/>
      <c r="AL32" s="121" t="str">
        <f>IF(AND(AJ32&lt;&gt;"",AK32&lt;&gt;""),SUM(AJ32:AK32),"")</f>
        <v/>
      </c>
      <c r="AM32" s="121"/>
      <c r="AN32" s="121"/>
      <c r="AO32" s="121" t="str">
        <f>IF(AND(AM32&lt;&gt;"",AN32&lt;&gt;""),SUM(AM32:AN32),"")</f>
        <v/>
      </c>
      <c r="AP32" s="120"/>
      <c r="AQ32" s="119"/>
      <c r="AR32" s="121"/>
      <c r="AS32" s="121"/>
      <c r="AT32" s="121" t="str">
        <f>IF(AND(AR32&lt;&gt;"",AS32&lt;&gt;""),SUM(AR32:AS32),"")</f>
        <v/>
      </c>
      <c r="AU32" s="121"/>
      <c r="AV32" s="121"/>
      <c r="AW32" s="121" t="str">
        <f>IF(AND(AU32&lt;&gt;"",AV32&lt;&gt;""),SUM(AU32:AV32),"")</f>
        <v/>
      </c>
      <c r="AX32" s="120"/>
      <c r="AY32" s="119"/>
      <c r="AZ32" s="121"/>
      <c r="BA32" s="121"/>
      <c r="BB32" s="121" t="str">
        <f>IF(AND(AZ32&lt;&gt;"",BA32&lt;&gt;""),SUM(AZ32:BA32),"")</f>
        <v/>
      </c>
      <c r="BC32" s="121"/>
      <c r="BD32" s="121"/>
      <c r="BE32" s="121" t="str">
        <f>IF(AND(BC32&lt;&gt;"",BD32&lt;&gt;""),SUM(BC32:BD32),"")</f>
        <v/>
      </c>
    </row>
    <row r="33" spans="1:57" s="136" customFormat="1" ht="13.5" customHeight="1" x14ac:dyDescent="0.15">
      <c r="A33" s="119" t="s">
        <v>6</v>
      </c>
      <c r="B33" s="120" t="s">
        <v>416</v>
      </c>
      <c r="C33" s="119" t="s">
        <v>417</v>
      </c>
      <c r="D33" s="121">
        <f>SUM(L33,T33,AB33,AJ33,AR33,AZ33)</f>
        <v>92107</v>
      </c>
      <c r="E33" s="121">
        <f>SUM(M33,U33,AC33,AK33,AS33,BA33)</f>
        <v>400221</v>
      </c>
      <c r="F33" s="121">
        <f>SUM(D33:E33)</f>
        <v>492328</v>
      </c>
      <c r="G33" s="121">
        <f>SUM(O33,W33,AE33,AM33,AU33,BC33)</f>
        <v>0</v>
      </c>
      <c r="H33" s="121">
        <f>SUM(P33,X33,AF33,AN33,AV33,BD33)</f>
        <v>24538</v>
      </c>
      <c r="I33" s="121">
        <f>SUM(G33:H33)</f>
        <v>24538</v>
      </c>
      <c r="J33" s="120" t="s">
        <v>419</v>
      </c>
      <c r="K33" s="119" t="s">
        <v>420</v>
      </c>
      <c r="L33" s="121">
        <v>92107</v>
      </c>
      <c r="M33" s="121">
        <v>400221</v>
      </c>
      <c r="N33" s="121">
        <f>IF(AND(L33&lt;&gt;"",M33&lt;&gt;""),SUM(L33:M33),"")</f>
        <v>492328</v>
      </c>
      <c r="O33" s="121">
        <v>0</v>
      </c>
      <c r="P33" s="121">
        <v>24538</v>
      </c>
      <c r="Q33" s="121">
        <f>IF(AND(O33&lt;&gt;"",P33&lt;&gt;""),SUM(O33:P33),"")</f>
        <v>24538</v>
      </c>
      <c r="R33" s="120"/>
      <c r="S33" s="119"/>
      <c r="T33" s="121"/>
      <c r="U33" s="121"/>
      <c r="V33" s="121" t="str">
        <f>IF(AND(T33&lt;&gt;"",U33&lt;&gt;""),SUM(T33:U33),"")</f>
        <v/>
      </c>
      <c r="W33" s="121"/>
      <c r="X33" s="121"/>
      <c r="Y33" s="121" t="str">
        <f>IF(AND(W33&lt;&gt;"",X33&lt;&gt;""),SUM(W33:X33),"")</f>
        <v/>
      </c>
      <c r="Z33" s="120"/>
      <c r="AA33" s="119"/>
      <c r="AB33" s="121"/>
      <c r="AC33" s="121"/>
      <c r="AD33" s="121" t="str">
        <f>IF(AND(AB33&lt;&gt;"",AC33&lt;&gt;""),SUM(AB33:AC33),"")</f>
        <v/>
      </c>
      <c r="AE33" s="121"/>
      <c r="AF33" s="121"/>
      <c r="AG33" s="121" t="str">
        <f>IF(AND(AE33&lt;&gt;"",AF33&lt;&gt;""),SUM(AE33:AF33),"")</f>
        <v/>
      </c>
      <c r="AH33" s="120"/>
      <c r="AI33" s="119"/>
      <c r="AJ33" s="121"/>
      <c r="AK33" s="121"/>
      <c r="AL33" s="121" t="str">
        <f>IF(AND(AJ33&lt;&gt;"",AK33&lt;&gt;""),SUM(AJ33:AK33),"")</f>
        <v/>
      </c>
      <c r="AM33" s="121"/>
      <c r="AN33" s="121"/>
      <c r="AO33" s="121" t="str">
        <f>IF(AND(AM33&lt;&gt;"",AN33&lt;&gt;""),SUM(AM33:AN33),"")</f>
        <v/>
      </c>
      <c r="AP33" s="120"/>
      <c r="AQ33" s="119"/>
      <c r="AR33" s="121"/>
      <c r="AS33" s="121"/>
      <c r="AT33" s="121" t="str">
        <f>IF(AND(AR33&lt;&gt;"",AS33&lt;&gt;""),SUM(AR33:AS33),"")</f>
        <v/>
      </c>
      <c r="AU33" s="121"/>
      <c r="AV33" s="121"/>
      <c r="AW33" s="121" t="str">
        <f>IF(AND(AU33&lt;&gt;"",AV33&lt;&gt;""),SUM(AU33:AV33),"")</f>
        <v/>
      </c>
      <c r="AX33" s="120"/>
      <c r="AY33" s="119"/>
      <c r="AZ33" s="121"/>
      <c r="BA33" s="121"/>
      <c r="BB33" s="121" t="str">
        <f>IF(AND(AZ33&lt;&gt;"",BA33&lt;&gt;""),SUM(AZ33:BA33),"")</f>
        <v/>
      </c>
      <c r="BC33" s="121"/>
      <c r="BD33" s="121"/>
      <c r="BE33" s="121" t="str">
        <f>IF(AND(BC33&lt;&gt;"",BD33&lt;&gt;""),SUM(BC33:BD33),"")</f>
        <v/>
      </c>
    </row>
    <row r="34" spans="1:57" s="136" customFormat="1" ht="13.5" customHeight="1" x14ac:dyDescent="0.15">
      <c r="A34" s="119" t="s">
        <v>6</v>
      </c>
      <c r="B34" s="120" t="s">
        <v>421</v>
      </c>
      <c r="C34" s="119" t="s">
        <v>422</v>
      </c>
      <c r="D34" s="121">
        <f>SUM(L34,T34,AB34,AJ34,AR34,AZ34)</f>
        <v>30051</v>
      </c>
      <c r="E34" s="121">
        <f>SUM(M34,U34,AC34,AK34,AS34,BA34)</f>
        <v>128195</v>
      </c>
      <c r="F34" s="121">
        <f>SUM(D34:E34)</f>
        <v>158246</v>
      </c>
      <c r="G34" s="121">
        <f>SUM(O34,W34,AE34,AM34,AU34,BC34)</f>
        <v>0</v>
      </c>
      <c r="H34" s="121">
        <f>SUM(P34,X34,AF34,AN34,AV34,BD34)</f>
        <v>21305</v>
      </c>
      <c r="I34" s="121">
        <f>SUM(G34:H34)</f>
        <v>21305</v>
      </c>
      <c r="J34" s="120" t="s">
        <v>419</v>
      </c>
      <c r="K34" s="119" t="s">
        <v>420</v>
      </c>
      <c r="L34" s="121">
        <v>30051</v>
      </c>
      <c r="M34" s="121">
        <v>128195</v>
      </c>
      <c r="N34" s="121">
        <f>IF(AND(L34&lt;&gt;"",M34&lt;&gt;""),SUM(L34:M34),"")</f>
        <v>158246</v>
      </c>
      <c r="O34" s="121">
        <v>0</v>
      </c>
      <c r="P34" s="121">
        <v>21305</v>
      </c>
      <c r="Q34" s="121">
        <f>IF(AND(O34&lt;&gt;"",P34&lt;&gt;""),SUM(O34:P34),"")</f>
        <v>21305</v>
      </c>
      <c r="R34" s="120"/>
      <c r="S34" s="119"/>
      <c r="T34" s="121"/>
      <c r="U34" s="121"/>
      <c r="V34" s="121" t="str">
        <f>IF(AND(T34&lt;&gt;"",U34&lt;&gt;""),SUM(T34:U34),"")</f>
        <v/>
      </c>
      <c r="W34" s="121"/>
      <c r="X34" s="121"/>
      <c r="Y34" s="121" t="str">
        <f>IF(AND(W34&lt;&gt;"",X34&lt;&gt;""),SUM(W34:X34),"")</f>
        <v/>
      </c>
      <c r="Z34" s="120"/>
      <c r="AA34" s="119"/>
      <c r="AB34" s="121"/>
      <c r="AC34" s="121"/>
      <c r="AD34" s="121" t="str">
        <f>IF(AND(AB34&lt;&gt;"",AC34&lt;&gt;""),SUM(AB34:AC34),"")</f>
        <v/>
      </c>
      <c r="AE34" s="121"/>
      <c r="AF34" s="121"/>
      <c r="AG34" s="121" t="str">
        <f>IF(AND(AE34&lt;&gt;"",AF34&lt;&gt;""),SUM(AE34:AF34),"")</f>
        <v/>
      </c>
      <c r="AH34" s="120"/>
      <c r="AI34" s="119"/>
      <c r="AJ34" s="121"/>
      <c r="AK34" s="121"/>
      <c r="AL34" s="121" t="str">
        <f>IF(AND(AJ34&lt;&gt;"",AK34&lt;&gt;""),SUM(AJ34:AK34),"")</f>
        <v/>
      </c>
      <c r="AM34" s="121"/>
      <c r="AN34" s="121"/>
      <c r="AO34" s="121" t="str">
        <f>IF(AND(AM34&lt;&gt;"",AN34&lt;&gt;""),SUM(AM34:AN34),"")</f>
        <v/>
      </c>
      <c r="AP34" s="120"/>
      <c r="AQ34" s="119"/>
      <c r="AR34" s="121"/>
      <c r="AS34" s="121"/>
      <c r="AT34" s="121" t="str">
        <f>IF(AND(AR34&lt;&gt;"",AS34&lt;&gt;""),SUM(AR34:AS34),"")</f>
        <v/>
      </c>
      <c r="AU34" s="121"/>
      <c r="AV34" s="121"/>
      <c r="AW34" s="121" t="str">
        <f>IF(AND(AU34&lt;&gt;"",AV34&lt;&gt;""),SUM(AU34:AV34),"")</f>
        <v/>
      </c>
      <c r="AX34" s="120"/>
      <c r="AY34" s="119"/>
      <c r="AZ34" s="121"/>
      <c r="BA34" s="121"/>
      <c r="BB34" s="121" t="str">
        <f>IF(AND(AZ34&lt;&gt;"",BA34&lt;&gt;""),SUM(AZ34:BA34),"")</f>
        <v/>
      </c>
      <c r="BC34" s="121"/>
      <c r="BD34" s="121"/>
      <c r="BE34" s="121" t="str">
        <f>IF(AND(BC34&lt;&gt;"",BD34&lt;&gt;""),SUM(BC34:BD34),"")</f>
        <v/>
      </c>
    </row>
    <row r="35" spans="1:57" s="136" customFormat="1" ht="13.5" customHeight="1" x14ac:dyDescent="0.15">
      <c r="A35" s="119" t="s">
        <v>6</v>
      </c>
      <c r="B35" s="120" t="s">
        <v>424</v>
      </c>
      <c r="C35" s="119" t="s">
        <v>425</v>
      </c>
      <c r="D35" s="121">
        <f>SUM(L35,T35,AB35,AJ35,AR35,AZ35)</f>
        <v>0</v>
      </c>
      <c r="E35" s="121">
        <f>SUM(M35,U35,AC35,AK35,AS35,BA35)</f>
        <v>0</v>
      </c>
      <c r="F35" s="121">
        <f>SUM(D35:E35)</f>
        <v>0</v>
      </c>
      <c r="G35" s="121">
        <f>SUM(O35,W35,AE35,AM35,AU35,BC35)</f>
        <v>0</v>
      </c>
      <c r="H35" s="121">
        <f>SUM(P35,X35,AF35,AN35,AV35,BD35)</f>
        <v>13069</v>
      </c>
      <c r="I35" s="121">
        <f>SUM(G35:H35)</f>
        <v>13069</v>
      </c>
      <c r="J35" s="120" t="s">
        <v>419</v>
      </c>
      <c r="K35" s="119" t="s">
        <v>420</v>
      </c>
      <c r="L35" s="121">
        <v>0</v>
      </c>
      <c r="M35" s="121">
        <v>0</v>
      </c>
      <c r="N35" s="121">
        <f>IF(AND(L35&lt;&gt;"",M35&lt;&gt;""),SUM(L35:M35),"")</f>
        <v>0</v>
      </c>
      <c r="O35" s="121">
        <v>0</v>
      </c>
      <c r="P35" s="121">
        <v>13069</v>
      </c>
      <c r="Q35" s="121">
        <f>IF(AND(O35&lt;&gt;"",P35&lt;&gt;""),SUM(O35:P35),"")</f>
        <v>13069</v>
      </c>
      <c r="R35" s="120"/>
      <c r="S35" s="119"/>
      <c r="T35" s="121"/>
      <c r="U35" s="121"/>
      <c r="V35" s="121" t="str">
        <f>IF(AND(T35&lt;&gt;"",U35&lt;&gt;""),SUM(T35:U35),"")</f>
        <v/>
      </c>
      <c r="W35" s="121"/>
      <c r="X35" s="121"/>
      <c r="Y35" s="121" t="str">
        <f>IF(AND(W35&lt;&gt;"",X35&lt;&gt;""),SUM(W35:X35),"")</f>
        <v/>
      </c>
      <c r="Z35" s="120"/>
      <c r="AA35" s="119"/>
      <c r="AB35" s="121"/>
      <c r="AC35" s="121"/>
      <c r="AD35" s="121" t="str">
        <f>IF(AND(AB35&lt;&gt;"",AC35&lt;&gt;""),SUM(AB35:AC35),"")</f>
        <v/>
      </c>
      <c r="AE35" s="121"/>
      <c r="AF35" s="121"/>
      <c r="AG35" s="121" t="str">
        <f>IF(AND(AE35&lt;&gt;"",AF35&lt;&gt;""),SUM(AE35:AF35),"")</f>
        <v/>
      </c>
      <c r="AH35" s="120"/>
      <c r="AI35" s="119"/>
      <c r="AJ35" s="121"/>
      <c r="AK35" s="121"/>
      <c r="AL35" s="121" t="str">
        <f>IF(AND(AJ35&lt;&gt;"",AK35&lt;&gt;""),SUM(AJ35:AK35),"")</f>
        <v/>
      </c>
      <c r="AM35" s="121"/>
      <c r="AN35" s="121"/>
      <c r="AO35" s="121" t="str">
        <f>IF(AND(AM35&lt;&gt;"",AN35&lt;&gt;""),SUM(AM35:AN35),"")</f>
        <v/>
      </c>
      <c r="AP35" s="120"/>
      <c r="AQ35" s="119"/>
      <c r="AR35" s="121"/>
      <c r="AS35" s="121"/>
      <c r="AT35" s="121" t="str">
        <f>IF(AND(AR35&lt;&gt;"",AS35&lt;&gt;""),SUM(AR35:AS35),"")</f>
        <v/>
      </c>
      <c r="AU35" s="121"/>
      <c r="AV35" s="121"/>
      <c r="AW35" s="121" t="str">
        <f>IF(AND(AU35&lt;&gt;"",AV35&lt;&gt;""),SUM(AU35:AV35),"")</f>
        <v/>
      </c>
      <c r="AX35" s="120"/>
      <c r="AY35" s="119"/>
      <c r="AZ35" s="121"/>
      <c r="BA35" s="121"/>
      <c r="BB35" s="121" t="str">
        <f>IF(AND(AZ35&lt;&gt;"",BA35&lt;&gt;""),SUM(AZ35:BA35),"")</f>
        <v/>
      </c>
      <c r="BC35" s="121"/>
      <c r="BD35" s="121"/>
      <c r="BE35" s="121" t="str">
        <f>IF(AND(BC35&lt;&gt;"",BD35&lt;&gt;""),SUM(BC35:BD35),"")</f>
        <v/>
      </c>
    </row>
    <row r="36" spans="1:57" s="136" customFormat="1" ht="13.5" customHeight="1" x14ac:dyDescent="0.15">
      <c r="A36" s="119" t="s">
        <v>6</v>
      </c>
      <c r="B36" s="120" t="s">
        <v>427</v>
      </c>
      <c r="C36" s="119" t="s">
        <v>428</v>
      </c>
      <c r="D36" s="121">
        <f>SUM(L36,T36,AB36,AJ36,AR36,AZ36)</f>
        <v>132310</v>
      </c>
      <c r="E36" s="121">
        <f>SUM(M36,U36,AC36,AK36,AS36,BA36)</f>
        <v>30587</v>
      </c>
      <c r="F36" s="121">
        <f>SUM(D36:E36)</f>
        <v>162897</v>
      </c>
      <c r="G36" s="121">
        <f>SUM(O36,W36,AE36,AM36,AU36,BC36)</f>
        <v>0</v>
      </c>
      <c r="H36" s="121">
        <f>SUM(P36,X36,AF36,AN36,AV36,BD36)</f>
        <v>15403</v>
      </c>
      <c r="I36" s="121">
        <f>SUM(G36:H36)</f>
        <v>15403</v>
      </c>
      <c r="J36" s="120" t="s">
        <v>419</v>
      </c>
      <c r="K36" s="119" t="s">
        <v>420</v>
      </c>
      <c r="L36" s="121">
        <v>132310</v>
      </c>
      <c r="M36" s="121">
        <v>30587</v>
      </c>
      <c r="N36" s="121">
        <f>IF(AND(L36&lt;&gt;"",M36&lt;&gt;""),SUM(L36:M36),"")</f>
        <v>162897</v>
      </c>
      <c r="O36" s="121">
        <v>0</v>
      </c>
      <c r="P36" s="121">
        <v>15403</v>
      </c>
      <c r="Q36" s="121">
        <f>IF(AND(O36&lt;&gt;"",P36&lt;&gt;""),SUM(O36:P36),"")</f>
        <v>15403</v>
      </c>
      <c r="R36" s="120"/>
      <c r="S36" s="119"/>
      <c r="T36" s="121"/>
      <c r="U36" s="121"/>
      <c r="V36" s="121" t="str">
        <f>IF(AND(T36&lt;&gt;"",U36&lt;&gt;""),SUM(T36:U36),"")</f>
        <v/>
      </c>
      <c r="W36" s="121"/>
      <c r="X36" s="121"/>
      <c r="Y36" s="121" t="str">
        <f>IF(AND(W36&lt;&gt;"",X36&lt;&gt;""),SUM(W36:X36),"")</f>
        <v/>
      </c>
      <c r="Z36" s="120"/>
      <c r="AA36" s="119"/>
      <c r="AB36" s="121"/>
      <c r="AC36" s="121"/>
      <c r="AD36" s="121" t="str">
        <f>IF(AND(AB36&lt;&gt;"",AC36&lt;&gt;""),SUM(AB36:AC36),"")</f>
        <v/>
      </c>
      <c r="AE36" s="121"/>
      <c r="AF36" s="121"/>
      <c r="AG36" s="121" t="str">
        <f>IF(AND(AE36&lt;&gt;"",AF36&lt;&gt;""),SUM(AE36:AF36),"")</f>
        <v/>
      </c>
      <c r="AH36" s="120"/>
      <c r="AI36" s="119"/>
      <c r="AJ36" s="121"/>
      <c r="AK36" s="121"/>
      <c r="AL36" s="121" t="str">
        <f>IF(AND(AJ36&lt;&gt;"",AK36&lt;&gt;""),SUM(AJ36:AK36),"")</f>
        <v/>
      </c>
      <c r="AM36" s="121"/>
      <c r="AN36" s="121"/>
      <c r="AO36" s="121" t="str">
        <f>IF(AND(AM36&lt;&gt;"",AN36&lt;&gt;""),SUM(AM36:AN36),"")</f>
        <v/>
      </c>
      <c r="AP36" s="120"/>
      <c r="AQ36" s="119"/>
      <c r="AR36" s="121"/>
      <c r="AS36" s="121"/>
      <c r="AT36" s="121" t="str">
        <f>IF(AND(AR36&lt;&gt;"",AS36&lt;&gt;""),SUM(AR36:AS36),"")</f>
        <v/>
      </c>
      <c r="AU36" s="121"/>
      <c r="AV36" s="121"/>
      <c r="AW36" s="121" t="str">
        <f>IF(AND(AU36&lt;&gt;"",AV36&lt;&gt;""),SUM(AU36:AV36),"")</f>
        <v/>
      </c>
      <c r="AX36" s="120"/>
      <c r="AY36" s="119"/>
      <c r="AZ36" s="121"/>
      <c r="BA36" s="121"/>
      <c r="BB36" s="121" t="str">
        <f>IF(AND(AZ36&lt;&gt;"",BA36&lt;&gt;""),SUM(AZ36:BA36),"")</f>
        <v/>
      </c>
      <c r="BC36" s="121"/>
      <c r="BD36" s="121"/>
      <c r="BE36" s="121" t="str">
        <f>IF(AND(BC36&lt;&gt;"",BD36&lt;&gt;""),SUM(BC36:BD36),"")</f>
        <v/>
      </c>
    </row>
    <row r="37" spans="1:57" s="136" customFormat="1" ht="13.5" customHeight="1" x14ac:dyDescent="0.15">
      <c r="A37" s="119" t="s">
        <v>6</v>
      </c>
      <c r="B37" s="120" t="s">
        <v>430</v>
      </c>
      <c r="C37" s="119" t="s">
        <v>431</v>
      </c>
      <c r="D37" s="121">
        <f>SUM(L37,T37,AB37,AJ37,AR37,AZ37)</f>
        <v>35602</v>
      </c>
      <c r="E37" s="121">
        <f>SUM(M37,U37,AC37,AK37,AS37,BA37)</f>
        <v>54471</v>
      </c>
      <c r="F37" s="121">
        <f>SUM(D37:E37)</f>
        <v>90073</v>
      </c>
      <c r="G37" s="121">
        <f>SUM(O37,W37,AE37,AM37,AU37,BC37)</f>
        <v>0</v>
      </c>
      <c r="H37" s="121">
        <f>SUM(P37,X37,AF37,AN37,AV37,BD37)</f>
        <v>13597</v>
      </c>
      <c r="I37" s="121">
        <f>SUM(G37:H37)</f>
        <v>13597</v>
      </c>
      <c r="J37" s="120" t="s">
        <v>375</v>
      </c>
      <c r="K37" s="119" t="s">
        <v>376</v>
      </c>
      <c r="L37" s="121">
        <v>35602</v>
      </c>
      <c r="M37" s="121">
        <v>54471</v>
      </c>
      <c r="N37" s="121">
        <f>IF(AND(L37&lt;&gt;"",M37&lt;&gt;""),SUM(L37:M37),"")</f>
        <v>90073</v>
      </c>
      <c r="O37" s="121">
        <v>0</v>
      </c>
      <c r="P37" s="121">
        <v>13597</v>
      </c>
      <c r="Q37" s="121">
        <f>IF(AND(O37&lt;&gt;"",P37&lt;&gt;""),SUM(O37:P37),"")</f>
        <v>13597</v>
      </c>
      <c r="R37" s="120"/>
      <c r="S37" s="119"/>
      <c r="T37" s="121"/>
      <c r="U37" s="121"/>
      <c r="V37" s="121" t="str">
        <f>IF(AND(T37&lt;&gt;"",U37&lt;&gt;""),SUM(T37:U37),"")</f>
        <v/>
      </c>
      <c r="W37" s="121"/>
      <c r="X37" s="121"/>
      <c r="Y37" s="121" t="str">
        <f>IF(AND(W37&lt;&gt;"",X37&lt;&gt;""),SUM(W37:X37),"")</f>
        <v/>
      </c>
      <c r="Z37" s="120"/>
      <c r="AA37" s="119"/>
      <c r="AB37" s="121"/>
      <c r="AC37" s="121"/>
      <c r="AD37" s="121" t="str">
        <f>IF(AND(AB37&lt;&gt;"",AC37&lt;&gt;""),SUM(AB37:AC37),"")</f>
        <v/>
      </c>
      <c r="AE37" s="121"/>
      <c r="AF37" s="121"/>
      <c r="AG37" s="121" t="str">
        <f>IF(AND(AE37&lt;&gt;"",AF37&lt;&gt;""),SUM(AE37:AF37),"")</f>
        <v/>
      </c>
      <c r="AH37" s="120"/>
      <c r="AI37" s="119"/>
      <c r="AJ37" s="121"/>
      <c r="AK37" s="121"/>
      <c r="AL37" s="121" t="str">
        <f>IF(AND(AJ37&lt;&gt;"",AK37&lt;&gt;""),SUM(AJ37:AK37),"")</f>
        <v/>
      </c>
      <c r="AM37" s="121"/>
      <c r="AN37" s="121"/>
      <c r="AO37" s="121" t="str">
        <f>IF(AND(AM37&lt;&gt;"",AN37&lt;&gt;""),SUM(AM37:AN37),"")</f>
        <v/>
      </c>
      <c r="AP37" s="120"/>
      <c r="AQ37" s="119"/>
      <c r="AR37" s="121"/>
      <c r="AS37" s="121"/>
      <c r="AT37" s="121" t="str">
        <f>IF(AND(AR37&lt;&gt;"",AS37&lt;&gt;""),SUM(AR37:AS37),"")</f>
        <v/>
      </c>
      <c r="AU37" s="121"/>
      <c r="AV37" s="121"/>
      <c r="AW37" s="121" t="str">
        <f>IF(AND(AU37&lt;&gt;"",AV37&lt;&gt;""),SUM(AU37:AV37),"")</f>
        <v/>
      </c>
      <c r="AX37" s="120"/>
      <c r="AY37" s="119"/>
      <c r="AZ37" s="121"/>
      <c r="BA37" s="121"/>
      <c r="BB37" s="121" t="str">
        <f>IF(AND(AZ37&lt;&gt;"",BA37&lt;&gt;""),SUM(AZ37:BA37),"")</f>
        <v/>
      </c>
      <c r="BC37" s="121"/>
      <c r="BD37" s="121"/>
      <c r="BE37" s="121" t="str">
        <f>IF(AND(BC37&lt;&gt;"",BD37&lt;&gt;""),SUM(BC37:BD37),"")</f>
        <v/>
      </c>
    </row>
    <row r="38" spans="1:57" s="136" customFormat="1" ht="13.5" customHeight="1" x14ac:dyDescent="0.15">
      <c r="A38" s="119" t="s">
        <v>6</v>
      </c>
      <c r="B38" s="120" t="s">
        <v>433</v>
      </c>
      <c r="C38" s="119" t="s">
        <v>434</v>
      </c>
      <c r="D38" s="121">
        <f>SUM(L38,T38,AB38,AJ38,AR38,AZ38)</f>
        <v>132456</v>
      </c>
      <c r="E38" s="121">
        <f>SUM(M38,U38,AC38,AK38,AS38,BA38)</f>
        <v>202655</v>
      </c>
      <c r="F38" s="121">
        <f>SUM(D38:E38)</f>
        <v>335111</v>
      </c>
      <c r="G38" s="121">
        <f>SUM(O38,W38,AE38,AM38,AU38,BC38)</f>
        <v>0</v>
      </c>
      <c r="H38" s="121">
        <f>SUM(P38,X38,AF38,AN38,AV38,BD38)</f>
        <v>36958</v>
      </c>
      <c r="I38" s="121">
        <f>SUM(G38:H38)</f>
        <v>36958</v>
      </c>
      <c r="J38" s="120" t="s">
        <v>375</v>
      </c>
      <c r="K38" s="119" t="s">
        <v>376</v>
      </c>
      <c r="L38" s="121">
        <v>132456</v>
      </c>
      <c r="M38" s="121">
        <v>202655</v>
      </c>
      <c r="N38" s="121">
        <f>IF(AND(L38&lt;&gt;"",M38&lt;&gt;""),SUM(L38:M38),"")</f>
        <v>335111</v>
      </c>
      <c r="O38" s="121">
        <v>0</v>
      </c>
      <c r="P38" s="121">
        <v>36958</v>
      </c>
      <c r="Q38" s="121">
        <f>IF(AND(O38&lt;&gt;"",P38&lt;&gt;""),SUM(O38:P38),"")</f>
        <v>36958</v>
      </c>
      <c r="R38" s="120"/>
      <c r="S38" s="119"/>
      <c r="T38" s="121"/>
      <c r="U38" s="121"/>
      <c r="V38" s="121" t="str">
        <f>IF(AND(T38&lt;&gt;"",U38&lt;&gt;""),SUM(T38:U38),"")</f>
        <v/>
      </c>
      <c r="W38" s="121"/>
      <c r="X38" s="121"/>
      <c r="Y38" s="121" t="str">
        <f>IF(AND(W38&lt;&gt;"",X38&lt;&gt;""),SUM(W38:X38),"")</f>
        <v/>
      </c>
      <c r="Z38" s="120"/>
      <c r="AA38" s="119"/>
      <c r="AB38" s="121"/>
      <c r="AC38" s="121"/>
      <c r="AD38" s="121" t="str">
        <f>IF(AND(AB38&lt;&gt;"",AC38&lt;&gt;""),SUM(AB38:AC38),"")</f>
        <v/>
      </c>
      <c r="AE38" s="121"/>
      <c r="AF38" s="121"/>
      <c r="AG38" s="121" t="str">
        <f>IF(AND(AE38&lt;&gt;"",AF38&lt;&gt;""),SUM(AE38:AF38),"")</f>
        <v/>
      </c>
      <c r="AH38" s="120"/>
      <c r="AI38" s="119"/>
      <c r="AJ38" s="121"/>
      <c r="AK38" s="121"/>
      <c r="AL38" s="121" t="str">
        <f>IF(AND(AJ38&lt;&gt;"",AK38&lt;&gt;""),SUM(AJ38:AK38),"")</f>
        <v/>
      </c>
      <c r="AM38" s="121"/>
      <c r="AN38" s="121"/>
      <c r="AO38" s="121" t="str">
        <f>IF(AND(AM38&lt;&gt;"",AN38&lt;&gt;""),SUM(AM38:AN38),"")</f>
        <v/>
      </c>
      <c r="AP38" s="120"/>
      <c r="AQ38" s="119"/>
      <c r="AR38" s="121"/>
      <c r="AS38" s="121"/>
      <c r="AT38" s="121" t="str">
        <f>IF(AND(AR38&lt;&gt;"",AS38&lt;&gt;""),SUM(AR38:AS38),"")</f>
        <v/>
      </c>
      <c r="AU38" s="121"/>
      <c r="AV38" s="121"/>
      <c r="AW38" s="121" t="str">
        <f>IF(AND(AU38&lt;&gt;"",AV38&lt;&gt;""),SUM(AU38:AV38),"")</f>
        <v/>
      </c>
      <c r="AX38" s="120"/>
      <c r="AY38" s="119"/>
      <c r="AZ38" s="121"/>
      <c r="BA38" s="121"/>
      <c r="BB38" s="121" t="str">
        <f>IF(AND(AZ38&lt;&gt;"",BA38&lt;&gt;""),SUM(AZ38:BA38),"")</f>
        <v/>
      </c>
      <c r="BC38" s="121"/>
      <c r="BD38" s="121"/>
      <c r="BE38" s="121" t="str">
        <f>IF(AND(BC38&lt;&gt;"",BD38&lt;&gt;""),SUM(BC38:BD38),"")</f>
        <v/>
      </c>
    </row>
    <row r="39" spans="1:57" s="136" customFormat="1" ht="13.5" customHeight="1" x14ac:dyDescent="0.15">
      <c r="A39" s="119" t="s">
        <v>6</v>
      </c>
      <c r="B39" s="120" t="s">
        <v>436</v>
      </c>
      <c r="C39" s="119" t="s">
        <v>437</v>
      </c>
      <c r="D39" s="121">
        <f>SUM(L39,T39,AB39,AJ39,AR39,AZ39)</f>
        <v>91460</v>
      </c>
      <c r="E39" s="121">
        <f>SUM(M39,U39,AC39,AK39,AS39,BA39)</f>
        <v>139931</v>
      </c>
      <c r="F39" s="121">
        <f>SUM(D39:E39)</f>
        <v>231391</v>
      </c>
      <c r="G39" s="121">
        <f>SUM(O39,W39,AE39,AM39,AU39,BC39)</f>
        <v>0</v>
      </c>
      <c r="H39" s="121">
        <f>SUM(P39,X39,AF39,AN39,AV39,BD39)</f>
        <v>29835</v>
      </c>
      <c r="I39" s="121">
        <f>SUM(G39:H39)</f>
        <v>29835</v>
      </c>
      <c r="J39" s="120" t="s">
        <v>375</v>
      </c>
      <c r="K39" s="119" t="s">
        <v>439</v>
      </c>
      <c r="L39" s="121">
        <v>91460</v>
      </c>
      <c r="M39" s="121">
        <v>139931</v>
      </c>
      <c r="N39" s="121">
        <f>IF(AND(L39&lt;&gt;"",M39&lt;&gt;""),SUM(L39:M39),"")</f>
        <v>231391</v>
      </c>
      <c r="O39" s="121">
        <v>0</v>
      </c>
      <c r="P39" s="121">
        <v>29835</v>
      </c>
      <c r="Q39" s="121">
        <f>IF(AND(O39&lt;&gt;"",P39&lt;&gt;""),SUM(O39:P39),"")</f>
        <v>29835</v>
      </c>
      <c r="R39" s="120"/>
      <c r="S39" s="119"/>
      <c r="T39" s="121"/>
      <c r="U39" s="121"/>
      <c r="V39" s="121" t="str">
        <f>IF(AND(T39&lt;&gt;"",U39&lt;&gt;""),SUM(T39:U39),"")</f>
        <v/>
      </c>
      <c r="W39" s="121"/>
      <c r="X39" s="121"/>
      <c r="Y39" s="121" t="str">
        <f>IF(AND(W39&lt;&gt;"",X39&lt;&gt;""),SUM(W39:X39),"")</f>
        <v/>
      </c>
      <c r="Z39" s="120"/>
      <c r="AA39" s="119"/>
      <c r="AB39" s="121"/>
      <c r="AC39" s="121"/>
      <c r="AD39" s="121" t="str">
        <f>IF(AND(AB39&lt;&gt;"",AC39&lt;&gt;""),SUM(AB39:AC39),"")</f>
        <v/>
      </c>
      <c r="AE39" s="121"/>
      <c r="AF39" s="121"/>
      <c r="AG39" s="121" t="str">
        <f>IF(AND(AE39&lt;&gt;"",AF39&lt;&gt;""),SUM(AE39:AF39),"")</f>
        <v/>
      </c>
      <c r="AH39" s="120"/>
      <c r="AI39" s="119"/>
      <c r="AJ39" s="121"/>
      <c r="AK39" s="121"/>
      <c r="AL39" s="121" t="str">
        <f>IF(AND(AJ39&lt;&gt;"",AK39&lt;&gt;""),SUM(AJ39:AK39),"")</f>
        <v/>
      </c>
      <c r="AM39" s="121"/>
      <c r="AN39" s="121"/>
      <c r="AO39" s="121" t="str">
        <f>IF(AND(AM39&lt;&gt;"",AN39&lt;&gt;""),SUM(AM39:AN39),"")</f>
        <v/>
      </c>
      <c r="AP39" s="120"/>
      <c r="AQ39" s="119"/>
      <c r="AR39" s="121"/>
      <c r="AS39" s="121"/>
      <c r="AT39" s="121" t="str">
        <f>IF(AND(AR39&lt;&gt;"",AS39&lt;&gt;""),SUM(AR39:AS39),"")</f>
        <v/>
      </c>
      <c r="AU39" s="121"/>
      <c r="AV39" s="121"/>
      <c r="AW39" s="121" t="str">
        <f>IF(AND(AU39&lt;&gt;"",AV39&lt;&gt;""),SUM(AU39:AV39),"")</f>
        <v/>
      </c>
      <c r="AX39" s="120"/>
      <c r="AY39" s="119"/>
      <c r="AZ39" s="121"/>
      <c r="BA39" s="121"/>
      <c r="BB39" s="121" t="str">
        <f>IF(AND(AZ39&lt;&gt;"",BA39&lt;&gt;""),SUM(AZ39:BA39),"")</f>
        <v/>
      </c>
      <c r="BC39" s="121"/>
      <c r="BD39" s="121"/>
      <c r="BE39" s="121" t="str">
        <f>IF(AND(BC39&lt;&gt;"",BD39&lt;&gt;""),SUM(BC39:BD39),"")</f>
        <v/>
      </c>
    </row>
    <row r="40" spans="1:57" s="136" customFormat="1" ht="13.5" customHeight="1" x14ac:dyDescent="0.15">
      <c r="A40" s="119" t="s">
        <v>6</v>
      </c>
      <c r="B40" s="120" t="s">
        <v>440</v>
      </c>
      <c r="C40" s="119" t="s">
        <v>441</v>
      </c>
      <c r="D40" s="121">
        <f>SUM(L40,T40,AB40,AJ40,AR40,AZ40)</f>
        <v>141130</v>
      </c>
      <c r="E40" s="121">
        <f>SUM(M40,U40,AC40,AK40,AS40,BA40)</f>
        <v>215924</v>
      </c>
      <c r="F40" s="121">
        <f>SUM(D40:E40)</f>
        <v>357054</v>
      </c>
      <c r="G40" s="121">
        <f>SUM(O40,W40,AE40,AM40,AU40,BC40)</f>
        <v>0</v>
      </c>
      <c r="H40" s="121">
        <f>SUM(P40,X40,AF40,AN40,AV40,BD40)</f>
        <v>43731</v>
      </c>
      <c r="I40" s="121">
        <f>SUM(G40:H40)</f>
        <v>43731</v>
      </c>
      <c r="J40" s="120" t="s">
        <v>375</v>
      </c>
      <c r="K40" s="119" t="s">
        <v>376</v>
      </c>
      <c r="L40" s="121">
        <v>141130</v>
      </c>
      <c r="M40" s="121">
        <v>215924</v>
      </c>
      <c r="N40" s="121">
        <f>IF(AND(L40&lt;&gt;"",M40&lt;&gt;""),SUM(L40:M40),"")</f>
        <v>357054</v>
      </c>
      <c r="O40" s="121">
        <v>0</v>
      </c>
      <c r="P40" s="121">
        <v>43731</v>
      </c>
      <c r="Q40" s="121">
        <f>IF(AND(O40&lt;&gt;"",P40&lt;&gt;""),SUM(O40:P40),"")</f>
        <v>43731</v>
      </c>
      <c r="R40" s="120"/>
      <c r="S40" s="119"/>
      <c r="T40" s="121"/>
      <c r="U40" s="121"/>
      <c r="V40" s="121" t="str">
        <f>IF(AND(T40&lt;&gt;"",U40&lt;&gt;""),SUM(T40:U40),"")</f>
        <v/>
      </c>
      <c r="W40" s="121"/>
      <c r="X40" s="121"/>
      <c r="Y40" s="121" t="str">
        <f>IF(AND(W40&lt;&gt;"",X40&lt;&gt;""),SUM(W40:X40),"")</f>
        <v/>
      </c>
      <c r="Z40" s="120"/>
      <c r="AA40" s="119"/>
      <c r="AB40" s="121"/>
      <c r="AC40" s="121"/>
      <c r="AD40" s="121" t="str">
        <f>IF(AND(AB40&lt;&gt;"",AC40&lt;&gt;""),SUM(AB40:AC40),"")</f>
        <v/>
      </c>
      <c r="AE40" s="121"/>
      <c r="AF40" s="121"/>
      <c r="AG40" s="121" t="str">
        <f>IF(AND(AE40&lt;&gt;"",AF40&lt;&gt;""),SUM(AE40:AF40),"")</f>
        <v/>
      </c>
      <c r="AH40" s="120"/>
      <c r="AI40" s="119"/>
      <c r="AJ40" s="121"/>
      <c r="AK40" s="121"/>
      <c r="AL40" s="121" t="str">
        <f>IF(AND(AJ40&lt;&gt;"",AK40&lt;&gt;""),SUM(AJ40:AK40),"")</f>
        <v/>
      </c>
      <c r="AM40" s="121"/>
      <c r="AN40" s="121"/>
      <c r="AO40" s="121" t="str">
        <f>IF(AND(AM40&lt;&gt;"",AN40&lt;&gt;""),SUM(AM40:AN40),"")</f>
        <v/>
      </c>
      <c r="AP40" s="120"/>
      <c r="AQ40" s="119"/>
      <c r="AR40" s="121"/>
      <c r="AS40" s="121"/>
      <c r="AT40" s="121" t="str">
        <f>IF(AND(AR40&lt;&gt;"",AS40&lt;&gt;""),SUM(AR40:AS40),"")</f>
        <v/>
      </c>
      <c r="AU40" s="121"/>
      <c r="AV40" s="121"/>
      <c r="AW40" s="121" t="str">
        <f>IF(AND(AU40&lt;&gt;"",AV40&lt;&gt;""),SUM(AU40:AV40),"")</f>
        <v/>
      </c>
      <c r="AX40" s="120"/>
      <c r="AY40" s="119"/>
      <c r="AZ40" s="121"/>
      <c r="BA40" s="121"/>
      <c r="BB40" s="121" t="str">
        <f>IF(AND(AZ40&lt;&gt;"",BA40&lt;&gt;""),SUM(AZ40:BA40),"")</f>
        <v/>
      </c>
      <c r="BC40" s="121"/>
      <c r="BD40" s="121"/>
      <c r="BE40" s="121" t="str">
        <f>IF(AND(BC40&lt;&gt;"",BD40&lt;&gt;""),SUM(BC40:BD40),"")</f>
        <v/>
      </c>
    </row>
    <row r="41" spans="1:57" s="136" customFormat="1" ht="13.5" customHeight="1" x14ac:dyDescent="0.15">
      <c r="A41" s="119" t="s">
        <v>6</v>
      </c>
      <c r="B41" s="120" t="s">
        <v>443</v>
      </c>
      <c r="C41" s="119" t="s">
        <v>444</v>
      </c>
      <c r="D41" s="121">
        <f>SUM(L41,T41,AB41,AJ41,AR41,AZ41)</f>
        <v>0</v>
      </c>
      <c r="E41" s="121">
        <f>SUM(M41,U41,AC41,AK41,AS41,BA41)</f>
        <v>23958</v>
      </c>
      <c r="F41" s="121">
        <f>SUM(D41:E41)</f>
        <v>23958</v>
      </c>
      <c r="G41" s="121">
        <f>SUM(O41,W41,AE41,AM41,AU41,BC41)</f>
        <v>0</v>
      </c>
      <c r="H41" s="121">
        <f>SUM(P41,X41,AF41,AN41,AV41,BD41)</f>
        <v>42772</v>
      </c>
      <c r="I41" s="121">
        <f>SUM(G41:H41)</f>
        <v>42772</v>
      </c>
      <c r="J41" s="120" t="s">
        <v>330</v>
      </c>
      <c r="K41" s="205" t="s">
        <v>446</v>
      </c>
      <c r="L41" s="121">
        <v>0</v>
      </c>
      <c r="M41" s="121">
        <v>23958</v>
      </c>
      <c r="N41" s="121">
        <f>IF(AND(L41&lt;&gt;"",M41&lt;&gt;""),SUM(L41:M41),"")</f>
        <v>23958</v>
      </c>
      <c r="O41" s="121">
        <v>0</v>
      </c>
      <c r="P41" s="121">
        <v>42772</v>
      </c>
      <c r="Q41" s="121">
        <f>IF(AND(O41&lt;&gt;"",P41&lt;&gt;""),SUM(O41:P41),"")</f>
        <v>42772</v>
      </c>
      <c r="R41" s="120"/>
      <c r="S41" s="119"/>
      <c r="T41" s="121"/>
      <c r="U41" s="121"/>
      <c r="V41" s="121" t="str">
        <f>IF(AND(T41&lt;&gt;"",U41&lt;&gt;""),SUM(T41:U41),"")</f>
        <v/>
      </c>
      <c r="W41" s="121"/>
      <c r="X41" s="121"/>
      <c r="Y41" s="121" t="str">
        <f>IF(AND(W41&lt;&gt;"",X41&lt;&gt;""),SUM(W41:X41),"")</f>
        <v/>
      </c>
      <c r="Z41" s="120"/>
      <c r="AA41" s="119"/>
      <c r="AB41" s="121"/>
      <c r="AC41" s="121"/>
      <c r="AD41" s="121" t="str">
        <f>IF(AND(AB41&lt;&gt;"",AC41&lt;&gt;""),SUM(AB41:AC41),"")</f>
        <v/>
      </c>
      <c r="AE41" s="121"/>
      <c r="AF41" s="121"/>
      <c r="AG41" s="121" t="str">
        <f>IF(AND(AE41&lt;&gt;"",AF41&lt;&gt;""),SUM(AE41:AF41),"")</f>
        <v/>
      </c>
      <c r="AH41" s="120"/>
      <c r="AI41" s="119"/>
      <c r="AJ41" s="121"/>
      <c r="AK41" s="121"/>
      <c r="AL41" s="121" t="str">
        <f>IF(AND(AJ41&lt;&gt;"",AK41&lt;&gt;""),SUM(AJ41:AK41),"")</f>
        <v/>
      </c>
      <c r="AM41" s="121"/>
      <c r="AN41" s="121"/>
      <c r="AO41" s="121" t="str">
        <f>IF(AND(AM41&lt;&gt;"",AN41&lt;&gt;""),SUM(AM41:AN41),"")</f>
        <v/>
      </c>
      <c r="AP41" s="120"/>
      <c r="AQ41" s="119"/>
      <c r="AR41" s="121"/>
      <c r="AS41" s="121"/>
      <c r="AT41" s="121" t="str">
        <f>IF(AND(AR41&lt;&gt;"",AS41&lt;&gt;""),SUM(AR41:AS41),"")</f>
        <v/>
      </c>
      <c r="AU41" s="121"/>
      <c r="AV41" s="121"/>
      <c r="AW41" s="121" t="str">
        <f>IF(AND(AU41&lt;&gt;"",AV41&lt;&gt;""),SUM(AU41:AV41),"")</f>
        <v/>
      </c>
      <c r="AX41" s="120"/>
      <c r="AY41" s="119"/>
      <c r="AZ41" s="121"/>
      <c r="BA41" s="121"/>
      <c r="BB41" s="121" t="str">
        <f>IF(AND(AZ41&lt;&gt;"",BA41&lt;&gt;""),SUM(AZ41:BA41),"")</f>
        <v/>
      </c>
      <c r="BC41" s="121"/>
      <c r="BD41" s="121"/>
      <c r="BE41" s="121" t="str">
        <f>IF(AND(BC41&lt;&gt;"",BD41&lt;&gt;""),SUM(BC41:BD41),"")</f>
        <v/>
      </c>
    </row>
    <row r="42" spans="1:57" s="136" customFormat="1" ht="13.5" customHeight="1" x14ac:dyDescent="0.15">
      <c r="A42" s="119" t="s">
        <v>6</v>
      </c>
      <c r="B42" s="120" t="s">
        <v>447</v>
      </c>
      <c r="C42" s="119" t="s">
        <v>448</v>
      </c>
      <c r="D42" s="121">
        <f>SUM(L42,T42,AB42,AJ42,AR42,AZ42)</f>
        <v>0</v>
      </c>
      <c r="E42" s="121">
        <f>SUM(M42,U42,AC42,AK42,AS42,BA42)</f>
        <v>0</v>
      </c>
      <c r="F42" s="121">
        <f>SUM(D42:E42)</f>
        <v>0</v>
      </c>
      <c r="G42" s="121">
        <f>SUM(O42,W42,AE42,AM42,AU42,BC42)</f>
        <v>0</v>
      </c>
      <c r="H42" s="121">
        <f>SUM(P42,X42,AF42,AN42,AV42,BD42)</f>
        <v>0</v>
      </c>
      <c r="I42" s="121">
        <f>SUM(G42:H42)</f>
        <v>0</v>
      </c>
      <c r="J42" s="120"/>
      <c r="K42" s="119"/>
      <c r="L42" s="121"/>
      <c r="M42" s="121"/>
      <c r="N42" s="121" t="str">
        <f>IF(AND(L42&lt;&gt;"",M42&lt;&gt;""),SUM(L42:M42),"")</f>
        <v/>
      </c>
      <c r="O42" s="121"/>
      <c r="P42" s="121"/>
      <c r="Q42" s="121" t="str">
        <f>IF(AND(O42&lt;&gt;"",P42&lt;&gt;""),SUM(O42:P42),"")</f>
        <v/>
      </c>
      <c r="R42" s="120"/>
      <c r="S42" s="119"/>
      <c r="T42" s="121"/>
      <c r="U42" s="121"/>
      <c r="V42" s="121" t="str">
        <f>IF(AND(T42&lt;&gt;"",U42&lt;&gt;""),SUM(T42:U42),"")</f>
        <v/>
      </c>
      <c r="W42" s="121"/>
      <c r="X42" s="121"/>
      <c r="Y42" s="121" t="str">
        <f>IF(AND(W42&lt;&gt;"",X42&lt;&gt;""),SUM(W42:X42),"")</f>
        <v/>
      </c>
      <c r="Z42" s="120"/>
      <c r="AA42" s="119"/>
      <c r="AB42" s="121"/>
      <c r="AC42" s="121"/>
      <c r="AD42" s="121" t="str">
        <f>IF(AND(AB42&lt;&gt;"",AC42&lt;&gt;""),SUM(AB42:AC42),"")</f>
        <v/>
      </c>
      <c r="AE42" s="121"/>
      <c r="AF42" s="121"/>
      <c r="AG42" s="121" t="str">
        <f>IF(AND(AE42&lt;&gt;"",AF42&lt;&gt;""),SUM(AE42:AF42),"")</f>
        <v/>
      </c>
      <c r="AH42" s="120"/>
      <c r="AI42" s="119"/>
      <c r="AJ42" s="121"/>
      <c r="AK42" s="121"/>
      <c r="AL42" s="121" t="str">
        <f>IF(AND(AJ42&lt;&gt;"",AK42&lt;&gt;""),SUM(AJ42:AK42),"")</f>
        <v/>
      </c>
      <c r="AM42" s="121"/>
      <c r="AN42" s="121"/>
      <c r="AO42" s="121" t="str">
        <f>IF(AND(AM42&lt;&gt;"",AN42&lt;&gt;""),SUM(AM42:AN42),"")</f>
        <v/>
      </c>
      <c r="AP42" s="120"/>
      <c r="AQ42" s="119"/>
      <c r="AR42" s="121"/>
      <c r="AS42" s="121"/>
      <c r="AT42" s="121" t="str">
        <f>IF(AND(AR42&lt;&gt;"",AS42&lt;&gt;""),SUM(AR42:AS42),"")</f>
        <v/>
      </c>
      <c r="AU42" s="121"/>
      <c r="AV42" s="121"/>
      <c r="AW42" s="121" t="str">
        <f>IF(AND(AU42&lt;&gt;"",AV42&lt;&gt;""),SUM(AU42:AV42),"")</f>
        <v/>
      </c>
      <c r="AX42" s="120"/>
      <c r="AY42" s="119"/>
      <c r="AZ42" s="121"/>
      <c r="BA42" s="121"/>
      <c r="BB42" s="121" t="str">
        <f>IF(AND(AZ42&lt;&gt;"",BA42&lt;&gt;""),SUM(AZ42:BA42),"")</f>
        <v/>
      </c>
      <c r="BC42" s="121"/>
      <c r="BD42" s="121"/>
      <c r="BE42" s="121" t="str">
        <f>IF(AND(BC42&lt;&gt;"",BD42&lt;&gt;""),SUM(BC42:BD42),"")</f>
        <v/>
      </c>
    </row>
    <row r="43" spans="1:5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0"/>
      <c r="K43" s="119"/>
      <c r="L43" s="121"/>
      <c r="M43" s="121"/>
      <c r="N43" s="121"/>
      <c r="O43" s="121"/>
      <c r="P43" s="121"/>
      <c r="Q43" s="121"/>
      <c r="R43" s="120"/>
      <c r="S43" s="119"/>
      <c r="T43" s="121"/>
      <c r="U43" s="121"/>
      <c r="V43" s="121"/>
      <c r="W43" s="121"/>
      <c r="X43" s="121"/>
      <c r="Y43" s="121"/>
      <c r="Z43" s="120"/>
      <c r="AA43" s="119"/>
      <c r="AB43" s="121"/>
      <c r="AC43" s="121"/>
      <c r="AD43" s="121"/>
      <c r="AE43" s="121"/>
      <c r="AF43" s="121"/>
      <c r="AG43" s="121"/>
      <c r="AH43" s="120"/>
      <c r="AI43" s="119"/>
      <c r="AJ43" s="121"/>
      <c r="AK43" s="121"/>
      <c r="AL43" s="121"/>
      <c r="AM43" s="121"/>
      <c r="AN43" s="121"/>
      <c r="AO43" s="121"/>
      <c r="AP43" s="120"/>
      <c r="AQ43" s="119"/>
      <c r="AR43" s="121"/>
      <c r="AS43" s="121"/>
      <c r="AT43" s="121"/>
      <c r="AU43" s="121"/>
      <c r="AV43" s="121"/>
      <c r="AW43" s="121"/>
      <c r="AX43" s="120"/>
      <c r="AY43" s="119"/>
      <c r="AZ43" s="121"/>
      <c r="BA43" s="121"/>
      <c r="BB43" s="121"/>
      <c r="BC43" s="121"/>
      <c r="BD43" s="121"/>
      <c r="BE43" s="121"/>
    </row>
    <row r="44" spans="1:5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0"/>
      <c r="K44" s="119"/>
      <c r="L44" s="121"/>
      <c r="M44" s="121"/>
      <c r="N44" s="121"/>
      <c r="O44" s="121"/>
      <c r="P44" s="121"/>
      <c r="Q44" s="121"/>
      <c r="R44" s="120"/>
      <c r="S44" s="119"/>
      <c r="T44" s="121"/>
      <c r="U44" s="121"/>
      <c r="V44" s="121"/>
      <c r="W44" s="121"/>
      <c r="X44" s="121"/>
      <c r="Y44" s="121"/>
      <c r="Z44" s="120"/>
      <c r="AA44" s="119"/>
      <c r="AB44" s="121"/>
      <c r="AC44" s="121"/>
      <c r="AD44" s="121"/>
      <c r="AE44" s="121"/>
      <c r="AF44" s="121"/>
      <c r="AG44" s="121"/>
      <c r="AH44" s="120"/>
      <c r="AI44" s="119"/>
      <c r="AJ44" s="121"/>
      <c r="AK44" s="121"/>
      <c r="AL44" s="121"/>
      <c r="AM44" s="121"/>
      <c r="AN44" s="121"/>
      <c r="AO44" s="121"/>
      <c r="AP44" s="120"/>
      <c r="AQ44" s="119"/>
      <c r="AR44" s="121"/>
      <c r="AS44" s="121"/>
      <c r="AT44" s="121"/>
      <c r="AU44" s="121"/>
      <c r="AV44" s="121"/>
      <c r="AW44" s="121"/>
      <c r="AX44" s="120"/>
      <c r="AY44" s="119"/>
      <c r="AZ44" s="121"/>
      <c r="BA44" s="121"/>
      <c r="BB44" s="121"/>
      <c r="BC44" s="121"/>
      <c r="BD44" s="121"/>
      <c r="BE44" s="121"/>
    </row>
    <row r="45" spans="1:5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0"/>
      <c r="K45" s="119"/>
      <c r="L45" s="121"/>
      <c r="M45" s="121"/>
      <c r="N45" s="121"/>
      <c r="O45" s="121"/>
      <c r="P45" s="121"/>
      <c r="Q45" s="121"/>
      <c r="R45" s="120"/>
      <c r="S45" s="119"/>
      <c r="T45" s="121"/>
      <c r="U45" s="121"/>
      <c r="V45" s="121"/>
      <c r="W45" s="121"/>
      <c r="X45" s="121"/>
      <c r="Y45" s="121"/>
      <c r="Z45" s="120"/>
      <c r="AA45" s="119"/>
      <c r="AB45" s="121"/>
      <c r="AC45" s="121"/>
      <c r="AD45" s="121"/>
      <c r="AE45" s="121"/>
      <c r="AF45" s="121"/>
      <c r="AG45" s="121"/>
      <c r="AH45" s="120"/>
      <c r="AI45" s="119"/>
      <c r="AJ45" s="121"/>
      <c r="AK45" s="121"/>
      <c r="AL45" s="121"/>
      <c r="AM45" s="121"/>
      <c r="AN45" s="121"/>
      <c r="AO45" s="121"/>
      <c r="AP45" s="120"/>
      <c r="AQ45" s="119"/>
      <c r="AR45" s="121"/>
      <c r="AS45" s="121"/>
      <c r="AT45" s="121"/>
      <c r="AU45" s="121"/>
      <c r="AV45" s="121"/>
      <c r="AW45" s="121"/>
      <c r="AX45" s="120"/>
      <c r="AY45" s="119"/>
      <c r="AZ45" s="121"/>
      <c r="BA45" s="121"/>
      <c r="BB45" s="121"/>
      <c r="BC45" s="121"/>
      <c r="BD45" s="121"/>
      <c r="BE45" s="121"/>
    </row>
    <row r="46" spans="1:5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0"/>
      <c r="K46" s="119"/>
      <c r="L46" s="121"/>
      <c r="M46" s="121"/>
      <c r="N46" s="121"/>
      <c r="O46" s="121"/>
      <c r="P46" s="121"/>
      <c r="Q46" s="121"/>
      <c r="R46" s="120"/>
      <c r="S46" s="119"/>
      <c r="T46" s="121"/>
      <c r="U46" s="121"/>
      <c r="V46" s="121"/>
      <c r="W46" s="121"/>
      <c r="X46" s="121"/>
      <c r="Y46" s="121"/>
      <c r="Z46" s="120"/>
      <c r="AA46" s="119"/>
      <c r="AB46" s="121"/>
      <c r="AC46" s="121"/>
      <c r="AD46" s="121"/>
      <c r="AE46" s="121"/>
      <c r="AF46" s="121"/>
      <c r="AG46" s="121"/>
      <c r="AH46" s="120"/>
      <c r="AI46" s="119"/>
      <c r="AJ46" s="121"/>
      <c r="AK46" s="121"/>
      <c r="AL46" s="121"/>
      <c r="AM46" s="121"/>
      <c r="AN46" s="121"/>
      <c r="AO46" s="121"/>
      <c r="AP46" s="120"/>
      <c r="AQ46" s="119"/>
      <c r="AR46" s="121"/>
      <c r="AS46" s="121"/>
      <c r="AT46" s="121"/>
      <c r="AU46" s="121"/>
      <c r="AV46" s="121"/>
      <c r="AW46" s="121"/>
      <c r="AX46" s="120"/>
      <c r="AY46" s="119"/>
      <c r="AZ46" s="121"/>
      <c r="BA46" s="121"/>
      <c r="BB46" s="121"/>
      <c r="BC46" s="121"/>
      <c r="BD46" s="121"/>
      <c r="BE46" s="121"/>
    </row>
    <row r="47" spans="1:5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0"/>
      <c r="K47" s="119"/>
      <c r="L47" s="121"/>
      <c r="M47" s="121"/>
      <c r="N47" s="121"/>
      <c r="O47" s="121"/>
      <c r="P47" s="121"/>
      <c r="Q47" s="121"/>
      <c r="R47" s="120"/>
      <c r="S47" s="119"/>
      <c r="T47" s="121"/>
      <c r="U47" s="121"/>
      <c r="V47" s="121"/>
      <c r="W47" s="121"/>
      <c r="X47" s="121"/>
      <c r="Y47" s="121"/>
      <c r="Z47" s="120"/>
      <c r="AA47" s="119"/>
      <c r="AB47" s="121"/>
      <c r="AC47" s="121"/>
      <c r="AD47" s="121"/>
      <c r="AE47" s="121"/>
      <c r="AF47" s="121"/>
      <c r="AG47" s="121"/>
      <c r="AH47" s="120"/>
      <c r="AI47" s="119"/>
      <c r="AJ47" s="121"/>
      <c r="AK47" s="121"/>
      <c r="AL47" s="121"/>
      <c r="AM47" s="121"/>
      <c r="AN47" s="121"/>
      <c r="AO47" s="121"/>
      <c r="AP47" s="120"/>
      <c r="AQ47" s="119"/>
      <c r="AR47" s="121"/>
      <c r="AS47" s="121"/>
      <c r="AT47" s="121"/>
      <c r="AU47" s="121"/>
      <c r="AV47" s="121"/>
      <c r="AW47" s="121"/>
      <c r="AX47" s="120"/>
      <c r="AY47" s="119"/>
      <c r="AZ47" s="121"/>
      <c r="BA47" s="121"/>
      <c r="BB47" s="121"/>
      <c r="BC47" s="121"/>
      <c r="BD47" s="121"/>
      <c r="BE47" s="121"/>
    </row>
    <row r="48" spans="1:5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0"/>
      <c r="K48" s="119"/>
      <c r="L48" s="121"/>
      <c r="M48" s="121"/>
      <c r="N48" s="121"/>
      <c r="O48" s="121"/>
      <c r="P48" s="121"/>
      <c r="Q48" s="121"/>
      <c r="R48" s="120"/>
      <c r="S48" s="119"/>
      <c r="T48" s="121"/>
      <c r="U48" s="121"/>
      <c r="V48" s="121"/>
      <c r="W48" s="121"/>
      <c r="X48" s="121"/>
      <c r="Y48" s="121"/>
      <c r="Z48" s="120"/>
      <c r="AA48" s="119"/>
      <c r="AB48" s="121"/>
      <c r="AC48" s="121"/>
      <c r="AD48" s="121"/>
      <c r="AE48" s="121"/>
      <c r="AF48" s="121"/>
      <c r="AG48" s="121"/>
      <c r="AH48" s="120"/>
      <c r="AI48" s="119"/>
      <c r="AJ48" s="121"/>
      <c r="AK48" s="121"/>
      <c r="AL48" s="121"/>
      <c r="AM48" s="121"/>
      <c r="AN48" s="121"/>
      <c r="AO48" s="121"/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0"/>
      <c r="K49" s="119"/>
      <c r="L49" s="121"/>
      <c r="M49" s="121"/>
      <c r="N49" s="121"/>
      <c r="O49" s="121"/>
      <c r="P49" s="121"/>
      <c r="Q49" s="121"/>
      <c r="R49" s="120"/>
      <c r="S49" s="119"/>
      <c r="T49" s="121"/>
      <c r="U49" s="121"/>
      <c r="V49" s="121"/>
      <c r="W49" s="121"/>
      <c r="X49" s="121"/>
      <c r="Y49" s="121"/>
      <c r="Z49" s="120"/>
      <c r="AA49" s="119"/>
      <c r="AB49" s="121"/>
      <c r="AC49" s="121"/>
      <c r="AD49" s="121"/>
      <c r="AE49" s="121"/>
      <c r="AF49" s="121"/>
      <c r="AG49" s="121"/>
      <c r="AH49" s="120"/>
      <c r="AI49" s="119"/>
      <c r="AJ49" s="121"/>
      <c r="AK49" s="121"/>
      <c r="AL49" s="121"/>
      <c r="AM49" s="121"/>
      <c r="AN49" s="121"/>
      <c r="AO49" s="121"/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0"/>
      <c r="K50" s="119"/>
      <c r="L50" s="121"/>
      <c r="M50" s="121"/>
      <c r="N50" s="121"/>
      <c r="O50" s="121"/>
      <c r="P50" s="121"/>
      <c r="Q50" s="121"/>
      <c r="R50" s="120"/>
      <c r="S50" s="119"/>
      <c r="T50" s="121"/>
      <c r="U50" s="121"/>
      <c r="V50" s="121"/>
      <c r="W50" s="121"/>
      <c r="X50" s="121"/>
      <c r="Y50" s="121"/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42">
    <sortCondition ref="A8:A42"/>
    <sortCondition ref="B8:B42"/>
    <sortCondition ref="C8:C42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41" man="1"/>
    <brk id="17" min="1" max="41" man="1"/>
    <brk id="25" min="1" max="41" man="1"/>
    <brk id="33" min="1" max="41" man="1"/>
    <brk id="41" min="1" max="41" man="1"/>
    <brk id="49" min="1" max="4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宮城県</v>
      </c>
      <c r="B7" s="139" t="str">
        <f>'廃棄物事業経費（市町村）'!B7</f>
        <v>04000</v>
      </c>
      <c r="C7" s="138" t="s">
        <v>33</v>
      </c>
      <c r="D7" s="140">
        <f>SUM(H7,L7,P7,T7,X7,AB7,AF7,AJ7,AN7,AR7,AV7,AZ7,BD7,BH7,BL7,BP7,BT7,BX7,CB7,CF7,CJ7,CN7,CR7,CV7,CZ7,DD7,DH7,DL7,DP7,DT7)</f>
        <v>8154734</v>
      </c>
      <c r="E7" s="140">
        <f>SUM(I7,M7,Q7,U7,Y7,AC7,AG7,AK7,AO7,AS7,AW7,BA7,BE7,BI7,BM7,BQ7,BU7,BY7,CC7,CG7,CK7,CO7,CS7,CW7,DA7,DE7,DI7,DM7,DQ7,DU7)</f>
        <v>1944616</v>
      </c>
      <c r="F7" s="141">
        <f>COUNTIF(F$8:F$1000,"&lt;&gt;")</f>
        <v>7</v>
      </c>
      <c r="G7" s="141">
        <f>COUNTIF(G$8:G$1000,"&lt;&gt;")</f>
        <v>7</v>
      </c>
      <c r="H7" s="140">
        <f>SUM(H$8:H$1000)</f>
        <v>4091950</v>
      </c>
      <c r="I7" s="140">
        <f>SUM(I$8:I$1000)</f>
        <v>1063798</v>
      </c>
      <c r="J7" s="141">
        <f>COUNTIF(J$8:J$1000,"&lt;&gt;")</f>
        <v>7</v>
      </c>
      <c r="K7" s="141">
        <f>COUNTIF(K$8:K$1000,"&lt;&gt;")</f>
        <v>7</v>
      </c>
      <c r="L7" s="140">
        <f>SUM(L$8:L$1000)</f>
        <v>1138762</v>
      </c>
      <c r="M7" s="140">
        <f>SUM(M$8:M$1000)</f>
        <v>285561</v>
      </c>
      <c r="N7" s="141">
        <f>COUNTIF(N$8:N$1000,"&lt;&gt;")</f>
        <v>7</v>
      </c>
      <c r="O7" s="141">
        <f>COUNTIF(O$8:O$1000,"&lt;&gt;")</f>
        <v>7</v>
      </c>
      <c r="P7" s="140">
        <f>SUM(P$8:P$1000)</f>
        <v>972876</v>
      </c>
      <c r="Q7" s="140">
        <f>SUM(Q$8:Q$1000)</f>
        <v>244724</v>
      </c>
      <c r="R7" s="141">
        <f>COUNTIF(R$8:R$1000,"&lt;&gt;")</f>
        <v>6</v>
      </c>
      <c r="S7" s="141">
        <f>COUNTIF(S$8:S$1000,"&lt;&gt;")</f>
        <v>6</v>
      </c>
      <c r="T7" s="140">
        <f>SUM(T$8:T$1000)</f>
        <v>648175</v>
      </c>
      <c r="U7" s="140">
        <f>SUM(U$8:U$1000)</f>
        <v>108886</v>
      </c>
      <c r="V7" s="141">
        <f>COUNTIF(V$8:V$1000,"&lt;&gt;")</f>
        <v>3</v>
      </c>
      <c r="W7" s="141">
        <f>COUNTIF(W$8:W$1000,"&lt;&gt;")</f>
        <v>3</v>
      </c>
      <c r="X7" s="140">
        <f>SUM(X$8:X$1000)</f>
        <v>587655</v>
      </c>
      <c r="Y7" s="140">
        <f>SUM(Y$8:Y$1000)</f>
        <v>90256</v>
      </c>
      <c r="Z7" s="141">
        <f>COUNTIF(Z$8:Z$1000,"&lt;&gt;")</f>
        <v>1</v>
      </c>
      <c r="AA7" s="141">
        <f>COUNTIF(AA$8:AA$1000,"&lt;&gt;")</f>
        <v>1</v>
      </c>
      <c r="AB7" s="140">
        <f>SUM(AB$8:AB$1000)</f>
        <v>121290</v>
      </c>
      <c r="AC7" s="140">
        <f>SUM(AC$8:AC$1000)</f>
        <v>26522</v>
      </c>
      <c r="AD7" s="141">
        <f>COUNTIF(AD$8:AD$1000,"&lt;&gt;")</f>
        <v>1</v>
      </c>
      <c r="AE7" s="141">
        <f>COUNTIF(AE$8:AE$1000,"&lt;&gt;")</f>
        <v>1</v>
      </c>
      <c r="AF7" s="140">
        <f>SUM(AF$8:AF$1000)</f>
        <v>353547</v>
      </c>
      <c r="AG7" s="140">
        <f>SUM(AG$8:AG$1000)</f>
        <v>59827</v>
      </c>
      <c r="AH7" s="141">
        <f>COUNTIF(AH$8:AH$1000,"&lt;&gt;")</f>
        <v>1</v>
      </c>
      <c r="AI7" s="141">
        <f>COUNTIF(AI$8:AI$1000,"&lt;&gt;")</f>
        <v>1</v>
      </c>
      <c r="AJ7" s="140">
        <f>SUM(AJ$8:AJ$1000)</f>
        <v>99331</v>
      </c>
      <c r="AK7" s="140">
        <f>SUM(AK$8:AK$1000)</f>
        <v>24334</v>
      </c>
      <c r="AL7" s="141">
        <f>COUNTIF(AL$8:AL$1000,"&lt;&gt;")</f>
        <v>1</v>
      </c>
      <c r="AM7" s="141">
        <f>COUNTIF(AM$8:AM$1000,"&lt;&gt;")</f>
        <v>1</v>
      </c>
      <c r="AN7" s="140">
        <f>SUM(AN$8:AN$1000)</f>
        <v>141148</v>
      </c>
      <c r="AO7" s="140">
        <f>SUM(AO$8:AO$1000)</f>
        <v>40708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6</v>
      </c>
      <c r="B8" s="120" t="s">
        <v>419</v>
      </c>
      <c r="C8" s="119" t="s">
        <v>420</v>
      </c>
      <c r="D8" s="121">
        <f>SUM(H8,L8,P8,T8,X8,AB8,AF8,AJ8,AN8,AR8,AV8,AZ8,BD8,BH8,BL8,BP8,BT8,BX8,CB8,CF8,CJ8,CN8,CR8,CV8,CZ8,DD8,DH8,DL8,DP8,DT8)</f>
        <v>813471</v>
      </c>
      <c r="E8" s="121">
        <f>SUM(I8,M8,Q8,U8,Y8,AC8,AG8,AK8,AO8,AS8,AW8,BA8,BE8,BI8,BM8,BQ8,BU8,BY8,CC8,CG8,CK8,CO8,CS8,CW8,DA8,DE8,DI8,DM8,DQ8,DU8)</f>
        <v>74315</v>
      </c>
      <c r="F8" s="120" t="s">
        <v>416</v>
      </c>
      <c r="G8" s="119" t="s">
        <v>417</v>
      </c>
      <c r="H8" s="121">
        <v>492328</v>
      </c>
      <c r="I8" s="121">
        <v>24538</v>
      </c>
      <c r="J8" s="120" t="s">
        <v>421</v>
      </c>
      <c r="K8" s="119" t="s">
        <v>422</v>
      </c>
      <c r="L8" s="121">
        <v>158246</v>
      </c>
      <c r="M8" s="121">
        <v>21305</v>
      </c>
      <c r="N8" s="120" t="s">
        <v>424</v>
      </c>
      <c r="O8" s="119" t="s">
        <v>425</v>
      </c>
      <c r="P8" s="121">
        <v>0</v>
      </c>
      <c r="Q8" s="121">
        <v>13069</v>
      </c>
      <c r="R8" s="120" t="s">
        <v>427</v>
      </c>
      <c r="S8" s="119" t="s">
        <v>428</v>
      </c>
      <c r="T8" s="121">
        <v>162897</v>
      </c>
      <c r="U8" s="121">
        <v>15403</v>
      </c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6</v>
      </c>
      <c r="B9" s="120" t="s">
        <v>348</v>
      </c>
      <c r="C9" s="119" t="s">
        <v>349</v>
      </c>
      <c r="D9" s="121">
        <f>SUM(H9,L9,P9,T9,X9,AB9,AF9,AJ9,AN9,AR9,AV9,AZ9,BD9,BH9,BL9,BP9,BT9,BX9,CB9,CF9,CJ9,CN9,CR9,CV9,CZ9,DD9,DH9,DL9,DP9,DT9)</f>
        <v>1396623</v>
      </c>
      <c r="E9" s="121">
        <f>SUM(I9,M9,Q9,U9,Y9,AC9,AG9,AK9,AO9,AS9,AW9,BA9,BE9,BI9,BM9,BQ9,BU9,BY9,CC9,CG9,CK9,CO9,CS9,CW9,DA9,DE9,DI9,DM9,DQ9,DU9)</f>
        <v>235025</v>
      </c>
      <c r="F9" s="120" t="s">
        <v>345</v>
      </c>
      <c r="G9" s="119" t="s">
        <v>346</v>
      </c>
      <c r="H9" s="121">
        <v>652996</v>
      </c>
      <c r="I9" s="121">
        <v>69497</v>
      </c>
      <c r="J9" s="120" t="s">
        <v>359</v>
      </c>
      <c r="K9" s="119" t="s">
        <v>360</v>
      </c>
      <c r="L9" s="121">
        <v>376956</v>
      </c>
      <c r="M9" s="121">
        <v>45177</v>
      </c>
      <c r="N9" s="120" t="s">
        <v>400</v>
      </c>
      <c r="O9" s="119" t="s">
        <v>401</v>
      </c>
      <c r="P9" s="121">
        <v>260546</v>
      </c>
      <c r="Q9" s="121">
        <v>72138</v>
      </c>
      <c r="R9" s="120" t="s">
        <v>403</v>
      </c>
      <c r="S9" s="119" t="s">
        <v>404</v>
      </c>
      <c r="T9" s="121">
        <v>106125</v>
      </c>
      <c r="U9" s="121">
        <v>48213</v>
      </c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6</v>
      </c>
      <c r="B10" s="120" t="s">
        <v>357</v>
      </c>
      <c r="C10" s="119" t="s">
        <v>358</v>
      </c>
      <c r="D10" s="121">
        <f>SUM(H10,L10,P10,T10,X10,AB10,AF10,AJ10,AN10,AR10,AV10,AZ10,BD10,BH10,BL10,BP10,BT10,BX10,CB10,CF10,CJ10,CN10,CR10,CV10,CZ10,DD10,DH10,DL10,DP10,DT10)</f>
        <v>740232</v>
      </c>
      <c r="E10" s="121">
        <f>SUM(I10,M10,Q10,U10,Y10,AC10,AG10,AK10,AO10,AS10,AW10,BA10,BE10,BI10,BM10,BQ10,BU10,BY10,CC10,CG10,CK10,CO10,CS10,CW10,DA10,DE10,DI10,DM10,DQ10,DU10)</f>
        <v>0</v>
      </c>
      <c r="F10" s="120" t="s">
        <v>354</v>
      </c>
      <c r="G10" s="119" t="s">
        <v>355</v>
      </c>
      <c r="H10" s="121">
        <v>312570</v>
      </c>
      <c r="I10" s="121">
        <v>0</v>
      </c>
      <c r="J10" s="120" t="s">
        <v>409</v>
      </c>
      <c r="K10" s="119" t="s">
        <v>410</v>
      </c>
      <c r="L10" s="121">
        <v>113944</v>
      </c>
      <c r="M10" s="121">
        <v>0</v>
      </c>
      <c r="N10" s="120" t="s">
        <v>413</v>
      </c>
      <c r="O10" s="119" t="s">
        <v>414</v>
      </c>
      <c r="P10" s="121">
        <v>208558</v>
      </c>
      <c r="Q10" s="121">
        <v>0</v>
      </c>
      <c r="R10" s="120" t="s">
        <v>406</v>
      </c>
      <c r="S10" s="119" t="s">
        <v>407</v>
      </c>
      <c r="T10" s="121">
        <v>105160</v>
      </c>
      <c r="U10" s="121">
        <v>0</v>
      </c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6</v>
      </c>
      <c r="B11" s="120" t="s">
        <v>330</v>
      </c>
      <c r="C11" s="119" t="s">
        <v>331</v>
      </c>
      <c r="D11" s="121">
        <f>SUM(H11,L11,P11,T11,X11,AB11,AF11,AJ11,AN11,AR11,AV11,AZ11,BD11,BH11,BL11,BP11,BT11,BX11,CB11,CF11,CJ11,CN11,CR11,CV11,CZ11,DD11,DH11,DL11,DP11,DT11)</f>
        <v>633819</v>
      </c>
      <c r="E11" s="121">
        <f>SUM(I11,M11,Q11,U11,Y11,AC11,AG11,AK11,AO11,AS11,AW11,BA11,BE11,BI11,BM11,BQ11,BU11,BY11,CC11,CG11,CK11,CO11,CS11,CW11,DA11,DE11,DI11,DM11,DQ11,DU11)</f>
        <v>781932</v>
      </c>
      <c r="F11" s="120" t="s">
        <v>327</v>
      </c>
      <c r="G11" s="119" t="s">
        <v>328</v>
      </c>
      <c r="H11" s="121">
        <v>490132</v>
      </c>
      <c r="I11" s="121">
        <v>622340</v>
      </c>
      <c r="J11" s="120" t="s">
        <v>368</v>
      </c>
      <c r="K11" s="119" t="s">
        <v>369</v>
      </c>
      <c r="L11" s="121">
        <v>119729</v>
      </c>
      <c r="M11" s="121">
        <v>116820</v>
      </c>
      <c r="N11" s="120" t="s">
        <v>443</v>
      </c>
      <c r="O11" s="119" t="s">
        <v>444</v>
      </c>
      <c r="P11" s="121">
        <v>23958</v>
      </c>
      <c r="Q11" s="121">
        <v>42772</v>
      </c>
      <c r="R11" s="120"/>
      <c r="S11" s="119"/>
      <c r="T11" s="121"/>
      <c r="U11" s="121"/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6</v>
      </c>
      <c r="B12" s="120" t="s">
        <v>343</v>
      </c>
      <c r="C12" s="119" t="s">
        <v>344</v>
      </c>
      <c r="D12" s="121">
        <f>SUM(H12,L12,P12,T12,X12,AB12,AF12,AJ12,AN12,AR12,AV12,AZ12,BD12,BH12,BL12,BP12,BT12,BX12,CB12,CF12,CJ12,CN12,CR12,CV12,CZ12,DD12,DH12,DL12,DP12,DT12)</f>
        <v>1741666</v>
      </c>
      <c r="E12" s="121">
        <f>SUM(I12,M12,Q12,U12,Y12,AC12,AG12,AK12,AO12,AS12,AW12,BA12,BE12,BI12,BM12,BQ12,BU12,BY12,CC12,CG12,CK12,CO12,CS12,CW12,DA12,DE12,DI12,DM12,DQ12,DU12)</f>
        <v>342914</v>
      </c>
      <c r="F12" s="120" t="s">
        <v>340</v>
      </c>
      <c r="G12" s="119" t="s">
        <v>341</v>
      </c>
      <c r="H12" s="121">
        <v>328630</v>
      </c>
      <c r="I12" s="121">
        <v>64967</v>
      </c>
      <c r="J12" s="120" t="s">
        <v>350</v>
      </c>
      <c r="K12" s="119" t="s">
        <v>351</v>
      </c>
      <c r="L12" s="121">
        <v>279814</v>
      </c>
      <c r="M12" s="121">
        <v>69670</v>
      </c>
      <c r="N12" s="120" t="s">
        <v>377</v>
      </c>
      <c r="O12" s="119" t="s">
        <v>378</v>
      </c>
      <c r="P12" s="121">
        <v>144703</v>
      </c>
      <c r="Q12" s="121">
        <v>34462</v>
      </c>
      <c r="R12" s="120" t="s">
        <v>381</v>
      </c>
      <c r="S12" s="119" t="s">
        <v>382</v>
      </c>
      <c r="T12" s="121">
        <v>42602</v>
      </c>
      <c r="U12" s="121">
        <v>1847</v>
      </c>
      <c r="V12" s="120" t="s">
        <v>384</v>
      </c>
      <c r="W12" s="119" t="s">
        <v>385</v>
      </c>
      <c r="X12" s="121">
        <v>230601</v>
      </c>
      <c r="Y12" s="121">
        <v>20577</v>
      </c>
      <c r="Z12" s="120" t="s">
        <v>387</v>
      </c>
      <c r="AA12" s="119" t="s">
        <v>388</v>
      </c>
      <c r="AB12" s="121">
        <v>121290</v>
      </c>
      <c r="AC12" s="121">
        <v>26522</v>
      </c>
      <c r="AD12" s="120" t="s">
        <v>390</v>
      </c>
      <c r="AE12" s="119" t="s">
        <v>391</v>
      </c>
      <c r="AF12" s="121">
        <v>353547</v>
      </c>
      <c r="AG12" s="121">
        <v>59827</v>
      </c>
      <c r="AH12" s="120" t="s">
        <v>394</v>
      </c>
      <c r="AI12" s="119" t="s">
        <v>395</v>
      </c>
      <c r="AJ12" s="121">
        <v>99331</v>
      </c>
      <c r="AK12" s="121">
        <v>24334</v>
      </c>
      <c r="AL12" s="120" t="s">
        <v>397</v>
      </c>
      <c r="AM12" s="119" t="s">
        <v>398</v>
      </c>
      <c r="AN12" s="121">
        <v>141148</v>
      </c>
      <c r="AO12" s="121">
        <v>40708</v>
      </c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6</v>
      </c>
      <c r="B13" s="120" t="s">
        <v>375</v>
      </c>
      <c r="C13" s="119" t="s">
        <v>376</v>
      </c>
      <c r="D13" s="121">
        <f>SUM(H13,L13,P13,T13,X13,AB13,AF13,AJ13,AN13,AR13,AV13,AZ13,BD13,BH13,BL13,BP13,BT13,BX13,CB13,CF13,CJ13,CN13,CR13,CV13,CZ13,DD13,DH13,DL13,DP13,DT13)</f>
        <v>2828923</v>
      </c>
      <c r="E13" s="121">
        <f>SUM(I13,M13,Q13,U13,Y13,AC13,AG13,AK13,AO13,AS13,AW13,BA13,BE13,BI13,BM13,BQ13,BU13,BY13,CC13,CG13,CK13,CO13,CS13,CW13,DA13,DE13,DI13,DM13,DQ13,DU13)</f>
        <v>383133</v>
      </c>
      <c r="F13" s="120" t="s">
        <v>372</v>
      </c>
      <c r="G13" s="119" t="s">
        <v>373</v>
      </c>
      <c r="H13" s="121">
        <v>1815294</v>
      </c>
      <c r="I13" s="121">
        <v>259012</v>
      </c>
      <c r="J13" s="120" t="s">
        <v>430</v>
      </c>
      <c r="K13" s="119" t="s">
        <v>431</v>
      </c>
      <c r="L13" s="121">
        <v>90073</v>
      </c>
      <c r="M13" s="121">
        <v>13597</v>
      </c>
      <c r="N13" s="120" t="s">
        <v>433</v>
      </c>
      <c r="O13" s="119" t="s">
        <v>434</v>
      </c>
      <c r="P13" s="121">
        <v>335111</v>
      </c>
      <c r="Q13" s="121">
        <v>36958</v>
      </c>
      <c r="R13" s="120" t="s">
        <v>436</v>
      </c>
      <c r="S13" s="119" t="s">
        <v>437</v>
      </c>
      <c r="T13" s="121">
        <v>231391</v>
      </c>
      <c r="U13" s="121">
        <v>29835</v>
      </c>
      <c r="V13" s="120" t="s">
        <v>440</v>
      </c>
      <c r="W13" s="119" t="s">
        <v>441</v>
      </c>
      <c r="X13" s="121">
        <v>357054</v>
      </c>
      <c r="Y13" s="121">
        <v>43731</v>
      </c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6</v>
      </c>
      <c r="B14" s="120" t="s">
        <v>335</v>
      </c>
      <c r="C14" s="119" t="s">
        <v>336</v>
      </c>
      <c r="D14" s="121">
        <f>SUM(H14,L14,P14,T14,X14,AB14,AF14,AJ14,AN14,AR14,AV14,AZ14,BD14,BH14,BL14,BP14,BT14,BX14,CB14,CF14,CJ14,CN14,CR14,CV14,CZ14,DD14,DH14,DL14,DP14,DT14)</f>
        <v>0</v>
      </c>
      <c r="E14" s="121">
        <f>SUM(I14,M14,Q14,U14,Y14,AC14,AG14,AK14,AO14,AS14,AW14,BA14,BE14,BI14,BM14,BQ14,BU14,BY14,CC14,CG14,CK14,CO14,CS14,CW14,DA14,DE14,DI14,DM14,DQ14,DU14)</f>
        <v>127297</v>
      </c>
      <c r="F14" s="120" t="s">
        <v>332</v>
      </c>
      <c r="G14" s="119" t="s">
        <v>333</v>
      </c>
      <c r="H14" s="121">
        <v>0</v>
      </c>
      <c r="I14" s="121">
        <v>23444</v>
      </c>
      <c r="J14" s="120" t="s">
        <v>354</v>
      </c>
      <c r="K14" s="119" t="s">
        <v>355</v>
      </c>
      <c r="L14" s="121">
        <v>0</v>
      </c>
      <c r="M14" s="121">
        <v>18992</v>
      </c>
      <c r="N14" s="120" t="s">
        <v>406</v>
      </c>
      <c r="O14" s="119" t="s">
        <v>407</v>
      </c>
      <c r="P14" s="121">
        <v>0</v>
      </c>
      <c r="Q14" s="121">
        <v>45325</v>
      </c>
      <c r="R14" s="120" t="s">
        <v>409</v>
      </c>
      <c r="S14" s="119" t="s">
        <v>410</v>
      </c>
      <c r="T14" s="121">
        <v>0</v>
      </c>
      <c r="U14" s="121">
        <v>13588</v>
      </c>
      <c r="V14" s="120" t="s">
        <v>413</v>
      </c>
      <c r="W14" s="119" t="s">
        <v>414</v>
      </c>
      <c r="X14" s="121">
        <v>0</v>
      </c>
      <c r="Y14" s="121">
        <v>25948</v>
      </c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/>
      <c r="B15" s="120"/>
      <c r="C15" s="119"/>
      <c r="D15" s="121"/>
      <c r="E15" s="121"/>
      <c r="F15" s="120"/>
      <c r="G15" s="119"/>
      <c r="H15" s="121"/>
      <c r="I15" s="121"/>
      <c r="J15" s="120"/>
      <c r="K15" s="119"/>
      <c r="L15" s="121"/>
      <c r="M15" s="121"/>
      <c r="N15" s="120"/>
      <c r="O15" s="119"/>
      <c r="P15" s="121"/>
      <c r="Q15" s="121"/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/>
      <c r="B16" s="120"/>
      <c r="C16" s="119"/>
      <c r="D16" s="121"/>
      <c r="E16" s="121"/>
      <c r="F16" s="120"/>
      <c r="G16" s="119"/>
      <c r="H16" s="121"/>
      <c r="I16" s="121"/>
      <c r="J16" s="120"/>
      <c r="K16" s="119"/>
      <c r="L16" s="121"/>
      <c r="M16" s="121"/>
      <c r="N16" s="120"/>
      <c r="O16" s="119"/>
      <c r="P16" s="121"/>
      <c r="Q16" s="121"/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/>
      <c r="B17" s="120"/>
      <c r="C17" s="119"/>
      <c r="D17" s="121"/>
      <c r="E17" s="121"/>
      <c r="F17" s="120"/>
      <c r="G17" s="119"/>
      <c r="H17" s="121"/>
      <c r="I17" s="121"/>
      <c r="J17" s="120"/>
      <c r="K17" s="119"/>
      <c r="L17" s="121"/>
      <c r="M17" s="121"/>
      <c r="N17" s="120"/>
      <c r="O17" s="119"/>
      <c r="P17" s="121"/>
      <c r="Q17" s="121"/>
      <c r="R17" s="120"/>
      <c r="S17" s="119"/>
      <c r="T17" s="121"/>
      <c r="U17" s="121"/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/>
      <c r="B18" s="120"/>
      <c r="C18" s="119"/>
      <c r="D18" s="121"/>
      <c r="E18" s="121"/>
      <c r="F18" s="120"/>
      <c r="G18" s="119"/>
      <c r="H18" s="121"/>
      <c r="I18" s="121"/>
      <c r="J18" s="120"/>
      <c r="K18" s="119"/>
      <c r="L18" s="121"/>
      <c r="M18" s="121"/>
      <c r="N18" s="120"/>
      <c r="O18" s="119"/>
      <c r="P18" s="121"/>
      <c r="Q18" s="121"/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/>
      <c r="B19" s="120"/>
      <c r="C19" s="119"/>
      <c r="D19" s="121"/>
      <c r="E19" s="121"/>
      <c r="F19" s="120"/>
      <c r="G19" s="119"/>
      <c r="H19" s="121"/>
      <c r="I19" s="121"/>
      <c r="J19" s="120"/>
      <c r="K19" s="119"/>
      <c r="L19" s="121"/>
      <c r="M19" s="121"/>
      <c r="N19" s="120"/>
      <c r="O19" s="119"/>
      <c r="P19" s="121"/>
      <c r="Q19" s="121"/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/>
      <c r="B20" s="120"/>
      <c r="C20" s="119"/>
      <c r="D20" s="121"/>
      <c r="E20" s="121"/>
      <c r="F20" s="120"/>
      <c r="G20" s="119"/>
      <c r="H20" s="121"/>
      <c r="I20" s="121"/>
      <c r="J20" s="120"/>
      <c r="K20" s="119"/>
      <c r="L20" s="121"/>
      <c r="M20" s="121"/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/>
      <c r="B21" s="120"/>
      <c r="C21" s="119"/>
      <c r="D21" s="121"/>
      <c r="E21" s="121"/>
      <c r="F21" s="120"/>
      <c r="G21" s="119"/>
      <c r="H21" s="121"/>
      <c r="I21" s="121"/>
      <c r="J21" s="120"/>
      <c r="K21" s="119"/>
      <c r="L21" s="121"/>
      <c r="M21" s="121"/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/>
      <c r="B22" s="120"/>
      <c r="C22" s="119"/>
      <c r="D22" s="121"/>
      <c r="E22" s="121"/>
      <c r="F22" s="120"/>
      <c r="G22" s="119"/>
      <c r="H22" s="121"/>
      <c r="I22" s="121"/>
      <c r="J22" s="120"/>
      <c r="K22" s="119"/>
      <c r="L22" s="121"/>
      <c r="M22" s="121"/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14">
    <sortCondition ref="A8:A14"/>
    <sortCondition ref="B8:B14"/>
    <sortCondition ref="C8:C14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04000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04100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04202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04203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04205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04206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04207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04208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04209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04211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04212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04213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04214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04215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04301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04302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04321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04322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04323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04324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04341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04361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04362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04401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04404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04406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04421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04422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 t="str">
        <f>+'廃棄物事業経費（歳入）'!B35</f>
        <v>04423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 t="str">
        <f>+'廃棄物事業経費（歳入）'!B36</f>
        <v>04424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 t="str">
        <f>+'廃棄物事業経費（歳入）'!B37</f>
        <v>04444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 t="str">
        <f>+'廃棄物事業経費（歳入）'!B38</f>
        <v>04445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 t="str">
        <f>+'廃棄物事業経費（歳入）'!B39</f>
        <v>04501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 t="str">
        <f>+'廃棄物事業経費（歳入）'!B40</f>
        <v>04505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 t="str">
        <f>+'廃棄物事業経費（歳入）'!B41</f>
        <v>04581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 t="str">
        <f>+'廃棄物事業経費（歳入）'!B42</f>
        <v>04606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 t="str">
        <f>+'廃棄物事業経費（歳入）'!B43</f>
        <v>04867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 t="str">
        <f>+'廃棄物事業経費（歳入）'!B44</f>
        <v>04869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 t="str">
        <f>+'廃棄物事業経費（歳入）'!B45</f>
        <v>04872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 t="str">
        <f>+'廃棄物事業経費（歳入）'!B46</f>
        <v>04928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 t="str">
        <f>+'廃棄物事業経費（歳入）'!B47</f>
        <v>04932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 t="str">
        <f>+'廃棄物事業経費（歳入）'!B48</f>
        <v>04936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 t="str">
        <f>+'廃棄物事業経費（歳入）'!B49</f>
        <v>04966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>
        <f>+'廃棄物事業経費（歳入）'!B50</f>
        <v>0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>
        <f>+'廃棄物事業経費（歳入）'!B51</f>
        <v>0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>
        <f>+'廃棄物事業経費（歳入）'!B52</f>
        <v>0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>
        <f>+'廃棄物事業経費（歳入）'!B53</f>
        <v>0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>
        <f>+'廃棄物事業経費（歳入）'!B54</f>
        <v>0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>
        <f>+'廃棄物事業経費（歳入）'!B55</f>
        <v>0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>
        <f>+'廃棄物事業経費（歳入）'!B56</f>
        <v>0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>
        <f>+'廃棄物事業経費（歳入）'!B57</f>
        <v>0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>
        <f>+'廃棄物事業経費（歳入）'!B58</f>
        <v>0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>
        <f>+'廃棄物事業経費（歳入）'!B59</f>
        <v>0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>
        <f>+'廃棄物事業経費（歳入）'!B60</f>
        <v>0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>
        <f>+'廃棄物事業経費（歳入）'!B61</f>
        <v>0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>
        <f>+'廃棄物事業経費（歳入）'!B62</f>
        <v>0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15">
      <c r="AH65" s="48">
        <f>+'廃棄物事業経費（歳入）'!B65</f>
        <v>0</v>
      </c>
      <c r="AI65" s="2">
        <v>65</v>
      </c>
    </row>
    <row r="66" spans="34:35" x14ac:dyDescent="0.15">
      <c r="AH66" s="48">
        <f>+'廃棄物事業経費（歳入）'!B66</f>
        <v>0</v>
      </c>
      <c r="AI66" s="2">
        <v>66</v>
      </c>
    </row>
    <row r="67" spans="34:35" x14ac:dyDescent="0.15">
      <c r="AH67" s="48">
        <f>+'廃棄物事業経費（歳入）'!B67</f>
        <v>0</v>
      </c>
      <c r="AI67" s="2">
        <v>67</v>
      </c>
    </row>
    <row r="68" spans="34:35" x14ac:dyDescent="0.15">
      <c r="AH68" s="48">
        <f>+'廃棄物事業経費（歳入）'!B68</f>
        <v>0</v>
      </c>
      <c r="AI68" s="2">
        <v>68</v>
      </c>
    </row>
    <row r="69" spans="34:35" x14ac:dyDescent="0.15">
      <c r="AH69" s="48">
        <f>+'廃棄物事業経費（歳入）'!B69</f>
        <v>0</v>
      </c>
      <c r="AI69" s="2">
        <v>69</v>
      </c>
    </row>
    <row r="70" spans="34:35" x14ac:dyDescent="0.15">
      <c r="AH70" s="48">
        <f>+'廃棄物事業経費（歳入）'!B70</f>
        <v>0</v>
      </c>
      <c r="AI70" s="2">
        <v>70</v>
      </c>
    </row>
    <row r="71" spans="34:35" x14ac:dyDescent="0.15">
      <c r="AH71" s="48">
        <f>+'廃棄物事業経費（歳入）'!B71</f>
        <v>0</v>
      </c>
      <c r="AI71" s="2">
        <v>71</v>
      </c>
    </row>
    <row r="72" spans="34:35" x14ac:dyDescent="0.15">
      <c r="AH72" s="48">
        <f>+'廃棄物事業経費（歳入）'!B72</f>
        <v>0</v>
      </c>
      <c r="AI72" s="2">
        <v>72</v>
      </c>
    </row>
    <row r="73" spans="34:35" x14ac:dyDescent="0.15">
      <c r="AH73" s="48">
        <f>+'廃棄物事業経費（歳入）'!B73</f>
        <v>0</v>
      </c>
      <c r="AI73" s="2">
        <v>73</v>
      </c>
    </row>
    <row r="74" spans="34:35" x14ac:dyDescent="0.15">
      <c r="AH74" s="48">
        <f>+'廃棄物事業経費（歳入）'!B74</f>
        <v>0</v>
      </c>
      <c r="AI74" s="2">
        <v>74</v>
      </c>
    </row>
    <row r="75" spans="34:35" x14ac:dyDescent="0.15">
      <c r="AH75" s="48">
        <f>+'廃棄物事業経費（歳入）'!B75</f>
        <v>0</v>
      </c>
      <c r="AI75" s="2">
        <v>75</v>
      </c>
    </row>
    <row r="76" spans="34:35" x14ac:dyDescent="0.15">
      <c r="AH76" s="48">
        <f>+'廃棄物事業経費（歳入）'!B76</f>
        <v>0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2018-02-23T01:15:05Z</dcterms:modified>
</cp:coreProperties>
</file>