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02青森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水洗化人口等!$A$6:$AA$46</definedName>
    <definedName name="_xlnm.Print_Area" localSheetId="2">し尿集計結果!$A$1:$M$36</definedName>
    <definedName name="_xlnm.Print_Area" localSheetId="1">し尿処理状況!$2:$47</definedName>
    <definedName name="_xlnm.Print_Area" localSheetId="0">水洗化人口等!$2:$47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J47" i="1" l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Q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C7" i="2"/>
  <c r="AF7" i="2"/>
  <c r="E7" i="2"/>
  <c r="I7" i="1"/>
  <c r="E7" i="1"/>
  <c r="H7" i="2"/>
  <c r="O7" i="2"/>
  <c r="AD2" i="4"/>
  <c r="AD15" i="4" s="1"/>
  <c r="H8" i="4" s="1"/>
  <c r="AG2" i="4"/>
  <c r="K7" i="2"/>
  <c r="V7" i="2"/>
  <c r="N7" i="2" s="1"/>
  <c r="AJ7" i="2"/>
  <c r="D7" i="1" l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F7" i="1"/>
  <c r="L7" i="1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<sst xmlns="http://schemas.openxmlformats.org/spreadsheetml/2006/main" count="844" uniqueCount="375">
  <si>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</si>
  <si>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</si>
  <si>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</si>
  <si>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</si>
  <si>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</si>
  <si>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</si>
  <si>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</si>
  <si>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</si>
  <si>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</si>
  <si>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</si>
  <si>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</si>
  <si>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</si>
  <si>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</si>
  <si>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</si>
  <si>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</si>
  <si>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</si>
  <si>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</si>
  <si>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</si>
  <si>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</si>
  <si>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</si>
  <si>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</si>
  <si>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</si>
  <si>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</si>
  <si>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</si>
  <si>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</si>
  <si>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</si>
  <si>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</si>
  <si>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</si>
  <si>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</si>
  <si>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</si>
  <si>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</si>
  <si>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</si>
  <si>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</si>
  <si>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</si>
  <si>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</si>
  <si>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</si>
  <si>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</si>
  <si>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</si>
  <si>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</si>
  <si>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</si>
  <si>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</si>
  <si>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</si>
  <si>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</si>
  <si>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</si>
  <si>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</si>
  <si>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</si>
  <si>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</si>
  <si>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</si>
  <si>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</si>
  <si>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</si>
  <si>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</si>
  <si>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</si>
  <si>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</si>
  <si>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</si>
  <si>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</si>
  <si>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</si>
  <si>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</si>
  <si>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</si>
  <si>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</si>
  <si>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</si>
  <si>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</si>
  <si>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</si>
  <si>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</si>
  <si>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</si>
  <si>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</si>
  <si>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</si>
  <si>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</si>
  <si>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</si>
  <si>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</si>
  <si>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</si>
  <si>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</si>
  <si>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</si>
  <si>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</si>
  <si>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</si>
  <si>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</si>
  <si>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</si>
  <si>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</si>
  <si>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</si>
  <si>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</si>
  <si>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</si>
  <si>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</si>
  <si>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</si>
  <si>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</si>
  <si>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</si>
  <si>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</si>
  <si>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</si>
  <si>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</si>
  <si>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</si>
  <si>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</si>
  <si>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</si>
  <si>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</si>
  <si>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</si>
  <si>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</si>
  <si>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</si>
  <si>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</si>
  <si>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</si>
  <si>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</si>
  <si>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</si>
  <si>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</si>
  <si>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</si>
  <si>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</si>
  <si>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</si>
  <si>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</si>
  <si>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</si>
  <si>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</si>
  <si>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</si>
  <si>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</si>
  <si>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</si>
  <si>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</si>
  <si>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</si>
  <si>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</si>
  <si>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</si>
  <si>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</si>
  <si>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</si>
  <si>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</si>
  <si>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</si>
  <si>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</si>
  <si>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</si>
  <si>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</si>
  <si>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</si>
  <si>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</si>
  <si>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</si>
  <si>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</si>
  <si>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</si>
  <si>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</si>
  <si>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</si>
  <si>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</si>
  <si>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</si>
  <si>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</si>
  <si>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</si>
  <si>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</si>
  <si>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</si>
  <si>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</si>
  <si>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</si>
  <si>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</si>
  <si>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</si>
  <si>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</si>
  <si>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</si>
  <si>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</si>
  <si>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</si>
  <si>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</si>
  <si>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</si>
  <si>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</si>
  <si>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</si>
  <si>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</si>
  <si>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</si>
  <si>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</si>
  <si>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</si>
  <si>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</si>
  <si>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</si>
  <si>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</si>
  <si>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</si>
  <si>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</si>
  <si>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</si>
  <si>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</si>
  <si>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</si>
  <si>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</si>
  <si>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</si>
  <si>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</si>
  <si>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</si>
  <si>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</si>
  <si>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</si>
  <si>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</si>
  <si>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</si>
  <si>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</si>
  <si>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</si>
  <si>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</si>
  <si>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</si>
  <si>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</si>
  <si>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</si>
  <si>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</si>
  <si>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</si>
  <si>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</si>
  <si>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</si>
  <si>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</si>
  <si>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</si>
  <si>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</si>
  <si>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</si>
  <si>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</si>
  <si>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</si>
  <si>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</si>
  <si>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</si>
  <si>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</si>
  <si>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</si>
  <si>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</si>
  <si>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</si>
  <si>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</si>
  <si>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</si>
  <si>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</si>
  <si>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</si>
  <si>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</si>
  <si>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</si>
  <si>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</si>
  <si>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</si>
  <si>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</si>
  <si>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</si>
  <si>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</si>
  <si>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</si>
  <si>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</si>
  <si>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</si>
  <si>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</si>
  <si>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</si>
  <si>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</si>
  <si>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</si>
  <si>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</si>
  <si>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</si>
  <si>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</si>
  <si>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</si>
  <si>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</si>
  <si>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</si>
  <si>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</si>
  <si>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</si>
  <si>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</si>
  <si>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</si>
  <si>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</si>
  <si>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</si>
  <si>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</si>
  <si>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</si>
  <si>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</si>
  <si>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</si>
  <si>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</si>
  <si>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</si>
  <si>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</si>
  <si>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</si>
  <si>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</si>
  <si>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</si>
  <si>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</si>
  <si>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</si>
  <si>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</si>
  <si>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</si>
  <si>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</si>
  <si>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</si>
  <si>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</si>
  <si>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</si>
  <si>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</si>
  <si>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</si>
  <si>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</si>
  <si>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</si>
  <si>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</si>
  <si>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</si>
  <si>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</si>
  <si>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</si>
  <si>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</si>
  <si>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</si>
  <si>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</si>
  <si>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</si>
  <si>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</si>
  <si>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</si>
  <si>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</si>
  <si>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</si>
  <si>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</si>
  <si>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02000</t>
  </si>
  <si>
    <t>水洗化人口等（平成28年度実績）</t>
    <phoneticPr fontId="3"/>
  </si>
  <si>
    <t>し尿処理の状況（平成28年度実績）</t>
    <phoneticPr fontId="3"/>
  </si>
  <si>
    <t>02201</t>
  </si>
  <si>
    <t>青森市</t>
  </si>
  <si>
    <t>○</t>
  </si>
  <si>
    <t>021201</t>
    <phoneticPr fontId="3"/>
  </si>
  <si>
    <t>02202</t>
  </si>
  <si>
    <t>弘前市</t>
  </si>
  <si>
    <t>021202</t>
    <phoneticPr fontId="3"/>
  </si>
  <si>
    <t>02203</t>
  </si>
  <si>
    <t>八戸市</t>
  </si>
  <si>
    <t>021203</t>
    <phoneticPr fontId="3"/>
  </si>
  <si>
    <t>02204</t>
  </si>
  <si>
    <t>黒石市</t>
  </si>
  <si>
    <t>021204</t>
    <phoneticPr fontId="3"/>
  </si>
  <si>
    <t>02205</t>
  </si>
  <si>
    <t>五所川原市</t>
  </si>
  <si>
    <t>021205</t>
    <phoneticPr fontId="3"/>
  </si>
  <si>
    <t>02206</t>
  </si>
  <si>
    <t>十和田市</t>
  </si>
  <si>
    <t>021206</t>
    <phoneticPr fontId="3"/>
  </si>
  <si>
    <t>02207</t>
  </si>
  <si>
    <t>三沢市</t>
  </si>
  <si>
    <t>021207</t>
    <phoneticPr fontId="3"/>
  </si>
  <si>
    <t>02208</t>
  </si>
  <si>
    <t>むつ市</t>
  </si>
  <si>
    <t>021208</t>
    <phoneticPr fontId="3"/>
  </si>
  <si>
    <t>02209</t>
  </si>
  <si>
    <t>つがる市</t>
  </si>
  <si>
    <t>021209</t>
    <phoneticPr fontId="3"/>
  </si>
  <si>
    <t>02210</t>
  </si>
  <si>
    <t>平川市</t>
  </si>
  <si>
    <t>021210</t>
    <phoneticPr fontId="3"/>
  </si>
  <si>
    <t>02301</t>
  </si>
  <si>
    <t>平内町</t>
  </si>
  <si>
    <t>021301</t>
    <phoneticPr fontId="3"/>
  </si>
  <si>
    <t>02303</t>
  </si>
  <si>
    <t>今別町</t>
  </si>
  <si>
    <t>021303</t>
    <phoneticPr fontId="3"/>
  </si>
  <si>
    <t>02304</t>
  </si>
  <si>
    <t>蓬田村</t>
  </si>
  <si>
    <t>021304</t>
    <phoneticPr fontId="3"/>
  </si>
  <si>
    <t>02307</t>
  </si>
  <si>
    <t>外ヶ浜町</t>
  </si>
  <si>
    <t>021307</t>
    <phoneticPr fontId="3"/>
  </si>
  <si>
    <t>02321</t>
  </si>
  <si>
    <t>鰺ヶ沢町</t>
  </si>
  <si>
    <t>021321</t>
    <phoneticPr fontId="3"/>
  </si>
  <si>
    <t>02323</t>
  </si>
  <si>
    <t>深浦町</t>
  </si>
  <si>
    <t>021323</t>
    <phoneticPr fontId="3"/>
  </si>
  <si>
    <t>02343</t>
  </si>
  <si>
    <t>西目屋村</t>
  </si>
  <si>
    <t>021343</t>
    <phoneticPr fontId="3"/>
  </si>
  <si>
    <t>02361</t>
  </si>
  <si>
    <t>藤崎町</t>
  </si>
  <si>
    <t>021361</t>
    <phoneticPr fontId="3"/>
  </si>
  <si>
    <t>02362</t>
  </si>
  <si>
    <t>大鰐町</t>
  </si>
  <si>
    <t>021362</t>
    <phoneticPr fontId="3"/>
  </si>
  <si>
    <t>02367</t>
  </si>
  <si>
    <t>田舎館村</t>
  </si>
  <si>
    <t>021367</t>
    <phoneticPr fontId="3"/>
  </si>
  <si>
    <t>02381</t>
  </si>
  <si>
    <t>板柳町</t>
  </si>
  <si>
    <t>021381</t>
    <phoneticPr fontId="3"/>
  </si>
  <si>
    <t>02384</t>
  </si>
  <si>
    <t>鶴田町</t>
  </si>
  <si>
    <t>021384</t>
    <phoneticPr fontId="3"/>
  </si>
  <si>
    <t>02387</t>
  </si>
  <si>
    <t>中泊町</t>
  </si>
  <si>
    <t>021387</t>
    <phoneticPr fontId="3"/>
  </si>
  <si>
    <t>02401</t>
  </si>
  <si>
    <t>野辺地町</t>
  </si>
  <si>
    <t>021401</t>
    <phoneticPr fontId="3"/>
  </si>
  <si>
    <t>02402</t>
  </si>
  <si>
    <t>七戸町</t>
  </si>
  <si>
    <t>021402</t>
    <phoneticPr fontId="3"/>
  </si>
  <si>
    <t>02405</t>
  </si>
  <si>
    <t>六戸町</t>
  </si>
  <si>
    <t>021405</t>
    <phoneticPr fontId="3"/>
  </si>
  <si>
    <t>02406</t>
  </si>
  <si>
    <t>横浜町</t>
  </si>
  <si>
    <t>021406</t>
    <phoneticPr fontId="3"/>
  </si>
  <si>
    <t>02408</t>
  </si>
  <si>
    <t>東北町</t>
  </si>
  <si>
    <t>021408</t>
    <phoneticPr fontId="3"/>
  </si>
  <si>
    <t>02411</t>
  </si>
  <si>
    <t>六ヶ所村</t>
  </si>
  <si>
    <t>021411</t>
    <phoneticPr fontId="3"/>
  </si>
  <si>
    <t>02412</t>
  </si>
  <si>
    <t>おいらせ町</t>
  </si>
  <si>
    <t>021412</t>
    <phoneticPr fontId="3"/>
  </si>
  <si>
    <t>02423</t>
  </si>
  <si>
    <t>大間町</t>
  </si>
  <si>
    <t>021423</t>
    <phoneticPr fontId="3"/>
  </si>
  <si>
    <t>02424</t>
  </si>
  <si>
    <t>東通村</t>
  </si>
  <si>
    <t>021424</t>
    <phoneticPr fontId="3"/>
  </si>
  <si>
    <t>02425</t>
  </si>
  <si>
    <t>風間浦村</t>
  </si>
  <si>
    <t>021425</t>
    <phoneticPr fontId="3"/>
  </si>
  <si>
    <t>02426</t>
  </si>
  <si>
    <t>佐井村</t>
  </si>
  <si>
    <t>021426</t>
    <phoneticPr fontId="3"/>
  </si>
  <si>
    <t>02441</t>
  </si>
  <si>
    <t>三戸町</t>
  </si>
  <si>
    <t>021441</t>
    <phoneticPr fontId="3"/>
  </si>
  <si>
    <t>02442</t>
  </si>
  <si>
    <t>五戸町</t>
  </si>
  <si>
    <t>021442</t>
    <phoneticPr fontId="3"/>
  </si>
  <si>
    <t>02443</t>
  </si>
  <si>
    <t>田子町</t>
  </si>
  <si>
    <t>021443</t>
    <phoneticPr fontId="3"/>
  </si>
  <si>
    <t>02445</t>
  </si>
  <si>
    <t>南部町</t>
  </si>
  <si>
    <t>021445</t>
    <phoneticPr fontId="3"/>
  </si>
  <si>
    <t>02446</t>
  </si>
  <si>
    <t>階上町</t>
  </si>
  <si>
    <t>021446</t>
    <phoneticPr fontId="3"/>
  </si>
  <si>
    <t>02450</t>
  </si>
  <si>
    <t>新郷村</t>
  </si>
  <si>
    <t>021450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</si>
</sst>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52</v>
      </c>
      <c r="B7" s="116" t="s">
        <v>251</v>
      </c>
      <c r="C7" s="109" t="s">
        <v>200</v>
      </c>
      <c r="D7" s="110">
        <f>+SUM(E7,+I7)</f>
        <v>1326320</v>
      </c>
      <c r="E7" s="110">
        <f>+SUM(G7,+H7)</f>
        <v>172846</v>
      </c>
      <c r="F7" s="111">
        <f>IF(D7&gt;0,E7/D7*100,"-")</f>
        <v>13.031998311116471</v>
      </c>
      <c r="G7" s="108">
        <f>SUM(G$8:G$1000)</f>
        <v>172846</v>
      </c>
      <c r="H7" s="108">
        <f>SUM(H$8:H$1000)</f>
        <v>0</v>
      </c>
      <c r="I7" s="110">
        <f>+SUM(K7,+M7,+O7)</f>
        <v>1153474</v>
      </c>
      <c r="J7" s="111">
        <f>IF(D7&gt;0,I7/D7*100,"-")</f>
        <v>86.968001688883518</v>
      </c>
      <c r="K7" s="108">
        <f>SUM(K$8:K$1000)</f>
        <v>693156</v>
      </c>
      <c r="L7" s="111">
        <f>IF(D7&gt;0,K7/D7*100,"-")</f>
        <v>52.261595994933352</v>
      </c>
      <c r="M7" s="108">
        <f>SUM(M$8:M$1000)</f>
        <v>921</v>
      </c>
      <c r="N7" s="111">
        <f>IF(D7&gt;0,M7/D7*100,"-")</f>
        <v>6.944025574521985E-2</v>
      </c>
      <c r="O7" s="108">
        <f>SUM(O$8:O$1000)</f>
        <v>459397</v>
      </c>
      <c r="P7" s="108">
        <f>SUM(P$8:P$1000)</f>
        <v>202412</v>
      </c>
      <c r="Q7" s="111">
        <f>IF(D7&gt;0,O7/D7*100,"-")</f>
        <v>34.63696543820496</v>
      </c>
      <c r="R7" s="108">
        <f>SUM(R$8:R$1000)</f>
        <v>4572</v>
      </c>
      <c r="S7" s="112">
        <f t="shared" ref="S7:Z7" si="0">COUNTIF(S$8:S$1000,"○")</f>
        <v>24</v>
      </c>
      <c r="T7" s="112">
        <f t="shared" si="0"/>
        <v>0</v>
      </c>
      <c r="U7" s="112">
        <f t="shared" si="0"/>
        <v>6</v>
      </c>
      <c r="V7" s="112">
        <f t="shared" si="0"/>
        <v>10</v>
      </c>
      <c r="W7" s="112">
        <f t="shared" si="0"/>
        <v>24</v>
      </c>
      <c r="X7" s="112">
        <f t="shared" si="0"/>
        <v>0</v>
      </c>
      <c r="Y7" s="112">
        <f t="shared" si="0"/>
        <v>6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52</v>
      </c>
      <c r="B8" s="102" t="s">
        <v>254</v>
      </c>
      <c r="C8" s="101" t="s">
        <v>255</v>
      </c>
      <c r="D8" s="103">
        <f>+SUM(E8,+I8)</f>
        <v>290634</v>
      </c>
      <c r="E8" s="103">
        <f>+SUM(G8,+H8)</f>
        <v>18253</v>
      </c>
      <c r="F8" s="104">
        <f>IF(D8&gt;0,E8/D8*100,"-")</f>
        <v>6.280407660493954</v>
      </c>
      <c r="G8" s="103">
        <v>18253</v>
      </c>
      <c r="H8" s="103">
        <v>0</v>
      </c>
      <c r="I8" s="103">
        <f>+SUM(K8,+M8,+O8)</f>
        <v>272381</v>
      </c>
      <c r="J8" s="104">
        <f>IF(D8&gt;0,I8/D8*100,"-")</f>
        <v>93.719592339506036</v>
      </c>
      <c r="K8" s="103">
        <v>203936</v>
      </c>
      <c r="L8" s="104">
        <f>IF(D8&gt;0,K8/D8*100,"-")</f>
        <v>70.169353895277226</v>
      </c>
      <c r="M8" s="103">
        <v>0</v>
      </c>
      <c r="N8" s="104">
        <f>IF(D8&gt;0,M8/D8*100,"-")</f>
        <v>0</v>
      </c>
      <c r="O8" s="103">
        <v>68445</v>
      </c>
      <c r="P8" s="103">
        <v>14651</v>
      </c>
      <c r="Q8" s="104">
        <f>IF(D8&gt;0,O8/D8*100,"-")</f>
        <v>23.550238444228825</v>
      </c>
      <c r="R8" s="103">
        <v>886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52</v>
      </c>
      <c r="B9" s="102" t="s">
        <v>258</v>
      </c>
      <c r="C9" s="101" t="s">
        <v>259</v>
      </c>
      <c r="D9" s="103">
        <f>+SUM(E9,+I9)</f>
        <v>175844</v>
      </c>
      <c r="E9" s="103">
        <f>+SUM(G9,+H9)</f>
        <v>9543</v>
      </c>
      <c r="F9" s="104">
        <f>IF(D9&gt;0,E9/D9*100,"-")</f>
        <v>5.4269693592047492</v>
      </c>
      <c r="G9" s="103">
        <v>9543</v>
      </c>
      <c r="H9" s="103">
        <v>0</v>
      </c>
      <c r="I9" s="103">
        <f>+SUM(K9,+M9,+O9)</f>
        <v>166301</v>
      </c>
      <c r="J9" s="104">
        <f>IF(D9&gt;0,I9/D9*100,"-")</f>
        <v>94.573030640795253</v>
      </c>
      <c r="K9" s="103">
        <v>135905</v>
      </c>
      <c r="L9" s="104">
        <f>IF(D9&gt;0,K9/D9*100,"-")</f>
        <v>77.287254612042489</v>
      </c>
      <c r="M9" s="103">
        <v>0</v>
      </c>
      <c r="N9" s="104">
        <f>IF(D9&gt;0,M9/D9*100,"-")</f>
        <v>0</v>
      </c>
      <c r="O9" s="103">
        <v>30396</v>
      </c>
      <c r="P9" s="103">
        <v>16814</v>
      </c>
      <c r="Q9" s="104">
        <f>IF(D9&gt;0,O9/D9*100,"-")</f>
        <v>17.285776028752757</v>
      </c>
      <c r="R9" s="103">
        <v>661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52</v>
      </c>
      <c r="B10" s="102" t="s">
        <v>261</v>
      </c>
      <c r="C10" s="101" t="s">
        <v>262</v>
      </c>
      <c r="D10" s="103">
        <f>+SUM(E10,+I10)</f>
        <v>234429</v>
      </c>
      <c r="E10" s="103">
        <f>+SUM(G10,+H10)</f>
        <v>35592</v>
      </c>
      <c r="F10" s="104">
        <f>IF(D10&gt;0,E10/D10*100,"-")</f>
        <v>15.182421969978115</v>
      </c>
      <c r="G10" s="103">
        <v>35592</v>
      </c>
      <c r="H10" s="103">
        <v>0</v>
      </c>
      <c r="I10" s="103">
        <f>+SUM(K10,+M10,+O10)</f>
        <v>198837</v>
      </c>
      <c r="J10" s="104">
        <f>IF(D10&gt;0,I10/D10*100,"-")</f>
        <v>84.817578030021878</v>
      </c>
      <c r="K10" s="103">
        <v>122372</v>
      </c>
      <c r="L10" s="104">
        <f>IF(D10&gt;0,K10/D10*100,"-")</f>
        <v>52.200026447239892</v>
      </c>
      <c r="M10" s="103">
        <v>0</v>
      </c>
      <c r="N10" s="104">
        <f>IF(D10&gt;0,M10/D10*100,"-")</f>
        <v>0</v>
      </c>
      <c r="O10" s="103">
        <v>76465</v>
      </c>
      <c r="P10" s="103">
        <v>28912</v>
      </c>
      <c r="Q10" s="104">
        <f>IF(D10&gt;0,O10/D10*100,"-")</f>
        <v>32.617551582781992</v>
      </c>
      <c r="R10" s="103">
        <v>973</v>
      </c>
      <c r="S10" s="101"/>
      <c r="T10" s="101"/>
      <c r="U10" s="101" t="s">
        <v>256</v>
      </c>
      <c r="V10" s="101"/>
      <c r="W10" s="101"/>
      <c r="X10" s="101"/>
      <c r="Y10" s="101" t="s">
        <v>256</v>
      </c>
      <c r="Z10" s="101"/>
      <c r="AA10" s="189" t="s">
        <v>263</v>
      </c>
      <c r="AB10" s="190"/>
    </row>
    <row r="11" spans="1:28" s="105" customFormat="1" ht="13.5" customHeight="1">
      <c r="A11" s="101" t="s">
        <v>52</v>
      </c>
      <c r="B11" s="102" t="s">
        <v>264</v>
      </c>
      <c r="C11" s="101" t="s">
        <v>265</v>
      </c>
      <c r="D11" s="103">
        <f>+SUM(E11,+I11)</f>
        <v>34659</v>
      </c>
      <c r="E11" s="103">
        <f>+SUM(G11,+H11)</f>
        <v>1087</v>
      </c>
      <c r="F11" s="104">
        <f>IF(D11&gt;0,E11/D11*100,"-")</f>
        <v>3.1362705213653017</v>
      </c>
      <c r="G11" s="103">
        <v>1087</v>
      </c>
      <c r="H11" s="103">
        <v>0</v>
      </c>
      <c r="I11" s="103">
        <f>+SUM(K11,+M11,+O11)</f>
        <v>33572</v>
      </c>
      <c r="J11" s="104">
        <f>IF(D11&gt;0,I11/D11*100,"-")</f>
        <v>96.863729478634696</v>
      </c>
      <c r="K11" s="103">
        <v>19329</v>
      </c>
      <c r="L11" s="104">
        <f>IF(D11&gt;0,K11/D11*100,"-")</f>
        <v>55.769064312299832</v>
      </c>
      <c r="M11" s="103">
        <v>0</v>
      </c>
      <c r="N11" s="104">
        <f>IF(D11&gt;0,M11/D11*100,"-")</f>
        <v>0</v>
      </c>
      <c r="O11" s="103">
        <v>14243</v>
      </c>
      <c r="P11" s="103">
        <v>3771</v>
      </c>
      <c r="Q11" s="104">
        <f>IF(D11&gt;0,O11/D11*100,"-")</f>
        <v>41.094665166334863</v>
      </c>
      <c r="R11" s="103">
        <v>83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52</v>
      </c>
      <c r="B12" s="102" t="s">
        <v>267</v>
      </c>
      <c r="C12" s="101" t="s">
        <v>268</v>
      </c>
      <c r="D12" s="103">
        <f>+SUM(E12,+I12)</f>
        <v>56719</v>
      </c>
      <c r="E12" s="103">
        <f>+SUM(G12,+H12)</f>
        <v>4958</v>
      </c>
      <c r="F12" s="104">
        <f>IF(D12&gt;0,E12/D12*100,"-")</f>
        <v>8.741338881150936</v>
      </c>
      <c r="G12" s="103">
        <v>4958</v>
      </c>
      <c r="H12" s="103">
        <v>0</v>
      </c>
      <c r="I12" s="103">
        <f>+SUM(K12,+M12,+O12)</f>
        <v>51761</v>
      </c>
      <c r="J12" s="104">
        <f>IF(D12&gt;0,I12/D12*100,"-")</f>
        <v>91.258661118849062</v>
      </c>
      <c r="K12" s="103">
        <v>20394</v>
      </c>
      <c r="L12" s="104">
        <f>IF(D12&gt;0,K12/D12*100,"-")</f>
        <v>35.95620515171283</v>
      </c>
      <c r="M12" s="103">
        <v>0</v>
      </c>
      <c r="N12" s="104">
        <f>IF(D12&gt;0,M12/D12*100,"-")</f>
        <v>0</v>
      </c>
      <c r="O12" s="103">
        <v>31367</v>
      </c>
      <c r="P12" s="103">
        <v>11631</v>
      </c>
      <c r="Q12" s="104">
        <f>IF(D12&gt;0,O12/D12*100,"-")</f>
        <v>55.302455967136233</v>
      </c>
      <c r="R12" s="103">
        <v>92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52</v>
      </c>
      <c r="B13" s="102" t="s">
        <v>270</v>
      </c>
      <c r="C13" s="101" t="s">
        <v>271</v>
      </c>
      <c r="D13" s="103">
        <f>+SUM(E13,+I13)</f>
        <v>63014</v>
      </c>
      <c r="E13" s="103">
        <f>+SUM(G13,+H13)</f>
        <v>8715</v>
      </c>
      <c r="F13" s="104">
        <f>IF(D13&gt;0,E13/D13*100,"-")</f>
        <v>13.83025994223506</v>
      </c>
      <c r="G13" s="103">
        <v>8715</v>
      </c>
      <c r="H13" s="103">
        <v>0</v>
      </c>
      <c r="I13" s="103">
        <f>+SUM(K13,+M13,+O13)</f>
        <v>54299</v>
      </c>
      <c r="J13" s="104">
        <f>IF(D13&gt;0,I13/D13*100,"-")</f>
        <v>86.16974005776494</v>
      </c>
      <c r="K13" s="103">
        <v>42234</v>
      </c>
      <c r="L13" s="104">
        <f>IF(D13&gt;0,K13/D13*100,"-")</f>
        <v>67.023201193385589</v>
      </c>
      <c r="M13" s="103">
        <v>0</v>
      </c>
      <c r="N13" s="104">
        <f>IF(D13&gt;0,M13/D13*100,"-")</f>
        <v>0</v>
      </c>
      <c r="O13" s="103">
        <v>12065</v>
      </c>
      <c r="P13" s="103">
        <v>4191</v>
      </c>
      <c r="Q13" s="104">
        <f>IF(D13&gt;0,O13/D13*100,"-")</f>
        <v>19.146538864379345</v>
      </c>
      <c r="R13" s="103">
        <v>234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52</v>
      </c>
      <c r="B14" s="102" t="s">
        <v>273</v>
      </c>
      <c r="C14" s="101" t="s">
        <v>274</v>
      </c>
      <c r="D14" s="103">
        <f>+SUM(E14,+I14)</f>
        <v>40503</v>
      </c>
      <c r="E14" s="103">
        <f>+SUM(G14,+H14)</f>
        <v>5987</v>
      </c>
      <c r="F14" s="104">
        <f>IF(D14&gt;0,E14/D14*100,"-")</f>
        <v>14.781621114485347</v>
      </c>
      <c r="G14" s="103">
        <v>5987</v>
      </c>
      <c r="H14" s="103">
        <v>0</v>
      </c>
      <c r="I14" s="103">
        <f>+SUM(K14,+M14,+O14)</f>
        <v>34516</v>
      </c>
      <c r="J14" s="104">
        <f>IF(D14&gt;0,I14/D14*100,"-")</f>
        <v>85.218378885514653</v>
      </c>
      <c r="K14" s="103">
        <v>22810</v>
      </c>
      <c r="L14" s="104">
        <f>IF(D14&gt;0,K14/D14*100,"-")</f>
        <v>56.316816038318152</v>
      </c>
      <c r="M14" s="103">
        <v>0</v>
      </c>
      <c r="N14" s="104">
        <f>IF(D14&gt;0,M14/D14*100,"-")</f>
        <v>0</v>
      </c>
      <c r="O14" s="103">
        <v>11706</v>
      </c>
      <c r="P14" s="103">
        <v>6859</v>
      </c>
      <c r="Q14" s="104">
        <f>IF(D14&gt;0,O14/D14*100,"-")</f>
        <v>28.901562847196505</v>
      </c>
      <c r="R14" s="103">
        <v>409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52</v>
      </c>
      <c r="B15" s="102" t="s">
        <v>276</v>
      </c>
      <c r="C15" s="101" t="s">
        <v>277</v>
      </c>
      <c r="D15" s="103">
        <f>+SUM(E15,+I15)</f>
        <v>60099</v>
      </c>
      <c r="E15" s="103">
        <f>+SUM(G15,+H15)</f>
        <v>13962</v>
      </c>
      <c r="F15" s="104">
        <f>IF(D15&gt;0,E15/D15*100,"-")</f>
        <v>23.231667748215447</v>
      </c>
      <c r="G15" s="103">
        <v>13962</v>
      </c>
      <c r="H15" s="103">
        <v>0</v>
      </c>
      <c r="I15" s="103">
        <f>+SUM(K15,+M15,+O15)</f>
        <v>46137</v>
      </c>
      <c r="J15" s="104">
        <f>IF(D15&gt;0,I15/D15*100,"-")</f>
        <v>76.768332251784557</v>
      </c>
      <c r="K15" s="103">
        <v>10412</v>
      </c>
      <c r="L15" s="104">
        <f>IF(D15&gt;0,K15/D15*100,"-")</f>
        <v>17.324747499958402</v>
      </c>
      <c r="M15" s="103">
        <v>0</v>
      </c>
      <c r="N15" s="104">
        <f>IF(D15&gt;0,M15/D15*100,"-")</f>
        <v>0</v>
      </c>
      <c r="O15" s="103">
        <v>35725</v>
      </c>
      <c r="P15" s="103">
        <v>15045</v>
      </c>
      <c r="Q15" s="104">
        <f>IF(D15&gt;0,O15/D15*100,"-")</f>
        <v>59.443584751826151</v>
      </c>
      <c r="R15" s="103">
        <v>147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52</v>
      </c>
      <c r="B16" s="102" t="s">
        <v>279</v>
      </c>
      <c r="C16" s="101" t="s">
        <v>280</v>
      </c>
      <c r="D16" s="103">
        <f>+SUM(E16,+I16)</f>
        <v>33960</v>
      </c>
      <c r="E16" s="103">
        <f>+SUM(G16,+H16)</f>
        <v>2546</v>
      </c>
      <c r="F16" s="104">
        <f>IF(D16&gt;0,E16/D16*100,"-")</f>
        <v>7.4970553592461711</v>
      </c>
      <c r="G16" s="103">
        <v>2546</v>
      </c>
      <c r="H16" s="103">
        <v>0</v>
      </c>
      <c r="I16" s="103">
        <f>+SUM(K16,+M16,+O16)</f>
        <v>31414</v>
      </c>
      <c r="J16" s="104">
        <f>IF(D16&gt;0,I16/D16*100,"-")</f>
        <v>92.502944640753825</v>
      </c>
      <c r="K16" s="103">
        <v>8708</v>
      </c>
      <c r="L16" s="104">
        <f>IF(D16&gt;0,K16/D16*100,"-")</f>
        <v>25.641931684334512</v>
      </c>
      <c r="M16" s="103">
        <v>0</v>
      </c>
      <c r="N16" s="104">
        <f>IF(D16&gt;0,M16/D16*100,"-")</f>
        <v>0</v>
      </c>
      <c r="O16" s="103">
        <v>22706</v>
      </c>
      <c r="P16" s="103">
        <v>17756</v>
      </c>
      <c r="Q16" s="104">
        <f>IF(D16&gt;0,O16/D16*100,"-")</f>
        <v>66.861012956419316</v>
      </c>
      <c r="R16" s="103">
        <v>60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52</v>
      </c>
      <c r="B17" s="102" t="s">
        <v>282</v>
      </c>
      <c r="C17" s="101" t="s">
        <v>283</v>
      </c>
      <c r="D17" s="103">
        <f>+SUM(E17,+I17)</f>
        <v>32088</v>
      </c>
      <c r="E17" s="103">
        <f>+SUM(G17,+H17)</f>
        <v>2009</v>
      </c>
      <c r="F17" s="104">
        <f>IF(D17&gt;0,E17/D17*100,"-")</f>
        <v>6.2609075043630016</v>
      </c>
      <c r="G17" s="103">
        <v>2009</v>
      </c>
      <c r="H17" s="103">
        <v>0</v>
      </c>
      <c r="I17" s="103">
        <f>+SUM(K17,+M17,+O17)</f>
        <v>30079</v>
      </c>
      <c r="J17" s="104">
        <f>IF(D17&gt;0,I17/D17*100,"-")</f>
        <v>93.739092495636996</v>
      </c>
      <c r="K17" s="103">
        <v>19910</v>
      </c>
      <c r="L17" s="104">
        <f>IF(D17&gt;0,K17/D17*100,"-")</f>
        <v>62.048117676389921</v>
      </c>
      <c r="M17" s="103">
        <v>0</v>
      </c>
      <c r="N17" s="104">
        <f>IF(D17&gt;0,M17/D17*100,"-")</f>
        <v>0</v>
      </c>
      <c r="O17" s="103">
        <v>10169</v>
      </c>
      <c r="P17" s="103">
        <v>5420</v>
      </c>
      <c r="Q17" s="104">
        <f>IF(D17&gt;0,O17/D17*100,"-")</f>
        <v>31.690974819247071</v>
      </c>
      <c r="R17" s="103">
        <v>35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52</v>
      </c>
      <c r="B18" s="102" t="s">
        <v>285</v>
      </c>
      <c r="C18" s="101" t="s">
        <v>286</v>
      </c>
      <c r="D18" s="103">
        <f>+SUM(E18,+I18)</f>
        <v>11536</v>
      </c>
      <c r="E18" s="103">
        <f>+SUM(G18,+H18)</f>
        <v>3230</v>
      </c>
      <c r="F18" s="104">
        <f>IF(D18&gt;0,E18/D18*100,"-")</f>
        <v>27.999306518723994</v>
      </c>
      <c r="G18" s="103">
        <v>3230</v>
      </c>
      <c r="H18" s="103">
        <v>0</v>
      </c>
      <c r="I18" s="103">
        <f>+SUM(K18,+M18,+O18)</f>
        <v>8306</v>
      </c>
      <c r="J18" s="104">
        <f>IF(D18&gt;0,I18/D18*100,"-")</f>
        <v>72.000693481276002</v>
      </c>
      <c r="K18" s="103">
        <v>1542</v>
      </c>
      <c r="L18" s="104">
        <f>IF(D18&gt;0,K18/D18*100,"-")</f>
        <v>13.366851595006935</v>
      </c>
      <c r="M18" s="103">
        <v>0</v>
      </c>
      <c r="N18" s="104">
        <f>IF(D18&gt;0,M18/D18*100,"-")</f>
        <v>0</v>
      </c>
      <c r="O18" s="103">
        <v>6764</v>
      </c>
      <c r="P18" s="103">
        <v>1422</v>
      </c>
      <c r="Q18" s="104">
        <f>IF(D18&gt;0,O18/D18*100,"-")</f>
        <v>58.633841886269067</v>
      </c>
      <c r="R18" s="103">
        <v>28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52</v>
      </c>
      <c r="B19" s="102" t="s">
        <v>288</v>
      </c>
      <c r="C19" s="101" t="s">
        <v>289</v>
      </c>
      <c r="D19" s="103">
        <f>+SUM(E19,+I19)</f>
        <v>2853</v>
      </c>
      <c r="E19" s="103">
        <f>+SUM(G19,+H19)</f>
        <v>805</v>
      </c>
      <c r="F19" s="104">
        <f>IF(D19&gt;0,E19/D19*100,"-")</f>
        <v>28.215913073957239</v>
      </c>
      <c r="G19" s="103">
        <v>805</v>
      </c>
      <c r="H19" s="103">
        <v>0</v>
      </c>
      <c r="I19" s="103">
        <f>+SUM(K19,+M19,+O19)</f>
        <v>2048</v>
      </c>
      <c r="J19" s="104">
        <f>IF(D19&gt;0,I19/D19*100,"-")</f>
        <v>71.784086926042761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2048</v>
      </c>
      <c r="P19" s="103">
        <v>1255</v>
      </c>
      <c r="Q19" s="104">
        <f>IF(D19&gt;0,O19/D19*100,"-")</f>
        <v>71.784086926042761</v>
      </c>
      <c r="R19" s="103">
        <v>3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52</v>
      </c>
      <c r="B20" s="102" t="s">
        <v>291</v>
      </c>
      <c r="C20" s="101" t="s">
        <v>292</v>
      </c>
      <c r="D20" s="103">
        <f>+SUM(E20,+I20)</f>
        <v>2936</v>
      </c>
      <c r="E20" s="103">
        <f>+SUM(G20,+H20)</f>
        <v>569</v>
      </c>
      <c r="F20" s="104">
        <f>IF(D20&gt;0,E20/D20*100,"-")</f>
        <v>19.380108991825612</v>
      </c>
      <c r="G20" s="103">
        <v>569</v>
      </c>
      <c r="H20" s="103">
        <v>0</v>
      </c>
      <c r="I20" s="103">
        <f>+SUM(K20,+M20,+O20)</f>
        <v>2367</v>
      </c>
      <c r="J20" s="104">
        <f>IF(D20&gt;0,I20/D20*100,"-")</f>
        <v>80.619891008174378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2367</v>
      </c>
      <c r="P20" s="103">
        <v>1748</v>
      </c>
      <c r="Q20" s="104">
        <f>IF(D20&gt;0,O20/D20*100,"-")</f>
        <v>80.619891008174378</v>
      </c>
      <c r="R20" s="103">
        <v>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52</v>
      </c>
      <c r="B21" s="102" t="s">
        <v>294</v>
      </c>
      <c r="C21" s="101" t="s">
        <v>295</v>
      </c>
      <c r="D21" s="103">
        <f>+SUM(E21,+I21)</f>
        <v>6501</v>
      </c>
      <c r="E21" s="103">
        <f>+SUM(G21,+H21)</f>
        <v>2280</v>
      </c>
      <c r="F21" s="104">
        <f>IF(D21&gt;0,E21/D21*100,"-")</f>
        <v>35.071527457314261</v>
      </c>
      <c r="G21" s="103">
        <v>2280</v>
      </c>
      <c r="H21" s="103">
        <v>0</v>
      </c>
      <c r="I21" s="103">
        <f>+SUM(K21,+M21,+O21)</f>
        <v>4221</v>
      </c>
      <c r="J21" s="104">
        <f>IF(D21&gt;0,I21/D21*100,"-")</f>
        <v>64.928472542685739</v>
      </c>
      <c r="K21" s="103">
        <v>2364</v>
      </c>
      <c r="L21" s="104">
        <f>IF(D21&gt;0,K21/D21*100,"-")</f>
        <v>36.363636363636367</v>
      </c>
      <c r="M21" s="103">
        <v>0</v>
      </c>
      <c r="N21" s="104">
        <f>IF(D21&gt;0,M21/D21*100,"-")</f>
        <v>0</v>
      </c>
      <c r="O21" s="103">
        <v>1857</v>
      </c>
      <c r="P21" s="103">
        <v>416</v>
      </c>
      <c r="Q21" s="104">
        <f>IF(D21&gt;0,O21/D21*100,"-")</f>
        <v>28.564836179049376</v>
      </c>
      <c r="R21" s="103">
        <v>17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52</v>
      </c>
      <c r="B22" s="102" t="s">
        <v>297</v>
      </c>
      <c r="C22" s="101" t="s">
        <v>298</v>
      </c>
      <c r="D22" s="103">
        <f>+SUM(E22,+I22)</f>
        <v>10565</v>
      </c>
      <c r="E22" s="103">
        <f>+SUM(G22,+H22)</f>
        <v>5366</v>
      </c>
      <c r="F22" s="104">
        <f>IF(D22&gt;0,E22/D22*100,"-")</f>
        <v>50.790345480359676</v>
      </c>
      <c r="G22" s="103">
        <v>5366</v>
      </c>
      <c r="H22" s="103">
        <v>0</v>
      </c>
      <c r="I22" s="103">
        <f>+SUM(K22,+M22,+O22)</f>
        <v>5199</v>
      </c>
      <c r="J22" s="104">
        <f>IF(D22&gt;0,I22/D22*100,"-")</f>
        <v>49.209654519640324</v>
      </c>
      <c r="K22" s="103">
        <v>2686</v>
      </c>
      <c r="L22" s="104">
        <f>IF(D22&gt;0,K22/D22*100,"-")</f>
        <v>25.423568386180783</v>
      </c>
      <c r="M22" s="103">
        <v>0</v>
      </c>
      <c r="N22" s="104">
        <f>IF(D22&gt;0,M22/D22*100,"-")</f>
        <v>0</v>
      </c>
      <c r="O22" s="103">
        <v>2513</v>
      </c>
      <c r="P22" s="103">
        <v>2513</v>
      </c>
      <c r="Q22" s="104">
        <f>IF(D22&gt;0,O22/D22*100,"-")</f>
        <v>23.786086133459534</v>
      </c>
      <c r="R22" s="103">
        <v>18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52</v>
      </c>
      <c r="B23" s="102" t="s">
        <v>300</v>
      </c>
      <c r="C23" s="101" t="s">
        <v>301</v>
      </c>
      <c r="D23" s="103">
        <f>+SUM(E23,+I23)</f>
        <v>8762</v>
      </c>
      <c r="E23" s="103">
        <f>+SUM(G23,+H23)</f>
        <v>3542</v>
      </c>
      <c r="F23" s="104">
        <f>IF(D23&gt;0,E23/D23*100,"-")</f>
        <v>40.424560602602142</v>
      </c>
      <c r="G23" s="103">
        <v>3542</v>
      </c>
      <c r="H23" s="103">
        <v>0</v>
      </c>
      <c r="I23" s="103">
        <f>+SUM(K23,+M23,+O23)</f>
        <v>5220</v>
      </c>
      <c r="J23" s="104">
        <f>IF(D23&gt;0,I23/D23*100,"-")</f>
        <v>59.575439397397858</v>
      </c>
      <c r="K23" s="103">
        <v>1033</v>
      </c>
      <c r="L23" s="104">
        <f>IF(D23&gt;0,K23/D23*100,"-")</f>
        <v>11.789545765806892</v>
      </c>
      <c r="M23" s="103">
        <v>0</v>
      </c>
      <c r="N23" s="104">
        <f>IF(D23&gt;0,M23/D23*100,"-")</f>
        <v>0</v>
      </c>
      <c r="O23" s="103">
        <v>4187</v>
      </c>
      <c r="P23" s="103">
        <v>3154</v>
      </c>
      <c r="Q23" s="104">
        <f>IF(D23&gt;0,O23/D23*100,"-")</f>
        <v>47.785893631590959</v>
      </c>
      <c r="R23" s="103">
        <v>13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52</v>
      </c>
      <c r="B24" s="102" t="s">
        <v>303</v>
      </c>
      <c r="C24" s="101" t="s">
        <v>304</v>
      </c>
      <c r="D24" s="103">
        <f>+SUM(E24,+I24)</f>
        <v>1383</v>
      </c>
      <c r="E24" s="103">
        <f>+SUM(G24,+H24)</f>
        <v>25</v>
      </c>
      <c r="F24" s="104">
        <f>IF(D24&gt;0,E24/D24*100,"-")</f>
        <v>1.8076644974692697</v>
      </c>
      <c r="G24" s="103">
        <v>25</v>
      </c>
      <c r="H24" s="103">
        <v>0</v>
      </c>
      <c r="I24" s="103">
        <f>+SUM(K24,+M24,+O24)</f>
        <v>1358</v>
      </c>
      <c r="J24" s="104">
        <f>IF(D24&gt;0,I24/D24*100,"-")</f>
        <v>98.192335502530725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1358</v>
      </c>
      <c r="P24" s="103">
        <v>10</v>
      </c>
      <c r="Q24" s="104">
        <f>IF(D24&gt;0,O24/D24*100,"-")</f>
        <v>98.192335502530725</v>
      </c>
      <c r="R24" s="103">
        <v>0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52</v>
      </c>
      <c r="B25" s="102" t="s">
        <v>306</v>
      </c>
      <c r="C25" s="101" t="s">
        <v>307</v>
      </c>
      <c r="D25" s="103">
        <f>+SUM(E25,+I25)</f>
        <v>15323</v>
      </c>
      <c r="E25" s="103">
        <f>+SUM(G25,+H25)</f>
        <v>2730</v>
      </c>
      <c r="F25" s="104">
        <f>IF(D25&gt;0,E25/D25*100,"-")</f>
        <v>17.816354499771585</v>
      </c>
      <c r="G25" s="103">
        <v>2730</v>
      </c>
      <c r="H25" s="103">
        <v>0</v>
      </c>
      <c r="I25" s="103">
        <f>+SUM(K25,+M25,+O25)</f>
        <v>12593</v>
      </c>
      <c r="J25" s="104">
        <f>IF(D25&gt;0,I25/D25*100,"-")</f>
        <v>82.183645500228423</v>
      </c>
      <c r="K25" s="103">
        <v>5557</v>
      </c>
      <c r="L25" s="104">
        <f>IF(D25&gt;0,K25/D25*100,"-")</f>
        <v>36.265744305945312</v>
      </c>
      <c r="M25" s="103">
        <v>0</v>
      </c>
      <c r="N25" s="104">
        <f>IF(D25&gt;0,M25/D25*100,"-")</f>
        <v>0</v>
      </c>
      <c r="O25" s="103">
        <v>7036</v>
      </c>
      <c r="P25" s="103">
        <v>5625</v>
      </c>
      <c r="Q25" s="104">
        <f>IF(D25&gt;0,O25/D25*100,"-")</f>
        <v>45.917901194283104</v>
      </c>
      <c r="R25" s="103">
        <v>10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52</v>
      </c>
      <c r="B26" s="102" t="s">
        <v>309</v>
      </c>
      <c r="C26" s="101" t="s">
        <v>310</v>
      </c>
      <c r="D26" s="103">
        <f>+SUM(E26,+I26)</f>
        <v>10112</v>
      </c>
      <c r="E26" s="103">
        <f>+SUM(G26,+H26)</f>
        <v>1819</v>
      </c>
      <c r="F26" s="104">
        <f>IF(D26&gt;0,E26/D26*100,"-")</f>
        <v>17.988528481012658</v>
      </c>
      <c r="G26" s="103">
        <v>1819</v>
      </c>
      <c r="H26" s="103">
        <v>0</v>
      </c>
      <c r="I26" s="103">
        <f>+SUM(K26,+M26,+O26)</f>
        <v>8293</v>
      </c>
      <c r="J26" s="104">
        <f>IF(D26&gt;0,I26/D26*100,"-")</f>
        <v>82.011471518987349</v>
      </c>
      <c r="K26" s="103">
        <v>2984</v>
      </c>
      <c r="L26" s="104">
        <f>IF(D26&gt;0,K26/D26*100,"-")</f>
        <v>29.509493670886076</v>
      </c>
      <c r="M26" s="103">
        <v>0</v>
      </c>
      <c r="N26" s="104">
        <f>IF(D26&gt;0,M26/D26*100,"-")</f>
        <v>0</v>
      </c>
      <c r="O26" s="103">
        <v>5309</v>
      </c>
      <c r="P26" s="103">
        <v>1565</v>
      </c>
      <c r="Q26" s="104">
        <f>IF(D26&gt;0,O26/D26*100,"-")</f>
        <v>52.501977848101269</v>
      </c>
      <c r="R26" s="103">
        <v>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52</v>
      </c>
      <c r="B27" s="102" t="s">
        <v>312</v>
      </c>
      <c r="C27" s="101" t="s">
        <v>313</v>
      </c>
      <c r="D27" s="103">
        <f>+SUM(E27,+I27)</f>
        <v>8042</v>
      </c>
      <c r="E27" s="103">
        <f>+SUM(G27,+H27)</f>
        <v>55</v>
      </c>
      <c r="F27" s="104">
        <f>IF(D27&gt;0,E27/D27*100,"-")</f>
        <v>0.68390947525491175</v>
      </c>
      <c r="G27" s="103">
        <v>55</v>
      </c>
      <c r="H27" s="103">
        <v>0</v>
      </c>
      <c r="I27" s="103">
        <f>+SUM(K27,+M27,+O27)</f>
        <v>7987</v>
      </c>
      <c r="J27" s="104">
        <f>IF(D27&gt;0,I27/D27*100,"-")</f>
        <v>99.316090524745093</v>
      </c>
      <c r="K27" s="103">
        <v>7132</v>
      </c>
      <c r="L27" s="104">
        <f>IF(D27&gt;0,K27/D27*100,"-")</f>
        <v>88.684406863964185</v>
      </c>
      <c r="M27" s="103">
        <v>0</v>
      </c>
      <c r="N27" s="104">
        <f>IF(D27&gt;0,M27/D27*100,"-")</f>
        <v>0</v>
      </c>
      <c r="O27" s="103">
        <v>855</v>
      </c>
      <c r="P27" s="103">
        <v>850</v>
      </c>
      <c r="Q27" s="104">
        <f>IF(D27&gt;0,O27/D27*100,"-")</f>
        <v>10.631683660780901</v>
      </c>
      <c r="R27" s="103">
        <v>10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52</v>
      </c>
      <c r="B28" s="102" t="s">
        <v>315</v>
      </c>
      <c r="C28" s="101" t="s">
        <v>316</v>
      </c>
      <c r="D28" s="103">
        <f>+SUM(E28,+I28)</f>
        <v>14213</v>
      </c>
      <c r="E28" s="103">
        <f>+SUM(G28,+H28)</f>
        <v>1430</v>
      </c>
      <c r="F28" s="104">
        <f>IF(D28&gt;0,E28/D28*100,"-")</f>
        <v>10.061211566875397</v>
      </c>
      <c r="G28" s="103">
        <v>1430</v>
      </c>
      <c r="H28" s="103">
        <v>0</v>
      </c>
      <c r="I28" s="103">
        <f>+SUM(K28,+M28,+O28)</f>
        <v>12783</v>
      </c>
      <c r="J28" s="104">
        <f>IF(D28&gt;0,I28/D28*100,"-")</f>
        <v>89.9387884331246</v>
      </c>
      <c r="K28" s="103">
        <v>7479</v>
      </c>
      <c r="L28" s="104">
        <f>IF(D28&gt;0,K28/D28*100,"-")</f>
        <v>52.620840075986777</v>
      </c>
      <c r="M28" s="103">
        <v>0</v>
      </c>
      <c r="N28" s="104">
        <f>IF(D28&gt;0,M28/D28*100,"-")</f>
        <v>0</v>
      </c>
      <c r="O28" s="103">
        <v>5304</v>
      </c>
      <c r="P28" s="103">
        <v>5304</v>
      </c>
      <c r="Q28" s="104">
        <f>IF(D28&gt;0,O28/D28*100,"-")</f>
        <v>37.31794835713783</v>
      </c>
      <c r="R28" s="103">
        <v>23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52</v>
      </c>
      <c r="B29" s="102" t="s">
        <v>318</v>
      </c>
      <c r="C29" s="101" t="s">
        <v>319</v>
      </c>
      <c r="D29" s="103">
        <f>+SUM(E29,+I29)</f>
        <v>13456</v>
      </c>
      <c r="E29" s="103">
        <f>+SUM(G29,+H29)</f>
        <v>1632</v>
      </c>
      <c r="F29" s="104">
        <f>IF(D29&gt;0,E29/D29*100,"-")</f>
        <v>12.128418549346016</v>
      </c>
      <c r="G29" s="103">
        <v>1632</v>
      </c>
      <c r="H29" s="103">
        <v>0</v>
      </c>
      <c r="I29" s="103">
        <f>+SUM(K29,+M29,+O29)</f>
        <v>11824</v>
      </c>
      <c r="J29" s="104">
        <f>IF(D29&gt;0,I29/D29*100,"-")</f>
        <v>87.871581450653977</v>
      </c>
      <c r="K29" s="103">
        <v>3591</v>
      </c>
      <c r="L29" s="104">
        <f>IF(D29&gt;0,K29/D29*100,"-")</f>
        <v>26.686979785969083</v>
      </c>
      <c r="M29" s="103">
        <v>0</v>
      </c>
      <c r="N29" s="104">
        <f>IF(D29&gt;0,M29/D29*100,"-")</f>
        <v>0</v>
      </c>
      <c r="O29" s="103">
        <v>8233</v>
      </c>
      <c r="P29" s="103">
        <v>3649</v>
      </c>
      <c r="Q29" s="104">
        <f>IF(D29&gt;0,O29/D29*100,"-")</f>
        <v>61.184601664684898</v>
      </c>
      <c r="R29" s="103">
        <v>13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52</v>
      </c>
      <c r="B30" s="102" t="s">
        <v>321</v>
      </c>
      <c r="C30" s="101" t="s">
        <v>322</v>
      </c>
      <c r="D30" s="103">
        <f>+SUM(E30,+I30)</f>
        <v>11696</v>
      </c>
      <c r="E30" s="103">
        <f>+SUM(G30,+H30)</f>
        <v>3645</v>
      </c>
      <c r="F30" s="104">
        <f>IF(D30&gt;0,E30/D30*100,"-")</f>
        <v>31.164500683994529</v>
      </c>
      <c r="G30" s="103">
        <v>3645</v>
      </c>
      <c r="H30" s="103">
        <v>0</v>
      </c>
      <c r="I30" s="103">
        <f>+SUM(K30,+M30,+O30)</f>
        <v>8051</v>
      </c>
      <c r="J30" s="104">
        <f>IF(D30&gt;0,I30/D30*100,"-")</f>
        <v>68.835499316005482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8051</v>
      </c>
      <c r="P30" s="103">
        <v>2772</v>
      </c>
      <c r="Q30" s="104">
        <f>IF(D30&gt;0,O30/D30*100,"-")</f>
        <v>68.835499316005482</v>
      </c>
      <c r="R30" s="103">
        <v>32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52</v>
      </c>
      <c r="B31" s="102" t="s">
        <v>324</v>
      </c>
      <c r="C31" s="101" t="s">
        <v>325</v>
      </c>
      <c r="D31" s="103">
        <f>+SUM(E31,+I31)</f>
        <v>13811</v>
      </c>
      <c r="E31" s="103">
        <f>+SUM(G31,+H31)</f>
        <v>3487</v>
      </c>
      <c r="F31" s="104">
        <f>IF(D31&gt;0,E31/D31*100,"-")</f>
        <v>25.247990732025201</v>
      </c>
      <c r="G31" s="103">
        <v>3487</v>
      </c>
      <c r="H31" s="103">
        <v>0</v>
      </c>
      <c r="I31" s="103">
        <f>+SUM(K31,+M31,+O31)</f>
        <v>10324</v>
      </c>
      <c r="J31" s="104">
        <f>IF(D31&gt;0,I31/D31*100,"-")</f>
        <v>74.752009267974813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10324</v>
      </c>
      <c r="P31" s="103">
        <v>7334</v>
      </c>
      <c r="Q31" s="104">
        <f>IF(D31&gt;0,O31/D31*100,"-")</f>
        <v>74.752009267974813</v>
      </c>
      <c r="R31" s="103">
        <v>91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52</v>
      </c>
      <c r="B32" s="102" t="s">
        <v>327</v>
      </c>
      <c r="C32" s="101" t="s">
        <v>328</v>
      </c>
      <c r="D32" s="103">
        <f>+SUM(E32,+I32)</f>
        <v>16341</v>
      </c>
      <c r="E32" s="103">
        <f>+SUM(G32,+H32)</f>
        <v>5796</v>
      </c>
      <c r="F32" s="104">
        <f>IF(D32&gt;0,E32/D32*100,"-")</f>
        <v>35.469065540664587</v>
      </c>
      <c r="G32" s="103">
        <v>5796</v>
      </c>
      <c r="H32" s="103">
        <v>0</v>
      </c>
      <c r="I32" s="103">
        <f>+SUM(K32,+M32,+O32)</f>
        <v>10545</v>
      </c>
      <c r="J32" s="104">
        <f>IF(D32&gt;0,I32/D32*100,"-")</f>
        <v>64.530934459335413</v>
      </c>
      <c r="K32" s="103">
        <v>4711</v>
      </c>
      <c r="L32" s="104">
        <f>IF(D32&gt;0,K32/D32*100,"-")</f>
        <v>28.829325010709262</v>
      </c>
      <c r="M32" s="103">
        <v>0</v>
      </c>
      <c r="N32" s="104">
        <f>IF(D32&gt;0,M32/D32*100,"-")</f>
        <v>0</v>
      </c>
      <c r="O32" s="103">
        <v>5834</v>
      </c>
      <c r="P32" s="103">
        <v>4906</v>
      </c>
      <c r="Q32" s="104">
        <f>IF(D32&gt;0,O32/D32*100,"-")</f>
        <v>35.701609448626151</v>
      </c>
      <c r="R32" s="103">
        <v>39</v>
      </c>
      <c r="S32" s="101"/>
      <c r="T32" s="101"/>
      <c r="U32" s="101" t="s">
        <v>256</v>
      </c>
      <c r="V32" s="101"/>
      <c r="W32" s="101"/>
      <c r="X32" s="101"/>
      <c r="Y32" s="101" t="s">
        <v>256</v>
      </c>
      <c r="Z32" s="101"/>
      <c r="AA32" s="189" t="s">
        <v>329</v>
      </c>
      <c r="AB32" s="190"/>
    </row>
    <row r="33" spans="1:28" s="105" customFormat="1" ht="13.5" customHeight="1">
      <c r="A33" s="101" t="s">
        <v>52</v>
      </c>
      <c r="B33" s="102" t="s">
        <v>330</v>
      </c>
      <c r="C33" s="101" t="s">
        <v>331</v>
      </c>
      <c r="D33" s="103">
        <f>+SUM(E33,+I33)</f>
        <v>10992</v>
      </c>
      <c r="E33" s="103">
        <f>+SUM(G33,+H33)</f>
        <v>2317</v>
      </c>
      <c r="F33" s="104">
        <f>IF(D33&gt;0,E33/D33*100,"-")</f>
        <v>21.07896652110626</v>
      </c>
      <c r="G33" s="103">
        <v>2317</v>
      </c>
      <c r="H33" s="103">
        <v>0</v>
      </c>
      <c r="I33" s="103">
        <f>+SUM(K33,+M33,+O33)</f>
        <v>8675</v>
      </c>
      <c r="J33" s="104">
        <f>IF(D33&gt;0,I33/D33*100,"-")</f>
        <v>78.921033478893747</v>
      </c>
      <c r="K33" s="103">
        <v>2993</v>
      </c>
      <c r="L33" s="104">
        <f>IF(D33&gt;0,K33/D33*100,"-")</f>
        <v>27.228893740902478</v>
      </c>
      <c r="M33" s="103">
        <v>0</v>
      </c>
      <c r="N33" s="104">
        <f>IF(D33&gt;0,M33/D33*100,"-")</f>
        <v>0</v>
      </c>
      <c r="O33" s="103">
        <v>5682</v>
      </c>
      <c r="P33" s="103">
        <v>4175</v>
      </c>
      <c r="Q33" s="104">
        <f>IF(D33&gt;0,O33/D33*100,"-")</f>
        <v>51.692139737991269</v>
      </c>
      <c r="R33" s="103">
        <v>81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52</v>
      </c>
      <c r="B34" s="102" t="s">
        <v>333</v>
      </c>
      <c r="C34" s="101" t="s">
        <v>334</v>
      </c>
      <c r="D34" s="103">
        <f>+SUM(E34,+I34)</f>
        <v>4745</v>
      </c>
      <c r="E34" s="103">
        <f>+SUM(G34,+H34)</f>
        <v>2597</v>
      </c>
      <c r="F34" s="104">
        <f>IF(D34&gt;0,E34/D34*100,"-")</f>
        <v>54.73129610115911</v>
      </c>
      <c r="G34" s="103">
        <v>2597</v>
      </c>
      <c r="H34" s="103">
        <v>0</v>
      </c>
      <c r="I34" s="103">
        <f>+SUM(K34,+M34,+O34)</f>
        <v>2148</v>
      </c>
      <c r="J34" s="104">
        <f>IF(D34&gt;0,I34/D34*100,"-")</f>
        <v>45.268703898840883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2148</v>
      </c>
      <c r="P34" s="103">
        <v>1291</v>
      </c>
      <c r="Q34" s="104">
        <f>IF(D34&gt;0,O34/D34*100,"-")</f>
        <v>45.268703898840883</v>
      </c>
      <c r="R34" s="103">
        <v>35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52</v>
      </c>
      <c r="B35" s="102" t="s">
        <v>336</v>
      </c>
      <c r="C35" s="101" t="s">
        <v>337</v>
      </c>
      <c r="D35" s="103">
        <f>+SUM(E35,+I35)</f>
        <v>18338</v>
      </c>
      <c r="E35" s="103">
        <f>+SUM(G35,+H35)</f>
        <v>1363</v>
      </c>
      <c r="F35" s="104">
        <f>IF(D35&gt;0,E35/D35*100,"-")</f>
        <v>7.4326535063801931</v>
      </c>
      <c r="G35" s="103">
        <v>1363</v>
      </c>
      <c r="H35" s="103">
        <v>0</v>
      </c>
      <c r="I35" s="103">
        <f>+SUM(K35,+M35,+O35)</f>
        <v>16975</v>
      </c>
      <c r="J35" s="104">
        <f>IF(D35&gt;0,I35/D35*100,"-")</f>
        <v>92.567346493619809</v>
      </c>
      <c r="K35" s="103">
        <v>4629</v>
      </c>
      <c r="L35" s="104">
        <f>IF(D35&gt;0,K35/D35*100,"-")</f>
        <v>25.242665503326428</v>
      </c>
      <c r="M35" s="103">
        <v>0</v>
      </c>
      <c r="N35" s="104">
        <f>IF(D35&gt;0,M35/D35*100,"-")</f>
        <v>0</v>
      </c>
      <c r="O35" s="103">
        <v>12346</v>
      </c>
      <c r="P35" s="103">
        <v>5160</v>
      </c>
      <c r="Q35" s="104">
        <f>IF(D35&gt;0,O35/D35*100,"-")</f>
        <v>67.324680990293388</v>
      </c>
      <c r="R35" s="103">
        <v>86</v>
      </c>
      <c r="S35" s="101"/>
      <c r="T35" s="101"/>
      <c r="U35" s="101" t="s">
        <v>256</v>
      </c>
      <c r="V35" s="101"/>
      <c r="W35" s="101"/>
      <c r="X35" s="101"/>
      <c r="Y35" s="101" t="s">
        <v>256</v>
      </c>
      <c r="Z35" s="101"/>
      <c r="AA35" s="189" t="s">
        <v>338</v>
      </c>
      <c r="AB35" s="190"/>
    </row>
    <row r="36" spans="1:28" s="105" customFormat="1" ht="13.5" customHeight="1">
      <c r="A36" s="101" t="s">
        <v>52</v>
      </c>
      <c r="B36" s="102" t="s">
        <v>339</v>
      </c>
      <c r="C36" s="101" t="s">
        <v>340</v>
      </c>
      <c r="D36" s="103">
        <f>+SUM(E36,+I36)</f>
        <v>10573</v>
      </c>
      <c r="E36" s="103">
        <f>+SUM(G36,+H36)</f>
        <v>1049</v>
      </c>
      <c r="F36" s="104">
        <f>IF(D36&gt;0,E36/D36*100,"-")</f>
        <v>9.9214981556795614</v>
      </c>
      <c r="G36" s="103">
        <v>1049</v>
      </c>
      <c r="H36" s="103">
        <v>0</v>
      </c>
      <c r="I36" s="103">
        <f>+SUM(K36,+M36,+O36)</f>
        <v>9524</v>
      </c>
      <c r="J36" s="104">
        <f>IF(D36&gt;0,I36/D36*100,"-")</f>
        <v>90.078501844320442</v>
      </c>
      <c r="K36" s="103">
        <v>7420</v>
      </c>
      <c r="L36" s="104">
        <f>IF(D36&gt;0,K36/D36*100,"-")</f>
        <v>70.178757211765813</v>
      </c>
      <c r="M36" s="103">
        <v>921</v>
      </c>
      <c r="N36" s="104">
        <f>IF(D36&gt;0,M36/D36*100,"-")</f>
        <v>8.7108673035089375</v>
      </c>
      <c r="O36" s="103">
        <v>1183</v>
      </c>
      <c r="P36" s="103">
        <v>515</v>
      </c>
      <c r="Q36" s="104">
        <f>IF(D36&gt;0,O36/D36*100,"-")</f>
        <v>11.188877329045683</v>
      </c>
      <c r="R36" s="103">
        <v>93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52</v>
      </c>
      <c r="B37" s="102" t="s">
        <v>342</v>
      </c>
      <c r="C37" s="101" t="s">
        <v>343</v>
      </c>
      <c r="D37" s="103">
        <f>+SUM(E37,+I37)</f>
        <v>25339</v>
      </c>
      <c r="E37" s="103">
        <f>+SUM(G37,+H37)</f>
        <v>2834</v>
      </c>
      <c r="F37" s="104">
        <f>IF(D37&gt;0,E37/D37*100,"-")</f>
        <v>11.184340344922846</v>
      </c>
      <c r="G37" s="103">
        <v>2834</v>
      </c>
      <c r="H37" s="103">
        <v>0</v>
      </c>
      <c r="I37" s="103">
        <f>+SUM(K37,+M37,+O37)</f>
        <v>22505</v>
      </c>
      <c r="J37" s="104">
        <f>IF(D37&gt;0,I37/D37*100,"-")</f>
        <v>88.815659655077155</v>
      </c>
      <c r="K37" s="103">
        <v>14859</v>
      </c>
      <c r="L37" s="104">
        <f>IF(D37&gt;0,K37/D37*100,"-")</f>
        <v>58.640830340581708</v>
      </c>
      <c r="M37" s="103">
        <v>0</v>
      </c>
      <c r="N37" s="104">
        <f>IF(D37&gt;0,M37/D37*100,"-")</f>
        <v>0</v>
      </c>
      <c r="O37" s="103">
        <v>7646</v>
      </c>
      <c r="P37" s="103">
        <v>4250</v>
      </c>
      <c r="Q37" s="104">
        <f>IF(D37&gt;0,O37/D37*100,"-")</f>
        <v>30.174829314495444</v>
      </c>
      <c r="R37" s="103">
        <v>157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52</v>
      </c>
      <c r="B38" s="102" t="s">
        <v>345</v>
      </c>
      <c r="C38" s="101" t="s">
        <v>346</v>
      </c>
      <c r="D38" s="103">
        <f>+SUM(E38,+I38)</f>
        <v>5614</v>
      </c>
      <c r="E38" s="103">
        <f>+SUM(G38,+H38)</f>
        <v>905</v>
      </c>
      <c r="F38" s="104">
        <f>IF(D38&gt;0,E38/D38*100,"-")</f>
        <v>16.120413252582829</v>
      </c>
      <c r="G38" s="103">
        <v>905</v>
      </c>
      <c r="H38" s="103">
        <v>0</v>
      </c>
      <c r="I38" s="103">
        <f>+SUM(K38,+M38,+O38)</f>
        <v>4709</v>
      </c>
      <c r="J38" s="104">
        <f>IF(D38&gt;0,I38/D38*100,"-")</f>
        <v>83.879586747417164</v>
      </c>
      <c r="K38" s="103">
        <v>2995</v>
      </c>
      <c r="L38" s="104">
        <f>IF(D38&gt;0,K38/D38*100,"-")</f>
        <v>53.348770929818315</v>
      </c>
      <c r="M38" s="103">
        <v>0</v>
      </c>
      <c r="N38" s="104">
        <f>IF(D38&gt;0,M38/D38*100,"-")</f>
        <v>0</v>
      </c>
      <c r="O38" s="103">
        <v>1714</v>
      </c>
      <c r="P38" s="103">
        <v>279</v>
      </c>
      <c r="Q38" s="104">
        <f>IF(D38&gt;0,O38/D38*100,"-")</f>
        <v>30.53081581759886</v>
      </c>
      <c r="R38" s="103">
        <v>12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52</v>
      </c>
      <c r="B39" s="102" t="s">
        <v>348</v>
      </c>
      <c r="C39" s="101" t="s">
        <v>349</v>
      </c>
      <c r="D39" s="103">
        <f>+SUM(E39,+I39)</f>
        <v>6785</v>
      </c>
      <c r="E39" s="103">
        <f>+SUM(G39,+H39)</f>
        <v>1288</v>
      </c>
      <c r="F39" s="104">
        <f>IF(D39&gt;0,E39/D39*100,"-")</f>
        <v>18.983050847457626</v>
      </c>
      <c r="G39" s="103">
        <v>1288</v>
      </c>
      <c r="H39" s="103">
        <v>0</v>
      </c>
      <c r="I39" s="103">
        <f>+SUM(K39,+M39,+O39)</f>
        <v>5497</v>
      </c>
      <c r="J39" s="104">
        <f>IF(D39&gt;0,I39/D39*100,"-")</f>
        <v>81.016949152542367</v>
      </c>
      <c r="K39" s="103">
        <v>3710</v>
      </c>
      <c r="L39" s="104">
        <f>IF(D39&gt;0,K39/D39*100,"-")</f>
        <v>54.679439941046425</v>
      </c>
      <c r="M39" s="103">
        <v>0</v>
      </c>
      <c r="N39" s="104">
        <f>IF(D39&gt;0,M39/D39*100,"-")</f>
        <v>0</v>
      </c>
      <c r="O39" s="103">
        <v>1787</v>
      </c>
      <c r="P39" s="103">
        <v>523</v>
      </c>
      <c r="Q39" s="104">
        <f>IF(D39&gt;0,O39/D39*100,"-")</f>
        <v>26.337509211495945</v>
      </c>
      <c r="R39" s="103">
        <v>10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52</v>
      </c>
      <c r="B40" s="102" t="s">
        <v>351</v>
      </c>
      <c r="C40" s="101" t="s">
        <v>352</v>
      </c>
      <c r="D40" s="103">
        <f>+SUM(E40,+I40)</f>
        <v>2061</v>
      </c>
      <c r="E40" s="103">
        <f>+SUM(G40,+H40)</f>
        <v>369</v>
      </c>
      <c r="F40" s="104">
        <f>IF(D40&gt;0,E40/D40*100,"-")</f>
        <v>17.903930131004365</v>
      </c>
      <c r="G40" s="103">
        <v>369</v>
      </c>
      <c r="H40" s="103">
        <v>0</v>
      </c>
      <c r="I40" s="103">
        <f>+SUM(K40,+M40,+O40)</f>
        <v>1692</v>
      </c>
      <c r="J40" s="104">
        <f>IF(D40&gt;0,I40/D40*100,"-")</f>
        <v>82.096069868995642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1692</v>
      </c>
      <c r="P40" s="103">
        <v>452</v>
      </c>
      <c r="Q40" s="104">
        <f>IF(D40&gt;0,O40/D40*100,"-")</f>
        <v>82.096069868995642</v>
      </c>
      <c r="R40" s="103">
        <v>1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52</v>
      </c>
      <c r="B41" s="102" t="s">
        <v>354</v>
      </c>
      <c r="C41" s="101" t="s">
        <v>355</v>
      </c>
      <c r="D41" s="103">
        <f>+SUM(E41,+I41)</f>
        <v>2181</v>
      </c>
      <c r="E41" s="103">
        <f>+SUM(G41,+H41)</f>
        <v>375</v>
      </c>
      <c r="F41" s="104">
        <f>IF(D41&gt;0,E41/D41*100,"-")</f>
        <v>17.1939477303989</v>
      </c>
      <c r="G41" s="103">
        <v>375</v>
      </c>
      <c r="H41" s="103">
        <v>0</v>
      </c>
      <c r="I41" s="103">
        <f>+SUM(K41,+M41,+O41)</f>
        <v>1806</v>
      </c>
      <c r="J41" s="104">
        <f>IF(D41&gt;0,I41/D41*100,"-")</f>
        <v>82.806052269601111</v>
      </c>
      <c r="K41" s="103">
        <v>892</v>
      </c>
      <c r="L41" s="104">
        <f>IF(D41&gt;0,K41/D41*100,"-")</f>
        <v>40.898670334708846</v>
      </c>
      <c r="M41" s="103">
        <v>0</v>
      </c>
      <c r="N41" s="104">
        <f>IF(D41&gt;0,M41/D41*100,"-")</f>
        <v>0</v>
      </c>
      <c r="O41" s="103">
        <v>914</v>
      </c>
      <c r="P41" s="103">
        <v>89</v>
      </c>
      <c r="Q41" s="104">
        <f>IF(D41&gt;0,O41/D41*100,"-")</f>
        <v>41.90738193489225</v>
      </c>
      <c r="R41" s="103">
        <v>2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52</v>
      </c>
      <c r="B42" s="102" t="s">
        <v>357</v>
      </c>
      <c r="C42" s="101" t="s">
        <v>358</v>
      </c>
      <c r="D42" s="103">
        <f>+SUM(E42,+I42)</f>
        <v>10667</v>
      </c>
      <c r="E42" s="103">
        <f>+SUM(G42,+H42)</f>
        <v>5190</v>
      </c>
      <c r="F42" s="104">
        <f>IF(D42&gt;0,E42/D42*100,"-")</f>
        <v>48.654729539701883</v>
      </c>
      <c r="G42" s="103">
        <v>5190</v>
      </c>
      <c r="H42" s="103">
        <v>0</v>
      </c>
      <c r="I42" s="103">
        <f>+SUM(K42,+M42,+O42)</f>
        <v>5477</v>
      </c>
      <c r="J42" s="104">
        <f>IF(D42&gt;0,I42/D42*100,"-")</f>
        <v>51.345270460298117</v>
      </c>
      <c r="K42" s="103">
        <v>1010</v>
      </c>
      <c r="L42" s="104">
        <f>IF(D42&gt;0,K42/D42*100,"-")</f>
        <v>9.4684541108090361</v>
      </c>
      <c r="M42" s="103">
        <v>0</v>
      </c>
      <c r="N42" s="104">
        <f>IF(D42&gt;0,M42/D42*100,"-")</f>
        <v>0</v>
      </c>
      <c r="O42" s="103">
        <v>4467</v>
      </c>
      <c r="P42" s="103">
        <v>1869</v>
      </c>
      <c r="Q42" s="104">
        <f>IF(D42&gt;0,O42/D42*100,"-")</f>
        <v>41.876816349489076</v>
      </c>
      <c r="R42" s="103">
        <v>49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52</v>
      </c>
      <c r="B43" s="102" t="s">
        <v>360</v>
      </c>
      <c r="C43" s="101" t="s">
        <v>361</v>
      </c>
      <c r="D43" s="103">
        <f>+SUM(E43,+I43)</f>
        <v>18053</v>
      </c>
      <c r="E43" s="103">
        <f>+SUM(G43,+H43)</f>
        <v>2089</v>
      </c>
      <c r="F43" s="104">
        <f>IF(D43&gt;0,E43/D43*100,"-")</f>
        <v>11.571483963884118</v>
      </c>
      <c r="G43" s="103">
        <v>2089</v>
      </c>
      <c r="H43" s="103">
        <v>0</v>
      </c>
      <c r="I43" s="103">
        <f>+SUM(K43,+M43,+O43)</f>
        <v>15964</v>
      </c>
      <c r="J43" s="104">
        <f>IF(D43&gt;0,I43/D43*100,"-")</f>
        <v>88.42851603611588</v>
      </c>
      <c r="K43" s="103">
        <v>6150</v>
      </c>
      <c r="L43" s="104">
        <f>IF(D43&gt;0,K43/D43*100,"-")</f>
        <v>34.066360161745969</v>
      </c>
      <c r="M43" s="103">
        <v>0</v>
      </c>
      <c r="N43" s="104">
        <f>IF(D43&gt;0,M43/D43*100,"-")</f>
        <v>0</v>
      </c>
      <c r="O43" s="103">
        <v>9814</v>
      </c>
      <c r="P43" s="103">
        <v>3825</v>
      </c>
      <c r="Q43" s="104">
        <f>IF(D43&gt;0,O43/D43*100,"-")</f>
        <v>54.362155874369911</v>
      </c>
      <c r="R43" s="103">
        <v>49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52</v>
      </c>
      <c r="B44" s="102" t="s">
        <v>363</v>
      </c>
      <c r="C44" s="101" t="s">
        <v>364</v>
      </c>
      <c r="D44" s="103">
        <f>+SUM(E44,+I44)</f>
        <v>5881</v>
      </c>
      <c r="E44" s="103">
        <f>+SUM(G44,+H44)</f>
        <v>3152</v>
      </c>
      <c r="F44" s="104">
        <f>IF(D44&gt;0,E44/D44*100,"-")</f>
        <v>53.596327155245703</v>
      </c>
      <c r="G44" s="103">
        <v>3152</v>
      </c>
      <c r="H44" s="103">
        <v>0</v>
      </c>
      <c r="I44" s="103">
        <f>+SUM(K44,+M44,+O44)</f>
        <v>2729</v>
      </c>
      <c r="J44" s="104">
        <f>IF(D44&gt;0,I44/D44*100,"-")</f>
        <v>46.403672844754297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2729</v>
      </c>
      <c r="P44" s="103">
        <v>1663</v>
      </c>
      <c r="Q44" s="104">
        <f>IF(D44&gt;0,O44/D44*100,"-")</f>
        <v>46.403672844754297</v>
      </c>
      <c r="R44" s="103">
        <v>16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52</v>
      </c>
      <c r="B45" s="102" t="s">
        <v>366</v>
      </c>
      <c r="C45" s="101" t="s">
        <v>367</v>
      </c>
      <c r="D45" s="103">
        <f>+SUM(E45,+I45)</f>
        <v>19032</v>
      </c>
      <c r="E45" s="103">
        <f>+SUM(G45,+H45)</f>
        <v>6383</v>
      </c>
      <c r="F45" s="104">
        <f>IF(D45&gt;0,E45/D45*100,"-")</f>
        <v>33.538251366120221</v>
      </c>
      <c r="G45" s="103">
        <v>6383</v>
      </c>
      <c r="H45" s="103">
        <v>0</v>
      </c>
      <c r="I45" s="103">
        <f>+SUM(K45,+M45,+O45)</f>
        <v>12649</v>
      </c>
      <c r="J45" s="104">
        <f>IF(D45&gt;0,I45/D45*100,"-")</f>
        <v>66.461748633879779</v>
      </c>
      <c r="K45" s="103">
        <v>431</v>
      </c>
      <c r="L45" s="104">
        <f>IF(D45&gt;0,K45/D45*100,"-")</f>
        <v>2.2646069777217321</v>
      </c>
      <c r="M45" s="103">
        <v>0</v>
      </c>
      <c r="N45" s="104">
        <f>IF(D45&gt;0,M45/D45*100,"-")</f>
        <v>0</v>
      </c>
      <c r="O45" s="103">
        <v>12218</v>
      </c>
      <c r="P45" s="103">
        <v>6103</v>
      </c>
      <c r="Q45" s="104">
        <f>IF(D45&gt;0,O45/D45*100,"-")</f>
        <v>64.197141656158053</v>
      </c>
      <c r="R45" s="103">
        <v>48</v>
      </c>
      <c r="S45" s="101"/>
      <c r="T45" s="101"/>
      <c r="U45" s="101" t="s">
        <v>256</v>
      </c>
      <c r="V45" s="101"/>
      <c r="W45" s="101"/>
      <c r="X45" s="101"/>
      <c r="Y45" s="101" t="s">
        <v>256</v>
      </c>
      <c r="Z45" s="101"/>
      <c r="AA45" s="189" t="s">
        <v>368</v>
      </c>
      <c r="AB45" s="190"/>
    </row>
    <row r="46" spans="1:28" s="105" customFormat="1" ht="13.5" customHeight="1">
      <c r="A46" s="101" t="s">
        <v>52</v>
      </c>
      <c r="B46" s="102" t="s">
        <v>369</v>
      </c>
      <c r="C46" s="101" t="s">
        <v>370</v>
      </c>
      <c r="D46" s="103">
        <f>+SUM(E46,+I46)</f>
        <v>13910</v>
      </c>
      <c r="E46" s="103">
        <f>+SUM(G46,+H46)</f>
        <v>3084</v>
      </c>
      <c r="F46" s="104">
        <f>IF(D46&gt;0,E46/D46*100,"-")</f>
        <v>22.171099928109275</v>
      </c>
      <c r="G46" s="103">
        <v>3084</v>
      </c>
      <c r="H46" s="103">
        <v>0</v>
      </c>
      <c r="I46" s="103">
        <f>+SUM(K46,+M46,+O46)</f>
        <v>10826</v>
      </c>
      <c r="J46" s="104">
        <f>IF(D46&gt;0,I46/D46*100,"-")</f>
        <v>77.828900071890729</v>
      </c>
      <c r="K46" s="103">
        <v>1615</v>
      </c>
      <c r="L46" s="104">
        <f>IF(D46&gt;0,K46/D46*100,"-")</f>
        <v>11.610352264557871</v>
      </c>
      <c r="M46" s="103">
        <v>0</v>
      </c>
      <c r="N46" s="104">
        <f>IF(D46&gt;0,M46/D46*100,"-")</f>
        <v>0</v>
      </c>
      <c r="O46" s="103">
        <v>9211</v>
      </c>
      <c r="P46" s="103">
        <v>4343</v>
      </c>
      <c r="Q46" s="104">
        <f>IF(D46&gt;0,O46/D46*100,"-")</f>
        <v>66.218547807332854</v>
      </c>
      <c r="R46" s="103">
        <v>45</v>
      </c>
      <c r="S46" s="101"/>
      <c r="T46" s="101"/>
      <c r="U46" s="101" t="s">
        <v>256</v>
      </c>
      <c r="V46" s="101"/>
      <c r="W46" s="101"/>
      <c r="X46" s="101"/>
      <c r="Y46" s="101" t="s">
        <v>256</v>
      </c>
      <c r="Z46" s="101"/>
      <c r="AA46" s="189" t="s">
        <v>371</v>
      </c>
      <c r="AB46" s="190"/>
    </row>
    <row r="47" spans="1:28" s="105" customFormat="1" ht="13.5" customHeight="1">
      <c r="A47" s="101" t="s">
        <v>52</v>
      </c>
      <c r="B47" s="102" t="s">
        <v>372</v>
      </c>
      <c r="C47" s="101" t="s">
        <v>373</v>
      </c>
      <c r="D47" s="103">
        <f>+SUM(E47,+I47)</f>
        <v>2670</v>
      </c>
      <c r="E47" s="103">
        <f>+SUM(G47,+H47)</f>
        <v>788</v>
      </c>
      <c r="F47" s="104">
        <f>IF(D47&gt;0,E47/D47*100,"-")</f>
        <v>29.513108614232209</v>
      </c>
      <c r="G47" s="103">
        <v>788</v>
      </c>
      <c r="H47" s="103">
        <v>0</v>
      </c>
      <c r="I47" s="103">
        <f>+SUM(K47,+M47,+O47)</f>
        <v>1882</v>
      </c>
      <c r="J47" s="104">
        <f>IF(D47&gt;0,I47/D47*100,"-")</f>
        <v>70.486891385767791</v>
      </c>
      <c r="K47" s="103">
        <v>1363</v>
      </c>
      <c r="L47" s="104">
        <f>IF(D47&gt;0,K47/D47*100,"-")</f>
        <v>51.048689138576776</v>
      </c>
      <c r="M47" s="103">
        <v>0</v>
      </c>
      <c r="N47" s="104">
        <f>IF(D47&gt;0,M47/D47*100,"-")</f>
        <v>0</v>
      </c>
      <c r="O47" s="103">
        <v>519</v>
      </c>
      <c r="P47" s="103">
        <v>302</v>
      </c>
      <c r="Q47" s="104">
        <f>IF(D47&gt;0,O47/D47*100,"-")</f>
        <v>19.438202247191011</v>
      </c>
      <c r="R47" s="103">
        <v>6</v>
      </c>
      <c r="S47" s="101"/>
      <c r="T47" s="101"/>
      <c r="U47" s="101" t="s">
        <v>256</v>
      </c>
      <c r="V47" s="101"/>
      <c r="W47" s="101"/>
      <c r="X47" s="101"/>
      <c r="Y47" s="101" t="s">
        <v>256</v>
      </c>
      <c r="Z47" s="101"/>
      <c r="AA47" s="189" t="s">
        <v>374</v>
      </c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7">
    <sortCondition ref="A8:A47"/>
    <sortCondition ref="B8:B47"/>
    <sortCondition ref="C8:C4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青森県</v>
      </c>
      <c r="B7" s="107" t="str">
        <f>水洗化人口等!B7</f>
        <v>02000</v>
      </c>
      <c r="C7" s="106" t="s">
        <v>200</v>
      </c>
      <c r="D7" s="108">
        <f>SUM(E7,+H7,+K7)</f>
        <v>432594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11317</v>
      </c>
      <c r="I7" s="108">
        <f>SUM(I$8:I$1000)</f>
        <v>1498</v>
      </c>
      <c r="J7" s="108">
        <f>SUM(J$8:J$1000)</f>
        <v>9819</v>
      </c>
      <c r="K7" s="108">
        <f>SUM(L7:M7)</f>
        <v>421277</v>
      </c>
      <c r="L7" s="108">
        <f>SUM(L$8:L$1000)</f>
        <v>130842</v>
      </c>
      <c r="M7" s="108">
        <f>SUM(M$8:M$1000)</f>
        <v>290435</v>
      </c>
      <c r="N7" s="108">
        <f>SUM(O7,+V7,+AC7)</f>
        <v>432594</v>
      </c>
      <c r="O7" s="108">
        <f>SUM(P7:U7)</f>
        <v>132340</v>
      </c>
      <c r="P7" s="108">
        <f t="shared" ref="P7:U7" si="0">SUM(P$8:P$1000)</f>
        <v>132340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300254</v>
      </c>
      <c r="W7" s="108">
        <f t="shared" ref="W7:AB7" si="1">SUM(W$8:W$1000)</f>
        <v>300254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SUM(AD$8:AD$1000)</f>
        <v>0</v>
      </c>
      <c r="AE7" s="108">
        <f>SUM(AE$8:AE$1000)</f>
        <v>0</v>
      </c>
      <c r="AF7" s="108">
        <f>SUM(AG7:AI7)</f>
        <v>10904</v>
      </c>
      <c r="AG7" s="108">
        <f>SUM(AG$8:AG$1000)</f>
        <v>10904</v>
      </c>
      <c r="AH7" s="108">
        <f>SUM(AH$8:AH$1000)</f>
        <v>0</v>
      </c>
      <c r="AI7" s="108">
        <f>SUM(AI$8:AI$1000)</f>
        <v>0</v>
      </c>
      <c r="AJ7" s="108">
        <f>SUM(AK7:AS7)</f>
        <v>12928</v>
      </c>
      <c r="AK7" s="108">
        <f t="shared" ref="AK7:AS7" si="2">SUM(AK$8:AK$1000)</f>
        <v>2185</v>
      </c>
      <c r="AL7" s="108">
        <f t="shared" si="2"/>
        <v>0</v>
      </c>
      <c r="AM7" s="108">
        <f t="shared" si="2"/>
        <v>2700</v>
      </c>
      <c r="AN7" s="108">
        <f t="shared" si="2"/>
        <v>3234</v>
      </c>
      <c r="AO7" s="108">
        <f t="shared" si="2"/>
        <v>0</v>
      </c>
      <c r="AP7" s="108">
        <f t="shared" si="2"/>
        <v>0</v>
      </c>
      <c r="AQ7" s="108">
        <f t="shared" si="2"/>
        <v>4257</v>
      </c>
      <c r="AR7" s="108">
        <f t="shared" si="2"/>
        <v>0</v>
      </c>
      <c r="AS7" s="108">
        <f t="shared" si="2"/>
        <v>552</v>
      </c>
      <c r="AT7" s="108">
        <f>SUM(AU7:AY7)</f>
        <v>217</v>
      </c>
      <c r="AU7" s="108">
        <f>SUM(AU$8:AU$1000)</f>
        <v>161</v>
      </c>
      <c r="AV7" s="108">
        <f>SUM(AV$8:AV$1000)</f>
        <v>0</v>
      </c>
      <c r="AW7" s="108">
        <f>SUM(AW$8:AW$1000)</f>
        <v>56</v>
      </c>
      <c r="AX7" s="108">
        <f>SUM(AX$8:AX$1000)</f>
        <v>0</v>
      </c>
      <c r="AY7" s="108">
        <f>SUM(AY$8:AY$1000)</f>
        <v>0</v>
      </c>
      <c r="AZ7" s="108">
        <f>SUM(BA7:BC7)</f>
        <v>1496</v>
      </c>
      <c r="BA7" s="108">
        <f>SUM(BA$8:BA$1000)</f>
        <v>1496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52</v>
      </c>
      <c r="B8" s="113" t="s">
        <v>254</v>
      </c>
      <c r="C8" s="101" t="s">
        <v>255</v>
      </c>
      <c r="D8" s="103">
        <f>SUM(E8,+H8,+K8)</f>
        <v>60098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60098</v>
      </c>
      <c r="L8" s="103">
        <v>15977</v>
      </c>
      <c r="M8" s="103">
        <v>44121</v>
      </c>
      <c r="N8" s="103">
        <f>SUM(O8,+V8,+AC8)</f>
        <v>60098</v>
      </c>
      <c r="O8" s="103">
        <f>SUM(P8:U8)</f>
        <v>15977</v>
      </c>
      <c r="P8" s="103">
        <v>15977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44121</v>
      </c>
      <c r="W8" s="103">
        <v>44121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396</v>
      </c>
      <c r="AG8" s="103">
        <v>396</v>
      </c>
      <c r="AH8" s="103">
        <v>0</v>
      </c>
      <c r="AI8" s="103">
        <v>0</v>
      </c>
      <c r="AJ8" s="103">
        <f>SUM(AK8:AS8)</f>
        <v>2232</v>
      </c>
      <c r="AK8" s="103">
        <v>1965</v>
      </c>
      <c r="AL8" s="103">
        <v>0</v>
      </c>
      <c r="AM8" s="103">
        <v>267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129</v>
      </c>
      <c r="AU8" s="103">
        <v>129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52</v>
      </c>
      <c r="B9" s="113" t="s">
        <v>258</v>
      </c>
      <c r="C9" s="101" t="s">
        <v>259</v>
      </c>
      <c r="D9" s="103">
        <f>SUM(E9,+H9,+K9)</f>
        <v>19190</v>
      </c>
      <c r="E9" s="103">
        <f>SUM(F9:G9)</f>
        <v>0</v>
      </c>
      <c r="F9" s="103">
        <v>0</v>
      </c>
      <c r="G9" s="103">
        <v>0</v>
      </c>
      <c r="H9" s="103">
        <f>SUM(I9:J9)</f>
        <v>6814</v>
      </c>
      <c r="I9" s="103">
        <v>0</v>
      </c>
      <c r="J9" s="103">
        <v>6814</v>
      </c>
      <c r="K9" s="103">
        <f>SUM(L9:M9)</f>
        <v>12376</v>
      </c>
      <c r="L9" s="103">
        <v>4796</v>
      </c>
      <c r="M9" s="103">
        <v>7580</v>
      </c>
      <c r="N9" s="103">
        <f>SUM(O9,+V9,+AC9)</f>
        <v>19190</v>
      </c>
      <c r="O9" s="103">
        <f>SUM(P9:U9)</f>
        <v>4796</v>
      </c>
      <c r="P9" s="103">
        <v>4796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14394</v>
      </c>
      <c r="W9" s="103">
        <v>14394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43</v>
      </c>
      <c r="AG9" s="103">
        <v>43</v>
      </c>
      <c r="AH9" s="103">
        <v>0</v>
      </c>
      <c r="AI9" s="103">
        <v>0</v>
      </c>
      <c r="AJ9" s="103">
        <f>SUM(AK9:AS9)</f>
        <v>43</v>
      </c>
      <c r="AK9" s="103">
        <v>0</v>
      </c>
      <c r="AL9" s="103">
        <v>0</v>
      </c>
      <c r="AM9" s="103">
        <v>43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52</v>
      </c>
      <c r="B10" s="113" t="s">
        <v>261</v>
      </c>
      <c r="C10" s="101" t="s">
        <v>262</v>
      </c>
      <c r="D10" s="103">
        <f>SUM(E10,+H10,+K10)</f>
        <v>86740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86740</v>
      </c>
      <c r="L10" s="103">
        <v>32863</v>
      </c>
      <c r="M10" s="103">
        <v>53877</v>
      </c>
      <c r="N10" s="103">
        <f>SUM(O10,+V10,+AC10)</f>
        <v>86740</v>
      </c>
      <c r="O10" s="103">
        <f>SUM(P10:U10)</f>
        <v>32863</v>
      </c>
      <c r="P10" s="103">
        <v>32863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53877</v>
      </c>
      <c r="W10" s="103">
        <v>53877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3956</v>
      </c>
      <c r="AG10" s="103">
        <v>3956</v>
      </c>
      <c r="AH10" s="103">
        <v>0</v>
      </c>
      <c r="AI10" s="103">
        <v>0</v>
      </c>
      <c r="AJ10" s="103">
        <f>SUM(AK10:AS10)</f>
        <v>3956</v>
      </c>
      <c r="AK10" s="103">
        <v>0</v>
      </c>
      <c r="AL10" s="103">
        <v>0</v>
      </c>
      <c r="AM10" s="103">
        <v>140</v>
      </c>
      <c r="AN10" s="103">
        <v>0</v>
      </c>
      <c r="AO10" s="103">
        <v>0</v>
      </c>
      <c r="AP10" s="103">
        <v>0</v>
      </c>
      <c r="AQ10" s="103">
        <v>3714</v>
      </c>
      <c r="AR10" s="103">
        <v>0</v>
      </c>
      <c r="AS10" s="103">
        <v>102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52</v>
      </c>
      <c r="B11" s="113" t="s">
        <v>264</v>
      </c>
      <c r="C11" s="101" t="s">
        <v>265</v>
      </c>
      <c r="D11" s="103">
        <f>SUM(E11,+H11,+K11)</f>
        <v>10517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10517</v>
      </c>
      <c r="L11" s="103">
        <v>1879</v>
      </c>
      <c r="M11" s="103">
        <v>8638</v>
      </c>
      <c r="N11" s="103">
        <f>SUM(O11,+V11,+AC11)</f>
        <v>10517</v>
      </c>
      <c r="O11" s="103">
        <f>SUM(P11:U11)</f>
        <v>1879</v>
      </c>
      <c r="P11" s="103">
        <v>1879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8638</v>
      </c>
      <c r="W11" s="103">
        <v>8638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25</v>
      </c>
      <c r="AG11" s="103">
        <v>25</v>
      </c>
      <c r="AH11" s="103">
        <v>0</v>
      </c>
      <c r="AI11" s="103">
        <v>0</v>
      </c>
      <c r="AJ11" s="103">
        <f>SUM(AK11:AS11)</f>
        <v>25</v>
      </c>
      <c r="AK11" s="103">
        <v>0</v>
      </c>
      <c r="AL11" s="103">
        <v>0</v>
      </c>
      <c r="AM11" s="103">
        <v>25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52</v>
      </c>
      <c r="B12" s="113" t="s">
        <v>267</v>
      </c>
      <c r="C12" s="101" t="s">
        <v>268</v>
      </c>
      <c r="D12" s="103">
        <f>SUM(E12,+H12,+K12)</f>
        <v>24608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24608</v>
      </c>
      <c r="L12" s="103">
        <v>6076</v>
      </c>
      <c r="M12" s="103">
        <v>18532</v>
      </c>
      <c r="N12" s="103">
        <f>SUM(O12,+V12,+AC12)</f>
        <v>24608</v>
      </c>
      <c r="O12" s="103">
        <f>SUM(P12:U12)</f>
        <v>6076</v>
      </c>
      <c r="P12" s="103">
        <v>6076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18532</v>
      </c>
      <c r="W12" s="103">
        <v>18532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742</v>
      </c>
      <c r="AG12" s="103">
        <v>742</v>
      </c>
      <c r="AH12" s="103">
        <v>0</v>
      </c>
      <c r="AI12" s="103">
        <v>0</v>
      </c>
      <c r="AJ12" s="103">
        <f>SUM(AK12:AS12)</f>
        <v>742</v>
      </c>
      <c r="AK12" s="103">
        <v>0</v>
      </c>
      <c r="AL12" s="103">
        <v>0</v>
      </c>
      <c r="AM12" s="103">
        <v>0</v>
      </c>
      <c r="AN12" s="103">
        <v>629</v>
      </c>
      <c r="AO12" s="103">
        <v>0</v>
      </c>
      <c r="AP12" s="103">
        <v>0</v>
      </c>
      <c r="AQ12" s="103">
        <v>113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52</v>
      </c>
      <c r="B13" s="113" t="s">
        <v>270</v>
      </c>
      <c r="C13" s="101" t="s">
        <v>271</v>
      </c>
      <c r="D13" s="103">
        <f>SUM(E13,+H13,+K13)</f>
        <v>16168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16168</v>
      </c>
      <c r="L13" s="103">
        <v>3143</v>
      </c>
      <c r="M13" s="103">
        <v>13025</v>
      </c>
      <c r="N13" s="103">
        <f>SUM(O13,+V13,+AC13)</f>
        <v>16168</v>
      </c>
      <c r="O13" s="103">
        <f>SUM(P13:U13)</f>
        <v>3143</v>
      </c>
      <c r="P13" s="103">
        <v>3143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13025</v>
      </c>
      <c r="W13" s="103">
        <v>13025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705</v>
      </c>
      <c r="AG13" s="103">
        <v>705</v>
      </c>
      <c r="AH13" s="103">
        <v>0</v>
      </c>
      <c r="AI13" s="103">
        <v>0</v>
      </c>
      <c r="AJ13" s="103">
        <f>SUM(AK13:AS13)</f>
        <v>705</v>
      </c>
      <c r="AK13" s="103">
        <v>0</v>
      </c>
      <c r="AL13" s="103">
        <v>0</v>
      </c>
      <c r="AM13" s="103">
        <v>120</v>
      </c>
      <c r="AN13" s="103">
        <v>585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9</v>
      </c>
      <c r="AU13" s="103">
        <v>0</v>
      </c>
      <c r="AV13" s="103">
        <v>0</v>
      </c>
      <c r="AW13" s="103">
        <v>9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52</v>
      </c>
      <c r="B14" s="113" t="s">
        <v>273</v>
      </c>
      <c r="C14" s="101" t="s">
        <v>274</v>
      </c>
      <c r="D14" s="103">
        <f>SUM(E14,+H14,+K14)</f>
        <v>13072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13072</v>
      </c>
      <c r="L14" s="103">
        <v>1454</v>
      </c>
      <c r="M14" s="103">
        <v>11618</v>
      </c>
      <c r="N14" s="103">
        <f>SUM(O14,+V14,+AC14)</f>
        <v>13072</v>
      </c>
      <c r="O14" s="103">
        <f>SUM(P14:U14)</f>
        <v>1454</v>
      </c>
      <c r="P14" s="103">
        <v>1454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11618</v>
      </c>
      <c r="W14" s="103">
        <v>11618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702</v>
      </c>
      <c r="AG14" s="103">
        <v>702</v>
      </c>
      <c r="AH14" s="103">
        <v>0</v>
      </c>
      <c r="AI14" s="103">
        <v>0</v>
      </c>
      <c r="AJ14" s="103">
        <f>SUM(AK14:AS14)</f>
        <v>702</v>
      </c>
      <c r="AK14" s="103">
        <v>0</v>
      </c>
      <c r="AL14" s="103">
        <v>0</v>
      </c>
      <c r="AM14" s="103">
        <v>51</v>
      </c>
      <c r="AN14" s="103">
        <v>651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0</v>
      </c>
      <c r="AV14" s="103">
        <v>0</v>
      </c>
      <c r="AW14" s="103">
        <v>5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52</v>
      </c>
      <c r="B15" s="113" t="s">
        <v>276</v>
      </c>
      <c r="C15" s="101" t="s">
        <v>277</v>
      </c>
      <c r="D15" s="103">
        <f>SUM(E15,+H15,+K15)</f>
        <v>43562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43562</v>
      </c>
      <c r="L15" s="103">
        <v>10451</v>
      </c>
      <c r="M15" s="103">
        <v>33111</v>
      </c>
      <c r="N15" s="103">
        <f>SUM(O15,+V15,+AC15)</f>
        <v>43562</v>
      </c>
      <c r="O15" s="103">
        <f>SUM(P15:U15)</f>
        <v>10451</v>
      </c>
      <c r="P15" s="103">
        <v>10451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33111</v>
      </c>
      <c r="W15" s="103">
        <v>33111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120</v>
      </c>
      <c r="AG15" s="103">
        <v>120</v>
      </c>
      <c r="AH15" s="103">
        <v>0</v>
      </c>
      <c r="AI15" s="103">
        <v>0</v>
      </c>
      <c r="AJ15" s="103">
        <f>SUM(AK15:AS15)</f>
        <v>120</v>
      </c>
      <c r="AK15" s="103">
        <v>0</v>
      </c>
      <c r="AL15" s="103">
        <v>0</v>
      </c>
      <c r="AM15" s="103">
        <v>120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1018</v>
      </c>
      <c r="BA15" s="103">
        <v>1018</v>
      </c>
      <c r="BB15" s="103">
        <v>0</v>
      </c>
      <c r="BC15" s="103">
        <v>0</v>
      </c>
    </row>
    <row r="16" spans="1:55" s="105" customFormat="1" ht="13.5" customHeight="1">
      <c r="A16" s="115" t="s">
        <v>52</v>
      </c>
      <c r="B16" s="113" t="s">
        <v>279</v>
      </c>
      <c r="C16" s="101" t="s">
        <v>280</v>
      </c>
      <c r="D16" s="103">
        <f>SUM(E16,+H16,+K16)</f>
        <v>12624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12624</v>
      </c>
      <c r="L16" s="103">
        <v>5174</v>
      </c>
      <c r="M16" s="103">
        <v>7450</v>
      </c>
      <c r="N16" s="103">
        <f>SUM(O16,+V16,+AC16)</f>
        <v>12624</v>
      </c>
      <c r="O16" s="103">
        <f>SUM(P16:U16)</f>
        <v>5174</v>
      </c>
      <c r="P16" s="103">
        <v>5174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7450</v>
      </c>
      <c r="W16" s="103">
        <v>7450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380</v>
      </c>
      <c r="AG16" s="103">
        <v>380</v>
      </c>
      <c r="AH16" s="103">
        <v>0</v>
      </c>
      <c r="AI16" s="103">
        <v>0</v>
      </c>
      <c r="AJ16" s="103">
        <f>SUM(AK16:AS16)</f>
        <v>380</v>
      </c>
      <c r="AK16" s="103">
        <v>0</v>
      </c>
      <c r="AL16" s="103">
        <v>0</v>
      </c>
      <c r="AM16" s="103">
        <v>0</v>
      </c>
      <c r="AN16" s="103">
        <v>322</v>
      </c>
      <c r="AO16" s="103">
        <v>0</v>
      </c>
      <c r="AP16" s="103">
        <v>0</v>
      </c>
      <c r="AQ16" s="103">
        <v>58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52</v>
      </c>
      <c r="B17" s="113" t="s">
        <v>282</v>
      </c>
      <c r="C17" s="101" t="s">
        <v>283</v>
      </c>
      <c r="D17" s="103">
        <f>SUM(E17,+H17,+K17)</f>
        <v>5382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5382</v>
      </c>
      <c r="L17" s="103">
        <v>1657</v>
      </c>
      <c r="M17" s="103">
        <v>3725</v>
      </c>
      <c r="N17" s="103">
        <f>SUM(O17,+V17,+AC17)</f>
        <v>5382</v>
      </c>
      <c r="O17" s="103">
        <f>SUM(P17:U17)</f>
        <v>1657</v>
      </c>
      <c r="P17" s="103">
        <v>1657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3725</v>
      </c>
      <c r="W17" s="103">
        <v>3725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13</v>
      </c>
      <c r="AG17" s="103">
        <v>13</v>
      </c>
      <c r="AH17" s="103">
        <v>0</v>
      </c>
      <c r="AI17" s="103">
        <v>0</v>
      </c>
      <c r="AJ17" s="103">
        <f>SUM(AK17:AS17)</f>
        <v>13</v>
      </c>
      <c r="AK17" s="103">
        <v>0</v>
      </c>
      <c r="AL17" s="103">
        <v>0</v>
      </c>
      <c r="AM17" s="103">
        <v>13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52</v>
      </c>
      <c r="B18" s="113" t="s">
        <v>285</v>
      </c>
      <c r="C18" s="101" t="s">
        <v>286</v>
      </c>
      <c r="D18" s="103">
        <f>SUM(E18,+H18,+K18)</f>
        <v>5551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5551</v>
      </c>
      <c r="L18" s="103">
        <v>1462</v>
      </c>
      <c r="M18" s="103">
        <v>4089</v>
      </c>
      <c r="N18" s="103">
        <f>SUM(O18,+V18,+AC18)</f>
        <v>5551</v>
      </c>
      <c r="O18" s="103">
        <f>SUM(P18:U18)</f>
        <v>1462</v>
      </c>
      <c r="P18" s="103">
        <v>1462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4089</v>
      </c>
      <c r="W18" s="103">
        <v>4089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</v>
      </c>
      <c r="AG18" s="103">
        <v>12</v>
      </c>
      <c r="AH18" s="103">
        <v>0</v>
      </c>
      <c r="AI18" s="103">
        <v>0</v>
      </c>
      <c r="AJ18" s="103">
        <f>SUM(AK18:AS18)</f>
        <v>208</v>
      </c>
      <c r="AK18" s="103">
        <v>208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12</v>
      </c>
      <c r="AU18" s="103">
        <v>12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52</v>
      </c>
      <c r="B19" s="113" t="s">
        <v>288</v>
      </c>
      <c r="C19" s="101" t="s">
        <v>289</v>
      </c>
      <c r="D19" s="103">
        <f>SUM(E19,+H19,+K19)</f>
        <v>2336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2336</v>
      </c>
      <c r="L19" s="103">
        <v>664</v>
      </c>
      <c r="M19" s="103">
        <v>1672</v>
      </c>
      <c r="N19" s="103">
        <f>SUM(O19,+V19,+AC19)</f>
        <v>2336</v>
      </c>
      <c r="O19" s="103">
        <f>SUM(P19:U19)</f>
        <v>664</v>
      </c>
      <c r="P19" s="103">
        <v>664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1672</v>
      </c>
      <c r="W19" s="103">
        <v>1672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82</v>
      </c>
      <c r="AG19" s="103">
        <v>82</v>
      </c>
      <c r="AH19" s="103">
        <v>0</v>
      </c>
      <c r="AI19" s="103">
        <v>0</v>
      </c>
      <c r="AJ19" s="103">
        <f>SUM(AK19:AS19)</f>
        <v>82</v>
      </c>
      <c r="AK19" s="103">
        <v>0</v>
      </c>
      <c r="AL19" s="103">
        <v>0</v>
      </c>
      <c r="AM19" s="103">
        <v>82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52</v>
      </c>
      <c r="B20" s="113" t="s">
        <v>291</v>
      </c>
      <c r="C20" s="101" t="s">
        <v>292</v>
      </c>
      <c r="D20" s="103">
        <f>SUM(E20,+H20,+K20)</f>
        <v>1682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1682</v>
      </c>
      <c r="L20" s="103">
        <v>468</v>
      </c>
      <c r="M20" s="103">
        <v>1214</v>
      </c>
      <c r="N20" s="103">
        <f>SUM(O20,+V20,+AC20)</f>
        <v>1682</v>
      </c>
      <c r="O20" s="103">
        <f>SUM(P20:U20)</f>
        <v>468</v>
      </c>
      <c r="P20" s="103">
        <v>468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1214</v>
      </c>
      <c r="W20" s="103">
        <v>1214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85</v>
      </c>
      <c r="AG20" s="103">
        <v>85</v>
      </c>
      <c r="AH20" s="103">
        <v>0</v>
      </c>
      <c r="AI20" s="103">
        <v>0</v>
      </c>
      <c r="AJ20" s="103">
        <f>SUM(AK20:AS20)</f>
        <v>85</v>
      </c>
      <c r="AK20" s="103">
        <v>0</v>
      </c>
      <c r="AL20" s="103">
        <v>0</v>
      </c>
      <c r="AM20" s="103">
        <v>85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52</v>
      </c>
      <c r="B21" s="113" t="s">
        <v>294</v>
      </c>
      <c r="C21" s="101" t="s">
        <v>295</v>
      </c>
      <c r="D21" s="103">
        <f>SUM(E21,+H21,+K21)</f>
        <v>3667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3667</v>
      </c>
      <c r="L21" s="103">
        <v>1867</v>
      </c>
      <c r="M21" s="103">
        <v>1800</v>
      </c>
      <c r="N21" s="103">
        <f>SUM(O21,+V21,+AC21)</f>
        <v>3667</v>
      </c>
      <c r="O21" s="103">
        <f>SUM(P21:U21)</f>
        <v>1867</v>
      </c>
      <c r="P21" s="103">
        <v>1867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1800</v>
      </c>
      <c r="W21" s="103">
        <v>1800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120</v>
      </c>
      <c r="AG21" s="103">
        <v>120</v>
      </c>
      <c r="AH21" s="103">
        <v>0</v>
      </c>
      <c r="AI21" s="103">
        <v>0</v>
      </c>
      <c r="AJ21" s="103">
        <f>SUM(AK21:AS21)</f>
        <v>120</v>
      </c>
      <c r="AK21" s="103">
        <v>0</v>
      </c>
      <c r="AL21" s="103">
        <v>0</v>
      </c>
      <c r="AM21" s="103">
        <v>120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52</v>
      </c>
      <c r="B22" s="113" t="s">
        <v>297</v>
      </c>
      <c r="C22" s="101" t="s">
        <v>298</v>
      </c>
      <c r="D22" s="103">
        <f>SUM(E22,+H22,+K22)</f>
        <v>3851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3851</v>
      </c>
      <c r="L22" s="103">
        <v>2668</v>
      </c>
      <c r="M22" s="103">
        <v>1183</v>
      </c>
      <c r="N22" s="103">
        <f>SUM(O22,+V22,+AC22)</f>
        <v>3851</v>
      </c>
      <c r="O22" s="103">
        <f>SUM(P22:U22)</f>
        <v>2668</v>
      </c>
      <c r="P22" s="103">
        <v>2668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1183</v>
      </c>
      <c r="W22" s="103">
        <v>1183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238</v>
      </c>
      <c r="AG22" s="103">
        <v>238</v>
      </c>
      <c r="AH22" s="103">
        <v>0</v>
      </c>
      <c r="AI22" s="103">
        <v>0</v>
      </c>
      <c r="AJ22" s="103">
        <f>SUM(AK22:AS22)</f>
        <v>238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238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52</v>
      </c>
      <c r="B23" s="113" t="s">
        <v>300</v>
      </c>
      <c r="C23" s="101" t="s">
        <v>301</v>
      </c>
      <c r="D23" s="103">
        <f>SUM(E23,+H23,+K23)</f>
        <v>3285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3285</v>
      </c>
      <c r="L23" s="103">
        <v>2688</v>
      </c>
      <c r="M23" s="103">
        <v>597</v>
      </c>
      <c r="N23" s="103">
        <f>SUM(O23,+V23,+AC23)</f>
        <v>3285</v>
      </c>
      <c r="O23" s="103">
        <f>SUM(P23:U23)</f>
        <v>2688</v>
      </c>
      <c r="P23" s="103">
        <v>2688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597</v>
      </c>
      <c r="W23" s="103">
        <v>597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203</v>
      </c>
      <c r="AG23" s="103">
        <v>203</v>
      </c>
      <c r="AH23" s="103">
        <v>0</v>
      </c>
      <c r="AI23" s="103">
        <v>0</v>
      </c>
      <c r="AJ23" s="103">
        <f>SUM(AK23:AS23)</f>
        <v>203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203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52</v>
      </c>
      <c r="B24" s="113" t="s">
        <v>303</v>
      </c>
      <c r="C24" s="101" t="s">
        <v>304</v>
      </c>
      <c r="D24" s="103">
        <f>SUM(E24,+H24,+K24)</f>
        <v>670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670</v>
      </c>
      <c r="L24" s="103">
        <v>161</v>
      </c>
      <c r="M24" s="103">
        <v>509</v>
      </c>
      <c r="N24" s="103">
        <f>SUM(O24,+V24,+AC24)</f>
        <v>670</v>
      </c>
      <c r="O24" s="103">
        <f>SUM(P24:U24)</f>
        <v>161</v>
      </c>
      <c r="P24" s="103">
        <v>161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509</v>
      </c>
      <c r="W24" s="103">
        <v>509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</v>
      </c>
      <c r="AU24" s="103">
        <v>1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52</v>
      </c>
      <c r="B25" s="113" t="s">
        <v>306</v>
      </c>
      <c r="C25" s="101" t="s">
        <v>307</v>
      </c>
      <c r="D25" s="103">
        <f>SUM(E25,+H25,+K25)</f>
        <v>3242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3242</v>
      </c>
      <c r="L25" s="103">
        <v>1274</v>
      </c>
      <c r="M25" s="103">
        <v>1968</v>
      </c>
      <c r="N25" s="103">
        <f>SUM(O25,+V25,+AC25)</f>
        <v>3242</v>
      </c>
      <c r="O25" s="103">
        <f>SUM(P25:U25)</f>
        <v>1274</v>
      </c>
      <c r="P25" s="103">
        <v>1274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1968</v>
      </c>
      <c r="W25" s="103">
        <v>1968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</v>
      </c>
      <c r="AG25" s="103">
        <v>8</v>
      </c>
      <c r="AH25" s="103">
        <v>0</v>
      </c>
      <c r="AI25" s="103">
        <v>0</v>
      </c>
      <c r="AJ25" s="103">
        <f>SUM(AK25:AS25)</f>
        <v>8</v>
      </c>
      <c r="AK25" s="103">
        <v>0</v>
      </c>
      <c r="AL25" s="103">
        <v>0</v>
      </c>
      <c r="AM25" s="103">
        <v>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6</v>
      </c>
      <c r="AU25" s="103">
        <v>0</v>
      </c>
      <c r="AV25" s="103">
        <v>0</v>
      </c>
      <c r="AW25" s="103">
        <v>6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52</v>
      </c>
      <c r="B26" s="113" t="s">
        <v>309</v>
      </c>
      <c r="C26" s="101" t="s">
        <v>310</v>
      </c>
      <c r="D26" s="103">
        <f>SUM(E26,+H26,+K26)</f>
        <v>4459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4459</v>
      </c>
      <c r="L26" s="103">
        <v>1311</v>
      </c>
      <c r="M26" s="103">
        <v>3148</v>
      </c>
      <c r="N26" s="103">
        <f>SUM(O26,+V26,+AC26)</f>
        <v>4459</v>
      </c>
      <c r="O26" s="103">
        <f>SUM(P26:U26)</f>
        <v>1311</v>
      </c>
      <c r="P26" s="103">
        <v>1311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3148</v>
      </c>
      <c r="W26" s="103">
        <v>3148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10</v>
      </c>
      <c r="AG26" s="103">
        <v>10</v>
      </c>
      <c r="AH26" s="103">
        <v>0</v>
      </c>
      <c r="AI26" s="103">
        <v>0</v>
      </c>
      <c r="AJ26" s="103">
        <f>SUM(AK26:AS26)</f>
        <v>10</v>
      </c>
      <c r="AK26" s="103">
        <v>0</v>
      </c>
      <c r="AL26" s="103">
        <v>0</v>
      </c>
      <c r="AM26" s="103">
        <v>10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52</v>
      </c>
      <c r="B27" s="113" t="s">
        <v>312</v>
      </c>
      <c r="C27" s="101" t="s">
        <v>313</v>
      </c>
      <c r="D27" s="103">
        <f>SUM(E27,+H27,+K27)</f>
        <v>958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958</v>
      </c>
      <c r="L27" s="103">
        <v>349</v>
      </c>
      <c r="M27" s="103">
        <v>609</v>
      </c>
      <c r="N27" s="103">
        <f>SUM(O27,+V27,+AC27)</f>
        <v>958</v>
      </c>
      <c r="O27" s="103">
        <f>SUM(P27:U27)</f>
        <v>349</v>
      </c>
      <c r="P27" s="103">
        <v>349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609</v>
      </c>
      <c r="W27" s="103">
        <v>609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</v>
      </c>
      <c r="AG27" s="103">
        <v>2</v>
      </c>
      <c r="AH27" s="103">
        <v>0</v>
      </c>
      <c r="AI27" s="103">
        <v>0</v>
      </c>
      <c r="AJ27" s="103">
        <f>SUM(AK27:AS27)</f>
        <v>2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52</v>
      </c>
      <c r="B28" s="113" t="s">
        <v>315</v>
      </c>
      <c r="C28" s="101" t="s">
        <v>316</v>
      </c>
      <c r="D28" s="103">
        <f>SUM(E28,+H28,+K28)</f>
        <v>3394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3394</v>
      </c>
      <c r="L28" s="103">
        <v>913</v>
      </c>
      <c r="M28" s="103">
        <v>2481</v>
      </c>
      <c r="N28" s="103">
        <f>SUM(O28,+V28,+AC28)</f>
        <v>3394</v>
      </c>
      <c r="O28" s="103">
        <f>SUM(P28:U28)</f>
        <v>913</v>
      </c>
      <c r="P28" s="103">
        <v>913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2481</v>
      </c>
      <c r="W28" s="103">
        <v>2481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8</v>
      </c>
      <c r="AG28" s="103">
        <v>8</v>
      </c>
      <c r="AH28" s="103">
        <v>0</v>
      </c>
      <c r="AI28" s="103">
        <v>0</v>
      </c>
      <c r="AJ28" s="103">
        <f>SUM(AK28:AS28)</f>
        <v>8</v>
      </c>
      <c r="AK28" s="103">
        <v>0</v>
      </c>
      <c r="AL28" s="103">
        <v>0</v>
      </c>
      <c r="AM28" s="103">
        <v>8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52</v>
      </c>
      <c r="B29" s="113" t="s">
        <v>318</v>
      </c>
      <c r="C29" s="101" t="s">
        <v>319</v>
      </c>
      <c r="D29" s="103">
        <f>SUM(E29,+H29,+K29)</f>
        <v>4434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4434</v>
      </c>
      <c r="L29" s="103">
        <v>1034</v>
      </c>
      <c r="M29" s="103">
        <v>3400</v>
      </c>
      <c r="N29" s="103">
        <f>SUM(O29,+V29,+AC29)</f>
        <v>4434</v>
      </c>
      <c r="O29" s="103">
        <f>SUM(P29:U29)</f>
        <v>1034</v>
      </c>
      <c r="P29" s="103">
        <v>1034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3400</v>
      </c>
      <c r="W29" s="103">
        <v>3400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133</v>
      </c>
      <c r="AG29" s="103">
        <v>133</v>
      </c>
      <c r="AH29" s="103">
        <v>0</v>
      </c>
      <c r="AI29" s="103">
        <v>0</v>
      </c>
      <c r="AJ29" s="103">
        <f>SUM(AK29:AS29)</f>
        <v>133</v>
      </c>
      <c r="AK29" s="103">
        <v>0</v>
      </c>
      <c r="AL29" s="103">
        <v>0</v>
      </c>
      <c r="AM29" s="103">
        <v>0</v>
      </c>
      <c r="AN29" s="103">
        <v>113</v>
      </c>
      <c r="AO29" s="103">
        <v>0</v>
      </c>
      <c r="AP29" s="103">
        <v>0</v>
      </c>
      <c r="AQ29" s="103">
        <v>20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52</v>
      </c>
      <c r="B30" s="113" t="s">
        <v>321</v>
      </c>
      <c r="C30" s="101" t="s">
        <v>322</v>
      </c>
      <c r="D30" s="103">
        <f>SUM(E30,+H30,+K30)</f>
        <v>6933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6933</v>
      </c>
      <c r="L30" s="103">
        <v>2779</v>
      </c>
      <c r="M30" s="103">
        <v>4154</v>
      </c>
      <c r="N30" s="103">
        <f>SUM(O30,+V30,+AC30)</f>
        <v>6933</v>
      </c>
      <c r="O30" s="103">
        <f>SUM(P30:U30)</f>
        <v>2779</v>
      </c>
      <c r="P30" s="103">
        <v>2779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4154</v>
      </c>
      <c r="W30" s="103">
        <v>4154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209</v>
      </c>
      <c r="AG30" s="103">
        <v>209</v>
      </c>
      <c r="AH30" s="103">
        <v>0</v>
      </c>
      <c r="AI30" s="103">
        <v>0</v>
      </c>
      <c r="AJ30" s="103">
        <f>SUM(AK30:AS30)</f>
        <v>209</v>
      </c>
      <c r="AK30" s="103">
        <v>0</v>
      </c>
      <c r="AL30" s="103">
        <v>0</v>
      </c>
      <c r="AM30" s="103">
        <v>0</v>
      </c>
      <c r="AN30" s="103">
        <v>177</v>
      </c>
      <c r="AO30" s="103">
        <v>0</v>
      </c>
      <c r="AP30" s="103">
        <v>0</v>
      </c>
      <c r="AQ30" s="103">
        <v>32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52</v>
      </c>
      <c r="B31" s="113" t="s">
        <v>324</v>
      </c>
      <c r="C31" s="101" t="s">
        <v>325</v>
      </c>
      <c r="D31" s="103">
        <f>SUM(E31,+H31,+K31)</f>
        <v>11540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11540</v>
      </c>
      <c r="L31" s="103">
        <v>2756</v>
      </c>
      <c r="M31" s="103">
        <v>8784</v>
      </c>
      <c r="N31" s="103">
        <f>SUM(O31,+V31,+AC31)</f>
        <v>11540</v>
      </c>
      <c r="O31" s="103">
        <f>SUM(P31:U31)</f>
        <v>2756</v>
      </c>
      <c r="P31" s="103">
        <v>2756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8784</v>
      </c>
      <c r="W31" s="103">
        <v>8784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32</v>
      </c>
      <c r="AG31" s="103">
        <v>32</v>
      </c>
      <c r="AH31" s="103">
        <v>0</v>
      </c>
      <c r="AI31" s="103">
        <v>0</v>
      </c>
      <c r="AJ31" s="103">
        <f>SUM(AK31:AS31)</f>
        <v>32</v>
      </c>
      <c r="AK31" s="103">
        <v>0</v>
      </c>
      <c r="AL31" s="103">
        <v>0</v>
      </c>
      <c r="AM31" s="103">
        <v>32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270</v>
      </c>
      <c r="BA31" s="103">
        <v>270</v>
      </c>
      <c r="BB31" s="103">
        <v>0</v>
      </c>
      <c r="BC31" s="103">
        <v>0</v>
      </c>
    </row>
    <row r="32" spans="1:55" s="105" customFormat="1" ht="13.5" customHeight="1">
      <c r="A32" s="115" t="s">
        <v>52</v>
      </c>
      <c r="B32" s="113" t="s">
        <v>327</v>
      </c>
      <c r="C32" s="101" t="s">
        <v>328</v>
      </c>
      <c r="D32" s="103">
        <f>SUM(E32,+H32,+K32)</f>
        <v>8805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8805</v>
      </c>
      <c r="L32" s="103">
        <v>2198</v>
      </c>
      <c r="M32" s="103">
        <v>6607</v>
      </c>
      <c r="N32" s="103">
        <f>SUM(O32,+V32,+AC32)</f>
        <v>8805</v>
      </c>
      <c r="O32" s="103">
        <f>SUM(P32:U32)</f>
        <v>2198</v>
      </c>
      <c r="P32" s="103">
        <v>2198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6607</v>
      </c>
      <c r="W32" s="103">
        <v>6607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314</v>
      </c>
      <c r="AG32" s="103">
        <v>314</v>
      </c>
      <c r="AH32" s="103">
        <v>0</v>
      </c>
      <c r="AI32" s="103">
        <v>0</v>
      </c>
      <c r="AJ32" s="103">
        <f>SUM(AK32:AS32)</f>
        <v>314</v>
      </c>
      <c r="AK32" s="103">
        <v>0</v>
      </c>
      <c r="AL32" s="103">
        <v>0</v>
      </c>
      <c r="AM32" s="103">
        <v>314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52</v>
      </c>
      <c r="B33" s="113" t="s">
        <v>330</v>
      </c>
      <c r="C33" s="101" t="s">
        <v>331</v>
      </c>
      <c r="D33" s="103">
        <f>SUM(E33,+H33,+K33)</f>
        <v>2756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2756</v>
      </c>
      <c r="L33" s="103">
        <v>554</v>
      </c>
      <c r="M33" s="103">
        <v>2202</v>
      </c>
      <c r="N33" s="103">
        <f>SUM(O33,+V33,+AC33)</f>
        <v>2756</v>
      </c>
      <c r="O33" s="103">
        <f>SUM(P33:U33)</f>
        <v>554</v>
      </c>
      <c r="P33" s="103">
        <v>554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2202</v>
      </c>
      <c r="W33" s="103">
        <v>2202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148</v>
      </c>
      <c r="AG33" s="103">
        <v>148</v>
      </c>
      <c r="AH33" s="103">
        <v>0</v>
      </c>
      <c r="AI33" s="103">
        <v>0</v>
      </c>
      <c r="AJ33" s="103">
        <f>SUM(AK33:AS33)</f>
        <v>148</v>
      </c>
      <c r="AK33" s="103">
        <v>0</v>
      </c>
      <c r="AL33" s="103">
        <v>0</v>
      </c>
      <c r="AM33" s="103">
        <v>11</v>
      </c>
      <c r="AN33" s="103">
        <v>137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52</v>
      </c>
      <c r="B34" s="113" t="s">
        <v>333</v>
      </c>
      <c r="C34" s="101" t="s">
        <v>334</v>
      </c>
      <c r="D34" s="103">
        <f>SUM(E34,+H34,+K34)</f>
        <v>1865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1865</v>
      </c>
      <c r="L34" s="103">
        <v>914</v>
      </c>
      <c r="M34" s="103">
        <v>951</v>
      </c>
      <c r="N34" s="103">
        <f>SUM(O34,+V34,+AC34)</f>
        <v>1865</v>
      </c>
      <c r="O34" s="103">
        <f>SUM(P34:U34)</f>
        <v>914</v>
      </c>
      <c r="P34" s="103">
        <v>914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951</v>
      </c>
      <c r="W34" s="103">
        <v>951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52</v>
      </c>
      <c r="B35" s="113" t="s">
        <v>336</v>
      </c>
      <c r="C35" s="101" t="s">
        <v>337</v>
      </c>
      <c r="D35" s="103">
        <f>SUM(E35,+H35,+K35)</f>
        <v>11641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11641</v>
      </c>
      <c r="L35" s="103">
        <v>1921</v>
      </c>
      <c r="M35" s="103">
        <v>9720</v>
      </c>
      <c r="N35" s="103">
        <f>SUM(O35,+V35,+AC35)</f>
        <v>11641</v>
      </c>
      <c r="O35" s="103">
        <f>SUM(P35:U35)</f>
        <v>1921</v>
      </c>
      <c r="P35" s="103">
        <v>1921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9720</v>
      </c>
      <c r="W35" s="103">
        <v>9720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448</v>
      </c>
      <c r="AG35" s="103">
        <v>448</v>
      </c>
      <c r="AH35" s="103">
        <v>0</v>
      </c>
      <c r="AI35" s="103">
        <v>0</v>
      </c>
      <c r="AJ35" s="103">
        <f>SUM(AK35:AS35)</f>
        <v>448</v>
      </c>
      <c r="AK35" s="103">
        <v>0</v>
      </c>
      <c r="AL35" s="103">
        <v>0</v>
      </c>
      <c r="AM35" s="103">
        <v>448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52</v>
      </c>
      <c r="B36" s="113" t="s">
        <v>339</v>
      </c>
      <c r="C36" s="101" t="s">
        <v>340</v>
      </c>
      <c r="D36" s="103">
        <f>SUM(E36,+H36,+K36)</f>
        <v>4503</v>
      </c>
      <c r="E36" s="103">
        <f>SUM(F36:G36)</f>
        <v>0</v>
      </c>
      <c r="F36" s="103">
        <v>0</v>
      </c>
      <c r="G36" s="103">
        <v>0</v>
      </c>
      <c r="H36" s="103">
        <f>SUM(I36:J36)</f>
        <v>4503</v>
      </c>
      <c r="I36" s="103">
        <v>1498</v>
      </c>
      <c r="J36" s="103">
        <v>3005</v>
      </c>
      <c r="K36" s="103">
        <f>SUM(L36:M36)</f>
        <v>0</v>
      </c>
      <c r="L36" s="103">
        <v>0</v>
      </c>
      <c r="M36" s="103">
        <v>0</v>
      </c>
      <c r="N36" s="103">
        <f>SUM(O36,+V36,+AC36)</f>
        <v>4503</v>
      </c>
      <c r="O36" s="103">
        <f>SUM(P36:U36)</f>
        <v>1498</v>
      </c>
      <c r="P36" s="103">
        <v>1498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3005</v>
      </c>
      <c r="W36" s="103">
        <v>3005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12</v>
      </c>
      <c r="AG36" s="103">
        <v>12</v>
      </c>
      <c r="AH36" s="103">
        <v>0</v>
      </c>
      <c r="AI36" s="103">
        <v>0</v>
      </c>
      <c r="AJ36" s="103">
        <f>SUM(AK36:AS36)</f>
        <v>12</v>
      </c>
      <c r="AK36" s="103">
        <v>12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12</v>
      </c>
      <c r="AU36" s="103">
        <v>12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52</v>
      </c>
      <c r="B37" s="113" t="s">
        <v>342</v>
      </c>
      <c r="C37" s="101" t="s">
        <v>343</v>
      </c>
      <c r="D37" s="103">
        <f>SUM(E37,+H37,+K37)</f>
        <v>6884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6884</v>
      </c>
      <c r="L37" s="103">
        <v>1375</v>
      </c>
      <c r="M37" s="103">
        <v>5509</v>
      </c>
      <c r="N37" s="103">
        <f>SUM(O37,+V37,+AC37)</f>
        <v>6884</v>
      </c>
      <c r="O37" s="103">
        <f>SUM(P37:U37)</f>
        <v>1375</v>
      </c>
      <c r="P37" s="103">
        <v>1375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5509</v>
      </c>
      <c r="W37" s="103">
        <v>5509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370</v>
      </c>
      <c r="AG37" s="103">
        <v>370</v>
      </c>
      <c r="AH37" s="103">
        <v>0</v>
      </c>
      <c r="AI37" s="103">
        <v>0</v>
      </c>
      <c r="AJ37" s="103">
        <f>SUM(AK37:AS37)</f>
        <v>370</v>
      </c>
      <c r="AK37" s="103">
        <v>0</v>
      </c>
      <c r="AL37" s="103">
        <v>0</v>
      </c>
      <c r="AM37" s="103">
        <v>27</v>
      </c>
      <c r="AN37" s="103">
        <v>343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3</v>
      </c>
      <c r="AU37" s="103">
        <v>0</v>
      </c>
      <c r="AV37" s="103">
        <v>0</v>
      </c>
      <c r="AW37" s="103">
        <v>3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52</v>
      </c>
      <c r="B38" s="113" t="s">
        <v>345</v>
      </c>
      <c r="C38" s="101" t="s">
        <v>346</v>
      </c>
      <c r="D38" s="103">
        <f>SUM(E38,+H38,+K38)</f>
        <v>3633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3633</v>
      </c>
      <c r="L38" s="103">
        <v>1074</v>
      </c>
      <c r="M38" s="103">
        <v>2559</v>
      </c>
      <c r="N38" s="103">
        <f>SUM(O38,+V38,+AC38)</f>
        <v>3633</v>
      </c>
      <c r="O38" s="103">
        <f>SUM(P38:U38)</f>
        <v>1074</v>
      </c>
      <c r="P38" s="103">
        <v>1074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2559</v>
      </c>
      <c r="W38" s="103">
        <v>2559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60</v>
      </c>
      <c r="AG38" s="103">
        <v>60</v>
      </c>
      <c r="AH38" s="103">
        <v>0</v>
      </c>
      <c r="AI38" s="103">
        <v>0</v>
      </c>
      <c r="AJ38" s="103">
        <f>SUM(AK38:AS38)</f>
        <v>60</v>
      </c>
      <c r="AK38" s="103">
        <v>0</v>
      </c>
      <c r="AL38" s="103">
        <v>0</v>
      </c>
      <c r="AM38" s="103">
        <v>60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85</v>
      </c>
      <c r="BA38" s="103">
        <v>85</v>
      </c>
      <c r="BB38" s="103">
        <v>0</v>
      </c>
      <c r="BC38" s="103">
        <v>0</v>
      </c>
    </row>
    <row r="39" spans="1:55" s="105" customFormat="1" ht="13.5" customHeight="1">
      <c r="A39" s="115" t="s">
        <v>52</v>
      </c>
      <c r="B39" s="113" t="s">
        <v>348</v>
      </c>
      <c r="C39" s="101" t="s">
        <v>349</v>
      </c>
      <c r="D39" s="103">
        <f>SUM(E39,+H39,+K39)</f>
        <v>3575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3575</v>
      </c>
      <c r="L39" s="103">
        <v>1399</v>
      </c>
      <c r="M39" s="103">
        <v>2176</v>
      </c>
      <c r="N39" s="103">
        <f>SUM(O39,+V39,+AC39)</f>
        <v>3575</v>
      </c>
      <c r="O39" s="103">
        <f>SUM(P39:U39)</f>
        <v>1399</v>
      </c>
      <c r="P39" s="103">
        <v>1399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2176</v>
      </c>
      <c r="W39" s="103">
        <v>2176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84</v>
      </c>
      <c r="AG39" s="103">
        <v>84</v>
      </c>
      <c r="AH39" s="103">
        <v>0</v>
      </c>
      <c r="AI39" s="103">
        <v>0</v>
      </c>
      <c r="AJ39" s="103">
        <f>SUM(AK39:AS39)</f>
        <v>84</v>
      </c>
      <c r="AK39" s="103">
        <v>0</v>
      </c>
      <c r="AL39" s="103">
        <v>0</v>
      </c>
      <c r="AM39" s="103">
        <v>84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123</v>
      </c>
      <c r="BA39" s="103">
        <v>123</v>
      </c>
      <c r="BB39" s="103">
        <v>0</v>
      </c>
      <c r="BC39" s="103">
        <v>0</v>
      </c>
    </row>
    <row r="40" spans="1:55" s="105" customFormat="1" ht="13.5" customHeight="1">
      <c r="A40" s="115" t="s">
        <v>52</v>
      </c>
      <c r="B40" s="113" t="s">
        <v>351</v>
      </c>
      <c r="C40" s="101" t="s">
        <v>352</v>
      </c>
      <c r="D40" s="103">
        <f>SUM(E40,+H40,+K40)</f>
        <v>1336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1336</v>
      </c>
      <c r="L40" s="103">
        <v>470</v>
      </c>
      <c r="M40" s="103">
        <v>866</v>
      </c>
      <c r="N40" s="103">
        <f>SUM(O40,+V40,+AC40)</f>
        <v>1336</v>
      </c>
      <c r="O40" s="103">
        <f>SUM(P40:U40)</f>
        <v>470</v>
      </c>
      <c r="P40" s="103">
        <v>470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866</v>
      </c>
      <c r="W40" s="103">
        <v>866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</v>
      </c>
      <c r="AG40" s="103">
        <v>7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7</v>
      </c>
      <c r="AU40" s="103">
        <v>7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52</v>
      </c>
      <c r="B41" s="113" t="s">
        <v>354</v>
      </c>
      <c r="C41" s="101" t="s">
        <v>355</v>
      </c>
      <c r="D41" s="103">
        <f>SUM(E41,+H41,+K41)</f>
        <v>1413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1413</v>
      </c>
      <c r="L41" s="103">
        <v>660</v>
      </c>
      <c r="M41" s="103">
        <v>753</v>
      </c>
      <c r="N41" s="103">
        <f>SUM(O41,+V41,+AC41)</f>
        <v>1413</v>
      </c>
      <c r="O41" s="103">
        <f>SUM(P41:U41)</f>
        <v>660</v>
      </c>
      <c r="P41" s="103">
        <v>660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753</v>
      </c>
      <c r="W41" s="103">
        <v>753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</v>
      </c>
      <c r="AG41" s="103">
        <v>7</v>
      </c>
      <c r="AH41" s="103">
        <v>0</v>
      </c>
      <c r="AI41" s="103">
        <v>0</v>
      </c>
      <c r="AJ41" s="103">
        <f>SUM(AK41:AS41)</f>
        <v>7</v>
      </c>
      <c r="AK41" s="103">
        <v>0</v>
      </c>
      <c r="AL41" s="103">
        <v>0</v>
      </c>
      <c r="AM41" s="103">
        <v>7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52</v>
      </c>
      <c r="B42" s="113" t="s">
        <v>357</v>
      </c>
      <c r="C42" s="101" t="s">
        <v>358</v>
      </c>
      <c r="D42" s="103">
        <f>SUM(E42,+H42,+K42)</f>
        <v>6753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6753</v>
      </c>
      <c r="L42" s="103">
        <v>4271</v>
      </c>
      <c r="M42" s="103">
        <v>2482</v>
      </c>
      <c r="N42" s="103">
        <f>SUM(O42,+V42,+AC42)</f>
        <v>6753</v>
      </c>
      <c r="O42" s="103">
        <f>SUM(P42:U42)</f>
        <v>4271</v>
      </c>
      <c r="P42" s="103">
        <v>4271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2482</v>
      </c>
      <c r="W42" s="103">
        <v>2482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194</v>
      </c>
      <c r="AG42" s="103">
        <v>194</v>
      </c>
      <c r="AH42" s="103">
        <v>0</v>
      </c>
      <c r="AI42" s="103">
        <v>0</v>
      </c>
      <c r="AJ42" s="103">
        <f>SUM(AK42:AS42)</f>
        <v>194</v>
      </c>
      <c r="AK42" s="103">
        <v>0</v>
      </c>
      <c r="AL42" s="103">
        <v>0</v>
      </c>
      <c r="AM42" s="103">
        <v>194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18</v>
      </c>
      <c r="AU42" s="103">
        <v>0</v>
      </c>
      <c r="AV42" s="103">
        <v>0</v>
      </c>
      <c r="AW42" s="103">
        <v>18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52</v>
      </c>
      <c r="B43" s="113" t="s">
        <v>360</v>
      </c>
      <c r="C43" s="101" t="s">
        <v>361</v>
      </c>
      <c r="D43" s="103">
        <f>SUM(E43,+H43,+K43)</f>
        <v>7104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7104</v>
      </c>
      <c r="L43" s="103">
        <v>2525</v>
      </c>
      <c r="M43" s="103">
        <v>4579</v>
      </c>
      <c r="N43" s="103">
        <f>SUM(O43,+V43,+AC43)</f>
        <v>7104</v>
      </c>
      <c r="O43" s="103">
        <f>SUM(P43:U43)</f>
        <v>2525</v>
      </c>
      <c r="P43" s="103">
        <v>2525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4579</v>
      </c>
      <c r="W43" s="103">
        <v>4579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310</v>
      </c>
      <c r="AG43" s="103">
        <v>310</v>
      </c>
      <c r="AH43" s="103">
        <v>0</v>
      </c>
      <c r="AI43" s="103">
        <v>0</v>
      </c>
      <c r="AJ43" s="103">
        <f>SUM(AK43:AS43)</f>
        <v>310</v>
      </c>
      <c r="AK43" s="103">
        <v>0</v>
      </c>
      <c r="AL43" s="103">
        <v>0</v>
      </c>
      <c r="AM43" s="103">
        <v>53</v>
      </c>
      <c r="AN43" s="103">
        <v>257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4</v>
      </c>
      <c r="AU43" s="103">
        <v>0</v>
      </c>
      <c r="AV43" s="103">
        <v>0</v>
      </c>
      <c r="AW43" s="103">
        <v>4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52</v>
      </c>
      <c r="B44" s="113" t="s">
        <v>363</v>
      </c>
      <c r="C44" s="101" t="s">
        <v>364</v>
      </c>
      <c r="D44" s="103">
        <f>SUM(E44,+H44,+K44)</f>
        <v>3922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3922</v>
      </c>
      <c r="L44" s="103">
        <v>2077</v>
      </c>
      <c r="M44" s="103">
        <v>1845</v>
      </c>
      <c r="N44" s="103">
        <f>SUM(O44,+V44,+AC44)</f>
        <v>3922</v>
      </c>
      <c r="O44" s="103">
        <f>SUM(P44:U44)</f>
        <v>2077</v>
      </c>
      <c r="P44" s="103">
        <v>2077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1845</v>
      </c>
      <c r="W44" s="103">
        <v>1845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113</v>
      </c>
      <c r="AG44" s="103">
        <v>113</v>
      </c>
      <c r="AH44" s="103">
        <v>0</v>
      </c>
      <c r="AI44" s="103">
        <v>0</v>
      </c>
      <c r="AJ44" s="103">
        <f>SUM(AK44:AS44)</f>
        <v>113</v>
      </c>
      <c r="AK44" s="103">
        <v>0</v>
      </c>
      <c r="AL44" s="103">
        <v>0</v>
      </c>
      <c r="AM44" s="103">
        <v>113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10</v>
      </c>
      <c r="AU44" s="103">
        <v>0</v>
      </c>
      <c r="AV44" s="103">
        <v>0</v>
      </c>
      <c r="AW44" s="103">
        <v>10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52</v>
      </c>
      <c r="B45" s="113" t="s">
        <v>366</v>
      </c>
      <c r="C45" s="101" t="s">
        <v>367</v>
      </c>
      <c r="D45" s="103">
        <f>SUM(E45,+H45,+K45)</f>
        <v>11972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11972</v>
      </c>
      <c r="L45" s="103">
        <v>4625</v>
      </c>
      <c r="M45" s="103">
        <v>7347</v>
      </c>
      <c r="N45" s="103">
        <f>SUM(O45,+V45,+AC45)</f>
        <v>11972</v>
      </c>
      <c r="O45" s="103">
        <f>SUM(P45:U45)</f>
        <v>4625</v>
      </c>
      <c r="P45" s="103">
        <v>4625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7347</v>
      </c>
      <c r="W45" s="103">
        <v>7347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352</v>
      </c>
      <c r="AG45" s="103">
        <v>352</v>
      </c>
      <c r="AH45" s="103">
        <v>0</v>
      </c>
      <c r="AI45" s="103">
        <v>0</v>
      </c>
      <c r="AJ45" s="103">
        <f>SUM(AK45:AS45)</f>
        <v>352</v>
      </c>
      <c r="AK45" s="103">
        <v>0</v>
      </c>
      <c r="AL45" s="103">
        <v>0</v>
      </c>
      <c r="AM45" s="103">
        <v>250</v>
      </c>
      <c r="AN45" s="103">
        <v>0</v>
      </c>
      <c r="AO45" s="103">
        <v>0</v>
      </c>
      <c r="AP45" s="103">
        <v>0</v>
      </c>
      <c r="AQ45" s="103">
        <v>99</v>
      </c>
      <c r="AR45" s="103">
        <v>0</v>
      </c>
      <c r="AS45" s="103">
        <v>3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52</v>
      </c>
      <c r="B46" s="113" t="s">
        <v>369</v>
      </c>
      <c r="C46" s="101" t="s">
        <v>370</v>
      </c>
      <c r="D46" s="103">
        <f>SUM(E46,+H46,+K46)</f>
        <v>7904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7904</v>
      </c>
      <c r="L46" s="103">
        <v>2668</v>
      </c>
      <c r="M46" s="103">
        <v>5236</v>
      </c>
      <c r="N46" s="103">
        <f>SUM(O46,+V46,+AC46)</f>
        <v>7904</v>
      </c>
      <c r="O46" s="103">
        <f>SUM(P46:U46)</f>
        <v>2668</v>
      </c>
      <c r="P46" s="103">
        <v>2668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5236</v>
      </c>
      <c r="W46" s="103">
        <v>5236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235</v>
      </c>
      <c r="AG46" s="103">
        <v>235</v>
      </c>
      <c r="AH46" s="103">
        <v>0</v>
      </c>
      <c r="AI46" s="103">
        <v>0</v>
      </c>
      <c r="AJ46" s="103">
        <f>SUM(AK46:AS46)</f>
        <v>235</v>
      </c>
      <c r="AK46" s="103">
        <v>0</v>
      </c>
      <c r="AL46" s="103">
        <v>0</v>
      </c>
      <c r="AM46" s="103">
        <v>8</v>
      </c>
      <c r="AN46" s="103">
        <v>0</v>
      </c>
      <c r="AO46" s="103">
        <v>0</v>
      </c>
      <c r="AP46" s="103">
        <v>0</v>
      </c>
      <c r="AQ46" s="103">
        <v>221</v>
      </c>
      <c r="AR46" s="103">
        <v>0</v>
      </c>
      <c r="AS46" s="103">
        <v>6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52</v>
      </c>
      <c r="B47" s="113" t="s">
        <v>372</v>
      </c>
      <c r="C47" s="101" t="s">
        <v>373</v>
      </c>
      <c r="D47" s="103">
        <f>SUM(E47,+H47,+K47)</f>
        <v>565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565</v>
      </c>
      <c r="L47" s="103">
        <v>247</v>
      </c>
      <c r="M47" s="103">
        <v>318</v>
      </c>
      <c r="N47" s="103">
        <f>SUM(O47,+V47,+AC47)</f>
        <v>565</v>
      </c>
      <c r="O47" s="103">
        <f>SUM(P47:U47)</f>
        <v>247</v>
      </c>
      <c r="P47" s="103">
        <v>247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318</v>
      </c>
      <c r="W47" s="103">
        <v>318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25</v>
      </c>
      <c r="AG47" s="103">
        <v>25</v>
      </c>
      <c r="AH47" s="103">
        <v>0</v>
      </c>
      <c r="AI47" s="103">
        <v>0</v>
      </c>
      <c r="AJ47" s="103">
        <f>SUM(AK47:AS47)</f>
        <v>25</v>
      </c>
      <c r="AK47" s="103">
        <v>0</v>
      </c>
      <c r="AL47" s="103">
        <v>0</v>
      </c>
      <c r="AM47" s="103">
        <v>5</v>
      </c>
      <c r="AN47" s="103">
        <v>20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7">
    <sortCondition ref="A8:A47"/>
    <sortCondition ref="B8:B47"/>
    <sortCondition ref="C8:C4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6" man="1"/>
    <brk id="31" min="1" max="46" man="1"/>
    <brk id="45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02201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02209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02210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02301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02303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02304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02321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02323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02343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02361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02362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02367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02381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02384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02387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02401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02402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02405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02406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02408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02411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02412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02423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02424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02425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02426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02441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02442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02443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02445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02446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02450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2018-02-22T10:45:44Z</dcterms:modified>
</cp:coreProperties>
</file>