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'し尿処理状況'!$2:$50</definedName>
    <definedName name="_xlnm.Print_Area" localSheetId="0">'水洗化人口等'!$2:$50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<sst xmlns="http://schemas.openxmlformats.org/spreadsheetml/2006/main" count="828" uniqueCount="340">
  <si>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</si>
  <si>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</si>
  <si>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</si>
  <si>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</si>
  <si>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</si>
  <si>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</si>
  <si>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</si>
  <si>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</si>
  <si>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</si>
  <si>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</si>
  <si>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</si>
  <si>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</si>
  <si>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</si>
  <si>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</si>
  <si>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</si>
  <si>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</si>
  <si>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</si>
  <si>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</si>
  <si>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</si>
  <si>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</si>
  <si>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</si>
  <si>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</si>
  <si>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</si>
  <si>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</si>
  <si>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</si>
  <si>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</si>
  <si>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</si>
  <si>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</si>
  <si>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</si>
  <si>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</si>
  <si>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</si>
  <si>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</si>
  <si>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</si>
  <si>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</si>
  <si>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</si>
  <si>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</si>
  <si>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</si>
  <si>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</si>
  <si>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</si>
  <si>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</si>
  <si>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</si>
  <si>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</si>
  <si>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</si>
  <si>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</si>
  <si>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</si>
  <si>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</si>
  <si>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</si>
  <si>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</si>
  <si>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</si>
  <si>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</si>
  <si>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</si>
  <si>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</si>
  <si>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</si>
  <si>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</si>
  <si>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</si>
  <si>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</si>
  <si>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</si>
  <si>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</si>
  <si>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</si>
  <si>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</si>
  <si>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</si>
  <si>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</si>
  <si>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</si>
  <si>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</si>
  <si>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</si>
  <si>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</si>
  <si>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</si>
  <si>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</si>
  <si>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</si>
  <si>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</si>
  <si>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</si>
  <si>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</si>
  <si>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</si>
  <si>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</si>
  <si>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</si>
  <si>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</si>
  <si>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</si>
  <si>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</si>
  <si>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</si>
  <si>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</si>
  <si>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</si>
  <si>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</si>
  <si>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</si>
  <si>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</si>
  <si>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</si>
  <si>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</si>
  <si>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</si>
  <si>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</si>
  <si>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</si>
  <si>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</si>
  <si>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</si>
  <si>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</si>
  <si>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</si>
  <si>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</si>
  <si>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</si>
  <si>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</si>
  <si>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</si>
  <si>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</si>
  <si>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</si>
  <si>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</si>
  <si>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</si>
  <si>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</si>
  <si>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</si>
  <si>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</si>
  <si>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</si>
  <si>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</si>
  <si>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</si>
  <si>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</si>
  <si>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</si>
  <si>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</si>
  <si>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</si>
  <si>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</si>
  <si>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</si>
  <si>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</si>
  <si>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</si>
  <si>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</si>
  <si>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</si>
  <si>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</si>
  <si>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</si>
  <si>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</si>
  <si>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</si>
  <si>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</si>
  <si>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</si>
  <si>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</si>
  <si>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</si>
  <si>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</si>
  <si>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</si>
  <si>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</si>
  <si>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</si>
  <si>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</si>
  <si>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</si>
  <si>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</si>
  <si>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</si>
  <si>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</si>
  <si>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</si>
  <si>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</si>
  <si>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</si>
  <si>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</si>
  <si>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</si>
  <si>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</si>
  <si>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</si>
  <si>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</si>
  <si>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</si>
  <si>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</si>
  <si>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</si>
  <si>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</si>
  <si>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</si>
  <si>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</si>
  <si>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</si>
  <si>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</si>
  <si>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</si>
  <si>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</si>
  <si>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</si>
  <si>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</si>
  <si>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</si>
  <si>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</si>
  <si>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</si>
  <si>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</si>
  <si>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</si>
  <si>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</si>
  <si>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</si>
  <si>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</si>
  <si>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</si>
  <si>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</si>
  <si>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</si>
  <si>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</si>
  <si>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</si>
  <si>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</si>
  <si>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</si>
  <si>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</si>
  <si>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</si>
  <si>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</si>
  <si>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</si>
  <si>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</si>
  <si>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</si>
  <si>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</si>
  <si>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</si>
  <si>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</si>
  <si>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</si>
  <si>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</si>
  <si>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</si>
  <si>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</si>
  <si>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</si>
  <si>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</si>
  <si>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</si>
  <si>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</si>
  <si>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</si>
  <si>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</si>
  <si>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</si>
  <si>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</si>
  <si>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</si>
  <si>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</si>
  <si>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</si>
  <si>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</si>
  <si>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</si>
  <si>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</si>
  <si>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</si>
  <si>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</si>
  <si>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</si>
  <si>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</si>
  <si>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</si>
  <si>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</si>
  <si>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</si>
  <si>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</si>
  <si>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</si>
  <si>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</si>
  <si>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</si>
  <si>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</si>
  <si>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</si>
  <si>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</si>
  <si>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</si>
  <si>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</si>
  <si>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</si>
  <si>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</si>
  <si>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</si>
  <si>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</si>
  <si>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</si>
  <si>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</si>
  <si>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</si>
  <si>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</si>
  <si>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</si>
  <si>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</si>
  <si>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</si>
  <si>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</si>
  <si>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</si>
  <si>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</si>
  <si>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</si>
  <si>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</si>
  <si>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</si>
  <si>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</si>
  <si>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</si>
  <si>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</si>
  <si>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</si>
  <si>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</si>
  <si>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</si>
  <si>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</si>
  <si>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</si>
  <si>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</si>
  <si>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</si>
  <si>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</si>
  <si>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</si>
  <si>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</si>
  <si>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</si>
  <si>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</si>
  <si>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</si>
  <si>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</si>
  <si>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</si>
  <si>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</si>
  <si>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</si>
  <si>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</si>
  <si>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46000</t>
  </si>
  <si>
    <t>水洗化人口等（平成27年度実績）</t>
  </si>
  <si>
    <t>し尿処理の状況（平成27年度実績）</t>
  </si>
  <si>
    <t>46201</t>
  </si>
  <si>
    <t>鹿児島市</t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</si>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</sst>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50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8</v>
      </c>
      <c r="B7" s="115" t="s">
        <v>250</v>
      </c>
      <c r="C7" s="111" t="s">
        <v>201</v>
      </c>
      <c r="D7" s="112">
        <f>+SUM(E7,+I7)</f>
        <v>1676358</v>
      </c>
      <c r="E7" s="112">
        <f>+SUM(G7,+H7)</f>
        <v>184855</v>
      </c>
      <c r="F7" s="113">
        <f>IF(D7&gt;0,E7/D7*100,"-")</f>
        <v>11.027179158628407</v>
      </c>
      <c r="G7" s="110">
        <f>SUM(G$8:G$1000)</f>
        <v>184590</v>
      </c>
      <c r="H7" s="110">
        <f>SUM(H$8:H$1000)</f>
        <v>265</v>
      </c>
      <c r="I7" s="112">
        <f>+SUM(K7,+M7,+O7)</f>
        <v>1491503</v>
      </c>
      <c r="J7" s="113">
        <f>IF(D7&gt;0,I7/D7*100,"-")</f>
        <v>88.97282084137159</v>
      </c>
      <c r="K7" s="110">
        <f>SUM(K$8:K$1000)</f>
        <v>659310</v>
      </c>
      <c r="L7" s="113">
        <f>IF(D7&gt;0,K7/D7*100,"-")</f>
        <v>39.329904471479246</v>
      </c>
      <c r="M7" s="110">
        <f>SUM(M$8:M$1000)</f>
        <v>8610</v>
      </c>
      <c r="N7" s="113">
        <f>IF(D7&gt;0,M7/D7*100,"-")</f>
        <v>0.5136134405657979</v>
      </c>
      <c r="O7" s="110">
        <f>SUM(O$8:O$1000)</f>
        <v>823583</v>
      </c>
      <c r="P7" s="110">
        <f>SUM(P$8:P$1000)</f>
        <v>574722</v>
      </c>
      <c r="Q7" s="113">
        <f>IF(D7&gt;0,O7/D7*100,"-")</f>
        <v>49.12930292932655</v>
      </c>
      <c r="R7" s="110">
        <f>SUM(R$8:R$1000)</f>
        <v>6842</v>
      </c>
      <c r="S7" s="114">
        <f aca="true" t="shared" si="0" ref="S7:Z7">COUNTIF(S$8:S$1000,"○")</f>
        <v>29</v>
      </c>
      <c r="T7" s="114">
        <f t="shared" si="0"/>
        <v>5</v>
      </c>
      <c r="U7" s="114">
        <f t="shared" si="0"/>
        <v>1</v>
      </c>
      <c r="V7" s="114">
        <f t="shared" si="0"/>
        <v>8</v>
      </c>
      <c r="W7" s="114">
        <f t="shared" si="0"/>
        <v>19</v>
      </c>
      <c r="X7" s="114">
        <f t="shared" si="0"/>
        <v>13</v>
      </c>
      <c r="Y7" s="114">
        <f t="shared" si="0"/>
        <v>2</v>
      </c>
      <c r="Z7" s="114">
        <f t="shared" si="0"/>
        <v>9</v>
      </c>
    </row>
    <row r="8" spans="1:26" s="107" customFormat="1" ht="13.5" customHeight="1">
      <c r="A8" s="101" t="s">
        <v>8</v>
      </c>
      <c r="B8" s="102" t="s">
        <v>253</v>
      </c>
      <c r="C8" s="101" t="s">
        <v>254</v>
      </c>
      <c r="D8" s="103">
        <f>+SUM(E8,+I8)</f>
        <v>605614</v>
      </c>
      <c r="E8" s="103">
        <f>+SUM(G8,+H8)</f>
        <v>20543</v>
      </c>
      <c r="F8" s="104">
        <f>IF(D8&gt;0,E8/D8*100,"-")</f>
        <v>3.39209463453619</v>
      </c>
      <c r="G8" s="103">
        <v>20543</v>
      </c>
      <c r="H8" s="103">
        <v>0</v>
      </c>
      <c r="I8" s="103">
        <f>+SUM(K8,+M8,+O8)</f>
        <v>585071</v>
      </c>
      <c r="J8" s="104">
        <f>IF(D8&gt;0,I8/D8*100,"-")</f>
        <v>96.60790536546381</v>
      </c>
      <c r="K8" s="103">
        <v>468700</v>
      </c>
      <c r="L8" s="104">
        <f>IF(D8&gt;0,K8/D8*100,"-")</f>
        <v>77.39253055576654</v>
      </c>
      <c r="M8" s="103">
        <v>4340</v>
      </c>
      <c r="N8" s="104">
        <f>IF(D8&gt;0,M8/D8*100,"-")</f>
        <v>0.7166280832345355</v>
      </c>
      <c r="O8" s="103">
        <v>112031</v>
      </c>
      <c r="P8" s="103">
        <v>79306</v>
      </c>
      <c r="Q8" s="104">
        <f>IF(D8&gt;0,O8/D8*100,"-")</f>
        <v>18.49874672646273</v>
      </c>
      <c r="R8" s="103">
        <v>2166</v>
      </c>
      <c r="S8" s="101"/>
      <c r="T8" s="101" t="s">
        <v>255</v>
      </c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8</v>
      </c>
      <c r="B9" s="102" t="s">
        <v>256</v>
      </c>
      <c r="C9" s="101" t="s">
        <v>257</v>
      </c>
      <c r="D9" s="103">
        <f>+SUM(E9,+I9)</f>
        <v>104915</v>
      </c>
      <c r="E9" s="103">
        <f>+SUM(G9,+H9)</f>
        <v>9838</v>
      </c>
      <c r="F9" s="104">
        <f>IF(D9&gt;0,E9/D9*100,"-")</f>
        <v>9.377114807224897</v>
      </c>
      <c r="G9" s="103">
        <v>9838</v>
      </c>
      <c r="H9" s="103">
        <v>0</v>
      </c>
      <c r="I9" s="103">
        <f>+SUM(K9,+M9,+O9)</f>
        <v>95077</v>
      </c>
      <c r="J9" s="104">
        <f>IF(D9&gt;0,I9/D9*100,"-")</f>
        <v>90.6228851927751</v>
      </c>
      <c r="K9" s="103">
        <v>13550</v>
      </c>
      <c r="L9" s="104">
        <f>IF(D9&gt;0,K9/D9*100,"-")</f>
        <v>12.915217080493733</v>
      </c>
      <c r="M9" s="103">
        <v>0</v>
      </c>
      <c r="N9" s="104">
        <f>IF(D9&gt;0,M9/D9*100,"-")</f>
        <v>0</v>
      </c>
      <c r="O9" s="103">
        <v>81527</v>
      </c>
      <c r="P9" s="103">
        <v>54359</v>
      </c>
      <c r="Q9" s="104">
        <f>IF(D9&gt;0,O9/D9*100,"-")</f>
        <v>77.70766811228137</v>
      </c>
      <c r="R9" s="103">
        <v>392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8</v>
      </c>
      <c r="B10" s="102" t="s">
        <v>258</v>
      </c>
      <c r="C10" s="101" t="s">
        <v>259</v>
      </c>
      <c r="D10" s="103">
        <f>+SUM(E10,+I10)</f>
        <v>22683</v>
      </c>
      <c r="E10" s="103">
        <f>+SUM(G10,+H10)</f>
        <v>1591</v>
      </c>
      <c r="F10" s="104">
        <f>IF(D10&gt;0,E10/D10*100,"-")</f>
        <v>7.014063395494423</v>
      </c>
      <c r="G10" s="103">
        <v>1591</v>
      </c>
      <c r="H10" s="103">
        <v>0</v>
      </c>
      <c r="I10" s="103">
        <f>+SUM(K10,+M10,+O10)</f>
        <v>21092</v>
      </c>
      <c r="J10" s="104">
        <f>IF(D10&gt;0,I10/D10*100,"-")</f>
        <v>92.98593660450558</v>
      </c>
      <c r="K10" s="103">
        <v>11498</v>
      </c>
      <c r="L10" s="104">
        <f>IF(D10&gt;0,K10/D10*100,"-")</f>
        <v>50.689944010933296</v>
      </c>
      <c r="M10" s="103">
        <v>0</v>
      </c>
      <c r="N10" s="104">
        <f>IF(D10&gt;0,M10/D10*100,"-")</f>
        <v>0</v>
      </c>
      <c r="O10" s="103">
        <v>9594</v>
      </c>
      <c r="P10" s="103">
        <v>3286</v>
      </c>
      <c r="Q10" s="104">
        <f>IF(D10&gt;0,O10/D10*100,"-")</f>
        <v>42.29599259357228</v>
      </c>
      <c r="R10" s="103">
        <v>303</v>
      </c>
      <c r="S10" s="101"/>
      <c r="T10" s="101"/>
      <c r="U10" s="101" t="s">
        <v>255</v>
      </c>
      <c r="V10" s="101"/>
      <c r="W10" s="101"/>
      <c r="X10" s="101"/>
      <c r="Y10" s="101" t="s">
        <v>255</v>
      </c>
      <c r="Z10" s="101"/>
    </row>
    <row r="11" spans="1:26" s="107" customFormat="1" ht="13.5" customHeight="1">
      <c r="A11" s="101" t="s">
        <v>8</v>
      </c>
      <c r="B11" s="102" t="s">
        <v>260</v>
      </c>
      <c r="C11" s="101" t="s">
        <v>261</v>
      </c>
      <c r="D11" s="103">
        <f>+SUM(E11,+I11)</f>
        <v>21975</v>
      </c>
      <c r="E11" s="103">
        <f>+SUM(G11,+H11)</f>
        <v>3275</v>
      </c>
      <c r="F11" s="104">
        <f>IF(D11&gt;0,E11/D11*100,"-")</f>
        <v>14.903299203640499</v>
      </c>
      <c r="G11" s="103">
        <v>3275</v>
      </c>
      <c r="H11" s="103">
        <v>0</v>
      </c>
      <c r="I11" s="103">
        <f>+SUM(K11,+M11,+O11)</f>
        <v>18700</v>
      </c>
      <c r="J11" s="104">
        <f>IF(D11&gt;0,I11/D11*100,"-")</f>
        <v>85.0967007963595</v>
      </c>
      <c r="K11" s="103">
        <v>0</v>
      </c>
      <c r="L11" s="104">
        <f>IF(D11&gt;0,K11/D11*100,"-")</f>
        <v>0</v>
      </c>
      <c r="M11" s="103">
        <v>0</v>
      </c>
      <c r="N11" s="104">
        <f>IF(D11&gt;0,M11/D11*100,"-")</f>
        <v>0</v>
      </c>
      <c r="O11" s="103">
        <v>18700</v>
      </c>
      <c r="P11" s="103">
        <v>10039</v>
      </c>
      <c r="Q11" s="104">
        <f>IF(D11&gt;0,O11/D11*100,"-")</f>
        <v>85.0967007963595</v>
      </c>
      <c r="R11" s="103">
        <v>89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8</v>
      </c>
      <c r="B12" s="102" t="s">
        <v>262</v>
      </c>
      <c r="C12" s="101" t="s">
        <v>263</v>
      </c>
      <c r="D12" s="103">
        <f>+SUM(E12,+I12)</f>
        <v>54954</v>
      </c>
      <c r="E12" s="103">
        <f>+SUM(G12,+H12)</f>
        <v>4469</v>
      </c>
      <c r="F12" s="104">
        <f>IF(D12&gt;0,E12/D12*100,"-")</f>
        <v>8.132256068712014</v>
      </c>
      <c r="G12" s="103">
        <v>4469</v>
      </c>
      <c r="H12" s="103">
        <v>0</v>
      </c>
      <c r="I12" s="103">
        <f>+SUM(K12,+M12,+O12)</f>
        <v>50485</v>
      </c>
      <c r="J12" s="104">
        <f>IF(D12&gt;0,I12/D12*100,"-")</f>
        <v>91.86774393128798</v>
      </c>
      <c r="K12" s="103">
        <v>28219</v>
      </c>
      <c r="L12" s="104">
        <f>IF(D12&gt;0,K12/D12*100,"-")</f>
        <v>51.35022018415402</v>
      </c>
      <c r="M12" s="103">
        <v>0</v>
      </c>
      <c r="N12" s="104">
        <f>IF(D12&gt;0,M12/D12*100,"-")</f>
        <v>0</v>
      </c>
      <c r="O12" s="103">
        <v>22266</v>
      </c>
      <c r="P12" s="103">
        <v>16492</v>
      </c>
      <c r="Q12" s="104">
        <f>IF(D12&gt;0,O12/D12*100,"-")</f>
        <v>40.517523747133964</v>
      </c>
      <c r="R12" s="103">
        <v>412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8</v>
      </c>
      <c r="B13" s="102" t="s">
        <v>264</v>
      </c>
      <c r="C13" s="101" t="s">
        <v>265</v>
      </c>
      <c r="D13" s="103">
        <f>+SUM(E13,+I13)</f>
        <v>42968</v>
      </c>
      <c r="E13" s="103">
        <f>+SUM(G13,+H13)</f>
        <v>8165</v>
      </c>
      <c r="F13" s="104">
        <f>IF(D13&gt;0,E13/D13*100,"-")</f>
        <v>19.00251349841743</v>
      </c>
      <c r="G13" s="103">
        <v>8165</v>
      </c>
      <c r="H13" s="103">
        <v>0</v>
      </c>
      <c r="I13" s="103">
        <f>+SUM(K13,+M13,+O13)</f>
        <v>34803</v>
      </c>
      <c r="J13" s="104">
        <f>IF(D13&gt;0,I13/D13*100,"-")</f>
        <v>80.99748650158257</v>
      </c>
      <c r="K13" s="103">
        <v>10593</v>
      </c>
      <c r="L13" s="104">
        <f>IF(D13&gt;0,K13/D13*100,"-")</f>
        <v>24.653230310929064</v>
      </c>
      <c r="M13" s="103">
        <v>0</v>
      </c>
      <c r="N13" s="104">
        <f>IF(D13&gt;0,M13/D13*100,"-")</f>
        <v>0</v>
      </c>
      <c r="O13" s="103">
        <v>24210</v>
      </c>
      <c r="P13" s="103">
        <v>14231</v>
      </c>
      <c r="Q13" s="104">
        <f>IF(D13&gt;0,O13/D13*100,"-")</f>
        <v>56.34425619065351</v>
      </c>
      <c r="R13" s="103">
        <v>225</v>
      </c>
      <c r="S13" s="101" t="s">
        <v>255</v>
      </c>
      <c r="T13" s="101"/>
      <c r="U13" s="101"/>
      <c r="V13" s="101"/>
      <c r="W13" s="101"/>
      <c r="X13" s="101" t="s">
        <v>255</v>
      </c>
      <c r="Y13" s="101"/>
      <c r="Z13" s="101"/>
    </row>
    <row r="14" spans="1:26" s="107" customFormat="1" ht="13.5" customHeight="1">
      <c r="A14" s="101" t="s">
        <v>8</v>
      </c>
      <c r="B14" s="102" t="s">
        <v>266</v>
      </c>
      <c r="C14" s="101" t="s">
        <v>267</v>
      </c>
      <c r="D14" s="103">
        <f>+SUM(E14,+I14)</f>
        <v>16207</v>
      </c>
      <c r="E14" s="103">
        <f>+SUM(G14,+H14)</f>
        <v>4240</v>
      </c>
      <c r="F14" s="104">
        <f>IF(D14&gt;0,E14/D14*100,"-")</f>
        <v>26.16153513913741</v>
      </c>
      <c r="G14" s="103">
        <v>4240</v>
      </c>
      <c r="H14" s="103">
        <v>0</v>
      </c>
      <c r="I14" s="103">
        <f>+SUM(K14,+M14,+O14)</f>
        <v>11967</v>
      </c>
      <c r="J14" s="104">
        <f>IF(D14&gt;0,I14/D14*100,"-")</f>
        <v>73.83846486086259</v>
      </c>
      <c r="K14" s="103">
        <v>0</v>
      </c>
      <c r="L14" s="104">
        <f>IF(D14&gt;0,K14/D14*100,"-")</f>
        <v>0</v>
      </c>
      <c r="M14" s="103">
        <v>0</v>
      </c>
      <c r="N14" s="104">
        <f>IF(D14&gt;0,M14/D14*100,"-")</f>
        <v>0</v>
      </c>
      <c r="O14" s="103">
        <v>11967</v>
      </c>
      <c r="P14" s="103">
        <v>7313</v>
      </c>
      <c r="Q14" s="104">
        <f>IF(D14&gt;0,O14/D14*100,"-")</f>
        <v>73.83846486086259</v>
      </c>
      <c r="R14" s="103">
        <v>62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8</v>
      </c>
      <c r="B15" s="102" t="s">
        <v>268</v>
      </c>
      <c r="C15" s="101" t="s">
        <v>269</v>
      </c>
      <c r="D15" s="103">
        <f>+SUM(E15,+I15)</f>
        <v>16046</v>
      </c>
      <c r="E15" s="103">
        <f>+SUM(G15,+H15)</f>
        <v>3575</v>
      </c>
      <c r="F15" s="104">
        <f>IF(D15&gt;0,E15/D15*100,"-")</f>
        <v>22.27969587436121</v>
      </c>
      <c r="G15" s="103">
        <v>3575</v>
      </c>
      <c r="H15" s="103">
        <v>0</v>
      </c>
      <c r="I15" s="103">
        <f>+SUM(K15,+M15,+O15)</f>
        <v>12471</v>
      </c>
      <c r="J15" s="104">
        <f>IF(D15&gt;0,I15/D15*100,"-")</f>
        <v>77.72030412563879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12471</v>
      </c>
      <c r="P15" s="103">
        <v>8894</v>
      </c>
      <c r="Q15" s="104">
        <f>IF(D15&gt;0,O15/D15*100,"-")</f>
        <v>77.72030412563879</v>
      </c>
      <c r="R15" s="103">
        <v>136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8</v>
      </c>
      <c r="B16" s="102" t="s">
        <v>270</v>
      </c>
      <c r="C16" s="101" t="s">
        <v>271</v>
      </c>
      <c r="D16" s="103">
        <f>+SUM(E16,+I16)</f>
        <v>97716</v>
      </c>
      <c r="E16" s="103">
        <f>+SUM(G16,+H16)</f>
        <v>21315</v>
      </c>
      <c r="F16" s="104">
        <f>IF(D16&gt;0,E16/D16*100,"-")</f>
        <v>21.81321380326661</v>
      </c>
      <c r="G16" s="103">
        <v>21270</v>
      </c>
      <c r="H16" s="103">
        <v>45</v>
      </c>
      <c r="I16" s="103">
        <f>+SUM(K16,+M16,+O16)</f>
        <v>76401</v>
      </c>
      <c r="J16" s="104">
        <f>IF(D16&gt;0,I16/D16*100,"-")</f>
        <v>78.1867861967334</v>
      </c>
      <c r="K16" s="103">
        <v>9873</v>
      </c>
      <c r="L16" s="104">
        <f>IF(D16&gt;0,K16/D16*100,"-")</f>
        <v>10.103770109296327</v>
      </c>
      <c r="M16" s="103">
        <v>1399</v>
      </c>
      <c r="N16" s="104">
        <f>IF(D16&gt;0,M16/D16*100,"-")</f>
        <v>1.431700028654468</v>
      </c>
      <c r="O16" s="103">
        <v>65129</v>
      </c>
      <c r="P16" s="103">
        <v>53861</v>
      </c>
      <c r="Q16" s="104">
        <f>IF(D16&gt;0,O16/D16*100,"-")</f>
        <v>66.6513160587826</v>
      </c>
      <c r="R16" s="103">
        <v>385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8</v>
      </c>
      <c r="B17" s="102" t="s">
        <v>272</v>
      </c>
      <c r="C17" s="101" t="s">
        <v>273</v>
      </c>
      <c r="D17" s="103">
        <f>+SUM(E17,+I17)</f>
        <v>50212</v>
      </c>
      <c r="E17" s="103">
        <f>+SUM(G17,+H17)</f>
        <v>4181</v>
      </c>
      <c r="F17" s="104">
        <f>IF(D17&gt;0,E17/D17*100,"-")</f>
        <v>8.326694813988688</v>
      </c>
      <c r="G17" s="103">
        <v>4023</v>
      </c>
      <c r="H17" s="103">
        <v>158</v>
      </c>
      <c r="I17" s="103">
        <f>+SUM(K17,+M17,+O17)</f>
        <v>46031</v>
      </c>
      <c r="J17" s="104">
        <f>IF(D17&gt;0,I17/D17*100,"-")</f>
        <v>91.6733051860113</v>
      </c>
      <c r="K17" s="103">
        <v>17646</v>
      </c>
      <c r="L17" s="104">
        <f>IF(D17&gt;0,K17/D17*100,"-")</f>
        <v>35.14299370668366</v>
      </c>
      <c r="M17" s="103">
        <v>0</v>
      </c>
      <c r="N17" s="104">
        <f>IF(D17&gt;0,M17/D17*100,"-")</f>
        <v>0</v>
      </c>
      <c r="O17" s="103">
        <v>28385</v>
      </c>
      <c r="P17" s="103">
        <v>20513</v>
      </c>
      <c r="Q17" s="104">
        <f>IF(D17&gt;0,O17/D17*100,"-")</f>
        <v>56.53031147932766</v>
      </c>
      <c r="R17" s="103">
        <v>127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8</v>
      </c>
      <c r="B18" s="102" t="s">
        <v>274</v>
      </c>
      <c r="C18" s="101" t="s">
        <v>275</v>
      </c>
      <c r="D18" s="103">
        <f>+SUM(E18,+I18)</f>
        <v>38345</v>
      </c>
      <c r="E18" s="103">
        <f>+SUM(G18,+H18)</f>
        <v>4845</v>
      </c>
      <c r="F18" s="104">
        <f>IF(D18&gt;0,E18/D18*100,"-")</f>
        <v>12.63528491328726</v>
      </c>
      <c r="G18" s="103">
        <v>4845</v>
      </c>
      <c r="H18" s="103">
        <v>0</v>
      </c>
      <c r="I18" s="103">
        <f>+SUM(K18,+M18,+O18)</f>
        <v>33500</v>
      </c>
      <c r="J18" s="104">
        <f>IF(D18&gt;0,I18/D18*100,"-")</f>
        <v>87.36471508671274</v>
      </c>
      <c r="K18" s="103">
        <v>4661</v>
      </c>
      <c r="L18" s="104">
        <f>IF(D18&gt;0,K18/D18*100,"-")</f>
        <v>12.155430955796062</v>
      </c>
      <c r="M18" s="103">
        <v>0</v>
      </c>
      <c r="N18" s="104">
        <f>IF(D18&gt;0,M18/D18*100,"-")</f>
        <v>0</v>
      </c>
      <c r="O18" s="103">
        <v>28839</v>
      </c>
      <c r="P18" s="103">
        <v>17555</v>
      </c>
      <c r="Q18" s="104">
        <f>IF(D18&gt;0,O18/D18*100,"-")</f>
        <v>75.20928413091667</v>
      </c>
      <c r="R18" s="103">
        <v>167</v>
      </c>
      <c r="S18" s="101" t="s">
        <v>255</v>
      </c>
      <c r="T18" s="101"/>
      <c r="U18" s="101"/>
      <c r="V18" s="101"/>
      <c r="W18" s="101"/>
      <c r="X18" s="101" t="s">
        <v>255</v>
      </c>
      <c r="Y18" s="101"/>
      <c r="Z18" s="101"/>
    </row>
    <row r="19" spans="1:26" s="107" customFormat="1" ht="13.5" customHeight="1">
      <c r="A19" s="101" t="s">
        <v>8</v>
      </c>
      <c r="B19" s="102" t="s">
        <v>276</v>
      </c>
      <c r="C19" s="101" t="s">
        <v>277</v>
      </c>
      <c r="D19" s="103">
        <f>+SUM(E19,+I19)</f>
        <v>126962</v>
      </c>
      <c r="E19" s="103">
        <f>+SUM(G19,+H19)</f>
        <v>15334</v>
      </c>
      <c r="F19" s="104">
        <f>IF(D19&gt;0,E19/D19*100,"-")</f>
        <v>12.07762952694507</v>
      </c>
      <c r="G19" s="103">
        <v>15334</v>
      </c>
      <c r="H19" s="103">
        <v>0</v>
      </c>
      <c r="I19" s="103">
        <f>+SUM(K19,+M19,+O19)</f>
        <v>111628</v>
      </c>
      <c r="J19" s="104">
        <f>IF(D19&gt;0,I19/D19*100,"-")</f>
        <v>87.92237047305494</v>
      </c>
      <c r="K19" s="103">
        <v>31090</v>
      </c>
      <c r="L19" s="104">
        <f>IF(D19&gt;0,K19/D19*100,"-")</f>
        <v>24.487641971613552</v>
      </c>
      <c r="M19" s="103">
        <v>0</v>
      </c>
      <c r="N19" s="104">
        <f>IF(D19&gt;0,M19/D19*100,"-")</f>
        <v>0</v>
      </c>
      <c r="O19" s="103">
        <v>80538</v>
      </c>
      <c r="P19" s="103">
        <v>61541</v>
      </c>
      <c r="Q19" s="104">
        <f>IF(D19&gt;0,O19/D19*100,"-")</f>
        <v>63.43472850144137</v>
      </c>
      <c r="R19" s="103">
        <v>383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8</v>
      </c>
      <c r="B20" s="102" t="s">
        <v>278</v>
      </c>
      <c r="C20" s="101" t="s">
        <v>279</v>
      </c>
      <c r="D20" s="103">
        <f>+SUM(E20,+I20)</f>
        <v>29412</v>
      </c>
      <c r="E20" s="103">
        <f>+SUM(G20,+H20)</f>
        <v>4490</v>
      </c>
      <c r="F20" s="104">
        <f>IF(D20&gt;0,E20/D20*100,"-")</f>
        <v>15.265877872977015</v>
      </c>
      <c r="G20" s="103">
        <v>4429</v>
      </c>
      <c r="H20" s="103">
        <v>61</v>
      </c>
      <c r="I20" s="103">
        <f>+SUM(K20,+M20,+O20)</f>
        <v>24922</v>
      </c>
      <c r="J20" s="104">
        <f>IF(D20&gt;0,I20/D20*100,"-")</f>
        <v>84.73412212702299</v>
      </c>
      <c r="K20" s="103">
        <v>9735</v>
      </c>
      <c r="L20" s="104">
        <f>IF(D20&gt;0,K20/D20*100,"-")</f>
        <v>33.09873521011832</v>
      </c>
      <c r="M20" s="103">
        <v>0</v>
      </c>
      <c r="N20" s="104">
        <f>IF(D20&gt;0,M20/D20*100,"-")</f>
        <v>0</v>
      </c>
      <c r="O20" s="103">
        <v>15187</v>
      </c>
      <c r="P20" s="103">
        <v>9992</v>
      </c>
      <c r="Q20" s="104">
        <f>IF(D20&gt;0,O20/D20*100,"-")</f>
        <v>51.63538691690467</v>
      </c>
      <c r="R20" s="103">
        <v>101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8</v>
      </c>
      <c r="B21" s="102" t="s">
        <v>280</v>
      </c>
      <c r="C21" s="101" t="s">
        <v>281</v>
      </c>
      <c r="D21" s="103">
        <f>+SUM(E21,+I21)</f>
        <v>36119</v>
      </c>
      <c r="E21" s="103">
        <f>+SUM(G21,+H21)</f>
        <v>5636</v>
      </c>
      <c r="F21" s="104">
        <f>IF(D21&gt;0,E21/D21*100,"-")</f>
        <v>15.603975746836845</v>
      </c>
      <c r="G21" s="103">
        <v>5635</v>
      </c>
      <c r="H21" s="103">
        <v>1</v>
      </c>
      <c r="I21" s="103">
        <f>+SUM(K21,+M21,+O21)</f>
        <v>30483</v>
      </c>
      <c r="J21" s="104">
        <f>IF(D21&gt;0,I21/D21*100,"-")</f>
        <v>84.39602425316316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30483</v>
      </c>
      <c r="P21" s="103">
        <v>20229</v>
      </c>
      <c r="Q21" s="104">
        <f>IF(D21&gt;0,O21/D21*100,"-")</f>
        <v>84.39602425316316</v>
      </c>
      <c r="R21" s="103">
        <v>74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8</v>
      </c>
      <c r="B22" s="102" t="s">
        <v>282</v>
      </c>
      <c r="C22" s="101" t="s">
        <v>283</v>
      </c>
      <c r="D22" s="103">
        <f>+SUM(E22,+I22)</f>
        <v>32800</v>
      </c>
      <c r="E22" s="103">
        <f>+SUM(G22,+H22)</f>
        <v>4894</v>
      </c>
      <c r="F22" s="104">
        <f>IF(D22&gt;0,E22/D22*100,"-")</f>
        <v>14.920731707317072</v>
      </c>
      <c r="G22" s="103">
        <v>4894</v>
      </c>
      <c r="H22" s="103">
        <v>0</v>
      </c>
      <c r="I22" s="103">
        <f>+SUM(K22,+M22,+O22)</f>
        <v>27906</v>
      </c>
      <c r="J22" s="104">
        <f>IF(D22&gt;0,I22/D22*100,"-")</f>
        <v>85.07926829268293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27906</v>
      </c>
      <c r="P22" s="103">
        <v>20452</v>
      </c>
      <c r="Q22" s="104">
        <f>IF(D22&gt;0,O22/D22*100,"-")</f>
        <v>85.07926829268293</v>
      </c>
      <c r="R22" s="103">
        <v>224</v>
      </c>
      <c r="S22" s="101" t="s">
        <v>255</v>
      </c>
      <c r="T22" s="101"/>
      <c r="U22" s="101"/>
      <c r="V22" s="101"/>
      <c r="W22" s="101"/>
      <c r="X22" s="101" t="s">
        <v>255</v>
      </c>
      <c r="Y22" s="101"/>
      <c r="Z22" s="101"/>
    </row>
    <row r="23" spans="1:26" s="107" customFormat="1" ht="13.5" customHeight="1">
      <c r="A23" s="101" t="s">
        <v>8</v>
      </c>
      <c r="B23" s="102" t="s">
        <v>284</v>
      </c>
      <c r="C23" s="101" t="s">
        <v>285</v>
      </c>
      <c r="D23" s="103">
        <f>+SUM(E23,+I23)</f>
        <v>43552</v>
      </c>
      <c r="E23" s="103">
        <f>+SUM(G23,+H23)</f>
        <v>1184</v>
      </c>
      <c r="F23" s="104">
        <f>IF(D23&gt;0,E23/D23*100,"-")</f>
        <v>2.718589272593681</v>
      </c>
      <c r="G23" s="103">
        <v>1184</v>
      </c>
      <c r="H23" s="103">
        <v>0</v>
      </c>
      <c r="I23" s="103">
        <f>+SUM(K23,+M23,+O23)</f>
        <v>42368</v>
      </c>
      <c r="J23" s="104">
        <f>IF(D23&gt;0,I23/D23*100,"-")</f>
        <v>97.28141072740631</v>
      </c>
      <c r="K23" s="103">
        <v>35140</v>
      </c>
      <c r="L23" s="104">
        <f>IF(D23&gt;0,K23/D23*100,"-")</f>
        <v>80.68515797207935</v>
      </c>
      <c r="M23" s="103">
        <v>0</v>
      </c>
      <c r="N23" s="104">
        <f>IF(D23&gt;0,M23/D23*100,"-")</f>
        <v>0</v>
      </c>
      <c r="O23" s="103">
        <v>7228</v>
      </c>
      <c r="P23" s="103">
        <v>5545</v>
      </c>
      <c r="Q23" s="104">
        <f>IF(D23&gt;0,O23/D23*100,"-")</f>
        <v>16.596252755326965</v>
      </c>
      <c r="R23" s="103">
        <v>78</v>
      </c>
      <c r="S23" s="101"/>
      <c r="T23" s="101"/>
      <c r="U23" s="101"/>
      <c r="V23" s="101" t="s">
        <v>255</v>
      </c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8</v>
      </c>
      <c r="B24" s="102" t="s">
        <v>286</v>
      </c>
      <c r="C24" s="101" t="s">
        <v>287</v>
      </c>
      <c r="D24" s="103">
        <f>+SUM(E24,+I24)</f>
        <v>37353</v>
      </c>
      <c r="E24" s="103">
        <f>+SUM(G24,+H24)</f>
        <v>7626</v>
      </c>
      <c r="F24" s="104">
        <f>IF(D24&gt;0,E24/D24*100,"-")</f>
        <v>20.416030840896312</v>
      </c>
      <c r="G24" s="103">
        <v>7626</v>
      </c>
      <c r="H24" s="103">
        <v>0</v>
      </c>
      <c r="I24" s="103">
        <f>+SUM(K24,+M24,+O24)</f>
        <v>29727</v>
      </c>
      <c r="J24" s="104">
        <f>IF(D24&gt;0,I24/D24*100,"-")</f>
        <v>79.58396915910369</v>
      </c>
      <c r="K24" s="103">
        <v>3727</v>
      </c>
      <c r="L24" s="104">
        <f>IF(D24&gt;0,K24/D24*100,"-")</f>
        <v>9.97777956255187</v>
      </c>
      <c r="M24" s="103">
        <v>0</v>
      </c>
      <c r="N24" s="104">
        <f>IF(D24&gt;0,M24/D24*100,"-")</f>
        <v>0</v>
      </c>
      <c r="O24" s="103">
        <v>26000</v>
      </c>
      <c r="P24" s="103">
        <v>11955</v>
      </c>
      <c r="Q24" s="104">
        <f>IF(D24&gt;0,O24/D24*100,"-")</f>
        <v>69.60618959655181</v>
      </c>
      <c r="R24" s="103">
        <v>209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8</v>
      </c>
      <c r="B25" s="102" t="s">
        <v>288</v>
      </c>
      <c r="C25" s="101" t="s">
        <v>289</v>
      </c>
      <c r="D25" s="103">
        <f>+SUM(E25,+I25)</f>
        <v>27645</v>
      </c>
      <c r="E25" s="103">
        <f>+SUM(G25,+H25)</f>
        <v>10053</v>
      </c>
      <c r="F25" s="104">
        <f>IF(D25&gt;0,E25/D25*100,"-")</f>
        <v>36.36462289744981</v>
      </c>
      <c r="G25" s="103">
        <v>10053</v>
      </c>
      <c r="H25" s="103">
        <v>0</v>
      </c>
      <c r="I25" s="103">
        <f>+SUM(K25,+M25,+O25)</f>
        <v>17592</v>
      </c>
      <c r="J25" s="104">
        <f>IF(D25&gt;0,I25/D25*100,"-")</f>
        <v>63.635377102550194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17592</v>
      </c>
      <c r="P25" s="103">
        <v>14702</v>
      </c>
      <c r="Q25" s="104">
        <f>IF(D25&gt;0,O25/D25*100,"-")</f>
        <v>63.635377102550194</v>
      </c>
      <c r="R25" s="103">
        <v>63</v>
      </c>
      <c r="S25" s="101"/>
      <c r="T25" s="101"/>
      <c r="U25" s="101"/>
      <c r="V25" s="101" t="s">
        <v>255</v>
      </c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8</v>
      </c>
      <c r="B26" s="102" t="s">
        <v>290</v>
      </c>
      <c r="C26" s="101" t="s">
        <v>291</v>
      </c>
      <c r="D26" s="103">
        <f>+SUM(E26,+I26)</f>
        <v>76194</v>
      </c>
      <c r="E26" s="103">
        <f>+SUM(G26,+H26)</f>
        <v>6699</v>
      </c>
      <c r="F26" s="104">
        <f>IF(D26&gt;0,E26/D26*100,"-")</f>
        <v>8.79203086857233</v>
      </c>
      <c r="G26" s="103">
        <v>6699</v>
      </c>
      <c r="H26" s="103">
        <v>0</v>
      </c>
      <c r="I26" s="103">
        <f>+SUM(K26,+M26,+O26)</f>
        <v>69495</v>
      </c>
      <c r="J26" s="104">
        <f>IF(D26&gt;0,I26/D26*100,"-")</f>
        <v>91.20796913142767</v>
      </c>
      <c r="K26" s="103">
        <v>0</v>
      </c>
      <c r="L26" s="104">
        <f>IF(D26&gt;0,K26/D26*100,"-")</f>
        <v>0</v>
      </c>
      <c r="M26" s="103">
        <v>1929</v>
      </c>
      <c r="N26" s="104">
        <f>IF(D26&gt;0,M26/D26*100,"-")</f>
        <v>2.53169540908733</v>
      </c>
      <c r="O26" s="103">
        <v>67566</v>
      </c>
      <c r="P26" s="103">
        <v>55578</v>
      </c>
      <c r="Q26" s="104">
        <f>IF(D26&gt;0,O26/D26*100,"-")</f>
        <v>88.67627372234034</v>
      </c>
      <c r="R26" s="103">
        <v>151</v>
      </c>
      <c r="S26" s="101"/>
      <c r="T26" s="101"/>
      <c r="U26" s="101"/>
      <c r="V26" s="101" t="s">
        <v>255</v>
      </c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8</v>
      </c>
      <c r="B27" s="102" t="s">
        <v>292</v>
      </c>
      <c r="C27" s="101" t="s">
        <v>293</v>
      </c>
      <c r="D27" s="103">
        <f>+SUM(E27,+I27)</f>
        <v>387</v>
      </c>
      <c r="E27" s="103">
        <f>+SUM(G27,+H27)</f>
        <v>0</v>
      </c>
      <c r="F27" s="104">
        <f>IF(D27&gt;0,E27/D27*100,"-")</f>
        <v>0</v>
      </c>
      <c r="G27" s="103">
        <v>0</v>
      </c>
      <c r="H27" s="103">
        <v>0</v>
      </c>
      <c r="I27" s="103">
        <f>+SUM(K27,+M27,+O27)</f>
        <v>387</v>
      </c>
      <c r="J27" s="104">
        <f>IF(D27&gt;0,I27/D27*100,"-")</f>
        <v>100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387</v>
      </c>
      <c r="P27" s="103">
        <v>387</v>
      </c>
      <c r="Q27" s="104">
        <f>IF(D27&gt;0,O27/D27*100,"-")</f>
        <v>100</v>
      </c>
      <c r="R27" s="103">
        <v>0</v>
      </c>
      <c r="S27" s="101"/>
      <c r="T27" s="101" t="s">
        <v>255</v>
      </c>
      <c r="U27" s="101"/>
      <c r="V27" s="101"/>
      <c r="W27" s="101"/>
      <c r="X27" s="101" t="s">
        <v>255</v>
      </c>
      <c r="Y27" s="101"/>
      <c r="Z27" s="101"/>
    </row>
    <row r="28" spans="1:26" s="107" customFormat="1" ht="13.5" customHeight="1">
      <c r="A28" s="101" t="s">
        <v>8</v>
      </c>
      <c r="B28" s="102" t="s">
        <v>294</v>
      </c>
      <c r="C28" s="101" t="s">
        <v>295</v>
      </c>
      <c r="D28" s="103">
        <f>+SUM(E28,+I28)</f>
        <v>689</v>
      </c>
      <c r="E28" s="103">
        <f>+SUM(G28,+H28)</f>
        <v>28</v>
      </c>
      <c r="F28" s="104">
        <f>IF(D28&gt;0,E28/D28*100,"-")</f>
        <v>4.063860667634253</v>
      </c>
      <c r="G28" s="103">
        <v>28</v>
      </c>
      <c r="H28" s="103">
        <v>0</v>
      </c>
      <c r="I28" s="103">
        <f>+SUM(K28,+M28,+O28)</f>
        <v>661</v>
      </c>
      <c r="J28" s="104">
        <f>IF(D28&gt;0,I28/D28*100,"-")</f>
        <v>95.93613933236574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661</v>
      </c>
      <c r="P28" s="103">
        <v>661</v>
      </c>
      <c r="Q28" s="104">
        <f>IF(D28&gt;0,O28/D28*100,"-")</f>
        <v>95.93613933236574</v>
      </c>
      <c r="R28" s="103">
        <v>0</v>
      </c>
      <c r="S28" s="101"/>
      <c r="T28" s="101" t="s">
        <v>255</v>
      </c>
      <c r="U28" s="101"/>
      <c r="V28" s="101"/>
      <c r="W28" s="101"/>
      <c r="X28" s="101"/>
      <c r="Y28" s="101" t="s">
        <v>255</v>
      </c>
      <c r="Z28" s="101"/>
    </row>
    <row r="29" spans="1:26" s="107" customFormat="1" ht="13.5" customHeight="1">
      <c r="A29" s="101" t="s">
        <v>8</v>
      </c>
      <c r="B29" s="102" t="s">
        <v>296</v>
      </c>
      <c r="C29" s="101" t="s">
        <v>297</v>
      </c>
      <c r="D29" s="103">
        <f>+SUM(E29,+I29)</f>
        <v>22828</v>
      </c>
      <c r="E29" s="103">
        <f>+SUM(G29,+H29)</f>
        <v>4677</v>
      </c>
      <c r="F29" s="104">
        <f>IF(D29&gt;0,E29/D29*100,"-")</f>
        <v>20.487997196425443</v>
      </c>
      <c r="G29" s="103">
        <v>4677</v>
      </c>
      <c r="H29" s="103">
        <v>0</v>
      </c>
      <c r="I29" s="103">
        <f>+SUM(K29,+M29,+O29)</f>
        <v>18151</v>
      </c>
      <c r="J29" s="104">
        <f>IF(D29&gt;0,I29/D29*100,"-")</f>
        <v>79.51200280357456</v>
      </c>
      <c r="K29" s="103">
        <v>0</v>
      </c>
      <c r="L29" s="104">
        <f>IF(D29&gt;0,K29/D29*100,"-")</f>
        <v>0</v>
      </c>
      <c r="M29" s="103">
        <v>942</v>
      </c>
      <c r="N29" s="104">
        <f>IF(D29&gt;0,M29/D29*100,"-")</f>
        <v>4.126511301909935</v>
      </c>
      <c r="O29" s="103">
        <v>17209</v>
      </c>
      <c r="P29" s="103">
        <v>14001</v>
      </c>
      <c r="Q29" s="104">
        <f>IF(D29&gt;0,O29/D29*100,"-")</f>
        <v>75.38549150166463</v>
      </c>
      <c r="R29" s="103">
        <v>162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8</v>
      </c>
      <c r="B30" s="102" t="s">
        <v>298</v>
      </c>
      <c r="C30" s="101" t="s">
        <v>299</v>
      </c>
      <c r="D30" s="103">
        <f>+SUM(E30,+I30)</f>
        <v>10969</v>
      </c>
      <c r="E30" s="103">
        <f>+SUM(G30,+H30)</f>
        <v>738</v>
      </c>
      <c r="F30" s="104">
        <f>IF(D30&gt;0,E30/D30*100,"-")</f>
        <v>6.728051782295561</v>
      </c>
      <c r="G30" s="103">
        <v>738</v>
      </c>
      <c r="H30" s="103">
        <v>0</v>
      </c>
      <c r="I30" s="103">
        <f>+SUM(K30,+M30,+O30)</f>
        <v>10231</v>
      </c>
      <c r="J30" s="104">
        <f>IF(D30&gt;0,I30/D30*100,"-")</f>
        <v>93.27194821770443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10231</v>
      </c>
      <c r="P30" s="103">
        <v>8753</v>
      </c>
      <c r="Q30" s="104">
        <f>IF(D30&gt;0,O30/D30*100,"-")</f>
        <v>93.27194821770443</v>
      </c>
      <c r="R30" s="103">
        <v>54</v>
      </c>
      <c r="S30" s="101" t="s">
        <v>255</v>
      </c>
      <c r="T30" s="101"/>
      <c r="U30" s="101"/>
      <c r="V30" s="101"/>
      <c r="W30" s="101"/>
      <c r="X30" s="101" t="s">
        <v>255</v>
      </c>
      <c r="Y30" s="101"/>
      <c r="Z30" s="101"/>
    </row>
    <row r="31" spans="1:26" s="107" customFormat="1" ht="13.5" customHeight="1">
      <c r="A31" s="101" t="s">
        <v>8</v>
      </c>
      <c r="B31" s="102" t="s">
        <v>300</v>
      </c>
      <c r="C31" s="101" t="s">
        <v>301</v>
      </c>
      <c r="D31" s="103">
        <f>+SUM(E31,+I31)</f>
        <v>10081</v>
      </c>
      <c r="E31" s="103">
        <f>+SUM(G31,+H31)</f>
        <v>1087</v>
      </c>
      <c r="F31" s="104">
        <f>IF(D31&gt;0,E31/D31*100,"-")</f>
        <v>10.782660450352148</v>
      </c>
      <c r="G31" s="103">
        <v>1087</v>
      </c>
      <c r="H31" s="103">
        <v>0</v>
      </c>
      <c r="I31" s="103">
        <f>+SUM(K31,+M31,+O31)</f>
        <v>8994</v>
      </c>
      <c r="J31" s="104">
        <f>IF(D31&gt;0,I31/D31*100,"-")</f>
        <v>89.21733954964786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8994</v>
      </c>
      <c r="P31" s="103">
        <v>7545</v>
      </c>
      <c r="Q31" s="104">
        <f>IF(D31&gt;0,O31/D31*100,"-")</f>
        <v>89.21733954964786</v>
      </c>
      <c r="R31" s="103">
        <v>39</v>
      </c>
      <c r="S31" s="101" t="s">
        <v>255</v>
      </c>
      <c r="T31" s="101"/>
      <c r="U31" s="101"/>
      <c r="V31" s="101"/>
      <c r="W31" s="101"/>
      <c r="X31" s="101" t="s">
        <v>255</v>
      </c>
      <c r="Y31" s="101"/>
      <c r="Z31" s="101"/>
    </row>
    <row r="32" spans="1:26" s="107" customFormat="1" ht="13.5" customHeight="1">
      <c r="A32" s="101" t="s">
        <v>8</v>
      </c>
      <c r="B32" s="102" t="s">
        <v>302</v>
      </c>
      <c r="C32" s="101" t="s">
        <v>303</v>
      </c>
      <c r="D32" s="103">
        <f>+SUM(E32,+I32)</f>
        <v>13894</v>
      </c>
      <c r="E32" s="103">
        <f>+SUM(G32,+H32)</f>
        <v>2877</v>
      </c>
      <c r="F32" s="104">
        <f>IF(D32&gt;0,E32/D32*100,"-")</f>
        <v>20.706779904994963</v>
      </c>
      <c r="G32" s="103">
        <v>2877</v>
      </c>
      <c r="H32" s="103">
        <v>0</v>
      </c>
      <c r="I32" s="103">
        <f>+SUM(K32,+M32,+O32)</f>
        <v>11017</v>
      </c>
      <c r="J32" s="104">
        <f>IF(D32&gt;0,I32/D32*100,"-")</f>
        <v>79.29322009500504</v>
      </c>
      <c r="K32" s="103">
        <v>3510</v>
      </c>
      <c r="L32" s="104">
        <f>IF(D32&gt;0,K32/D32*100,"-")</f>
        <v>25.262703325176332</v>
      </c>
      <c r="M32" s="103">
        <v>0</v>
      </c>
      <c r="N32" s="104">
        <f>IF(D32&gt;0,M32/D32*100,"-")</f>
        <v>0</v>
      </c>
      <c r="O32" s="103">
        <v>7507</v>
      </c>
      <c r="P32" s="103">
        <v>3550</v>
      </c>
      <c r="Q32" s="104">
        <f>IF(D32&gt;0,O32/D32*100,"-")</f>
        <v>54.03051676982871</v>
      </c>
      <c r="R32" s="103">
        <v>184</v>
      </c>
      <c r="S32" s="101"/>
      <c r="T32" s="101"/>
      <c r="U32" s="101"/>
      <c r="V32" s="101" t="s">
        <v>255</v>
      </c>
      <c r="W32" s="101"/>
      <c r="X32" s="101"/>
      <c r="Y32" s="101"/>
      <c r="Z32" s="101" t="s">
        <v>255</v>
      </c>
    </row>
    <row r="33" spans="1:26" s="107" customFormat="1" ht="13.5" customHeight="1">
      <c r="A33" s="101" t="s">
        <v>8</v>
      </c>
      <c r="B33" s="102" t="s">
        <v>304</v>
      </c>
      <c r="C33" s="101" t="s">
        <v>305</v>
      </c>
      <c r="D33" s="103">
        <f>+SUM(E33,+I33)</f>
        <v>6907</v>
      </c>
      <c r="E33" s="103">
        <f>+SUM(G33,+H33)</f>
        <v>766</v>
      </c>
      <c r="F33" s="104">
        <f>IF(D33&gt;0,E33/D33*100,"-")</f>
        <v>11.090198349500508</v>
      </c>
      <c r="G33" s="103">
        <v>766</v>
      </c>
      <c r="H33" s="103">
        <v>0</v>
      </c>
      <c r="I33" s="103">
        <f>+SUM(K33,+M33,+O33)</f>
        <v>6141</v>
      </c>
      <c r="J33" s="104">
        <f>IF(D33&gt;0,I33/D33*100,"-")</f>
        <v>88.9098016504995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6141</v>
      </c>
      <c r="P33" s="103">
        <v>4112</v>
      </c>
      <c r="Q33" s="104">
        <f>IF(D33&gt;0,O33/D33*100,"-")</f>
        <v>88.9098016504995</v>
      </c>
      <c r="R33" s="103">
        <v>87</v>
      </c>
      <c r="S33" s="101"/>
      <c r="T33" s="101"/>
      <c r="U33" s="101"/>
      <c r="V33" s="101" t="s">
        <v>255</v>
      </c>
      <c r="W33" s="101"/>
      <c r="X33" s="101"/>
      <c r="Y33" s="101"/>
      <c r="Z33" s="101" t="s">
        <v>255</v>
      </c>
    </row>
    <row r="34" spans="1:26" s="107" customFormat="1" ht="13.5" customHeight="1">
      <c r="A34" s="101" t="s">
        <v>8</v>
      </c>
      <c r="B34" s="102" t="s">
        <v>306</v>
      </c>
      <c r="C34" s="101" t="s">
        <v>307</v>
      </c>
      <c r="D34" s="103">
        <f>+SUM(E34,+I34)</f>
        <v>8260</v>
      </c>
      <c r="E34" s="103">
        <f>+SUM(G34,+H34)</f>
        <v>2831</v>
      </c>
      <c r="F34" s="104">
        <f>IF(D34&gt;0,E34/D34*100,"-")</f>
        <v>34.27360774818402</v>
      </c>
      <c r="G34" s="103">
        <v>2831</v>
      </c>
      <c r="H34" s="103">
        <v>0</v>
      </c>
      <c r="I34" s="103">
        <f>+SUM(K34,+M34,+O34)</f>
        <v>5429</v>
      </c>
      <c r="J34" s="104">
        <f>IF(D34&gt;0,I34/D34*100,"-")</f>
        <v>65.72639225181598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5429</v>
      </c>
      <c r="P34" s="103">
        <v>4097</v>
      </c>
      <c r="Q34" s="104">
        <f>IF(D34&gt;0,O34/D34*100,"-")</f>
        <v>65.72639225181598</v>
      </c>
      <c r="R34" s="103">
        <v>45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8</v>
      </c>
      <c r="B35" s="102" t="s">
        <v>308</v>
      </c>
      <c r="C35" s="101" t="s">
        <v>309</v>
      </c>
      <c r="D35" s="103">
        <f>+SUM(E35,+I35)</f>
        <v>8013</v>
      </c>
      <c r="E35" s="103">
        <f>+SUM(G35,+H35)</f>
        <v>3685</v>
      </c>
      <c r="F35" s="104">
        <f>IF(D35&gt;0,E35/D35*100,"-")</f>
        <v>45.987769873954825</v>
      </c>
      <c r="G35" s="103">
        <v>3685</v>
      </c>
      <c r="H35" s="103">
        <v>0</v>
      </c>
      <c r="I35" s="103">
        <f>+SUM(K35,+M35,+O35)</f>
        <v>4328</v>
      </c>
      <c r="J35" s="104">
        <f>IF(D35&gt;0,I35/D35*100,"-")</f>
        <v>54.01223012604518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4328</v>
      </c>
      <c r="P35" s="103">
        <v>2783</v>
      </c>
      <c r="Q35" s="104">
        <f>IF(D35&gt;0,O35/D35*100,"-")</f>
        <v>54.01223012604518</v>
      </c>
      <c r="R35" s="103">
        <v>19</v>
      </c>
      <c r="S35" s="101"/>
      <c r="T35" s="101"/>
      <c r="U35" s="101"/>
      <c r="V35" s="101" t="s">
        <v>255</v>
      </c>
      <c r="W35" s="101"/>
      <c r="X35" s="101"/>
      <c r="Y35" s="101"/>
      <c r="Z35" s="101" t="s">
        <v>255</v>
      </c>
    </row>
    <row r="36" spans="1:26" s="107" customFormat="1" ht="13.5" customHeight="1">
      <c r="A36" s="101" t="s">
        <v>8</v>
      </c>
      <c r="B36" s="102" t="s">
        <v>310</v>
      </c>
      <c r="C36" s="101" t="s">
        <v>311</v>
      </c>
      <c r="D36" s="103">
        <f>+SUM(E36,+I36)</f>
        <v>16235</v>
      </c>
      <c r="E36" s="103">
        <f>+SUM(G36,+H36)</f>
        <v>1743</v>
      </c>
      <c r="F36" s="104">
        <f>IF(D36&gt;0,E36/D36*100,"-")</f>
        <v>10.736064059131506</v>
      </c>
      <c r="G36" s="103">
        <v>1743</v>
      </c>
      <c r="H36" s="103">
        <v>0</v>
      </c>
      <c r="I36" s="103">
        <f>+SUM(K36,+M36,+O36)</f>
        <v>14492</v>
      </c>
      <c r="J36" s="104">
        <f>IF(D36&gt;0,I36/D36*100,"-")</f>
        <v>89.26393594086849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14492</v>
      </c>
      <c r="P36" s="103">
        <v>9446</v>
      </c>
      <c r="Q36" s="104">
        <f>IF(D36&gt;0,O36/D36*100,"-")</f>
        <v>89.26393594086849</v>
      </c>
      <c r="R36" s="103">
        <v>73</v>
      </c>
      <c r="S36" s="101"/>
      <c r="T36" s="101" t="s">
        <v>255</v>
      </c>
      <c r="U36" s="101"/>
      <c r="V36" s="101"/>
      <c r="W36" s="101"/>
      <c r="X36" s="101" t="s">
        <v>255</v>
      </c>
      <c r="Y36" s="101"/>
      <c r="Z36" s="101"/>
    </row>
    <row r="37" spans="1:26" s="107" customFormat="1" ht="13.5" customHeight="1">
      <c r="A37" s="101" t="s">
        <v>8</v>
      </c>
      <c r="B37" s="102" t="s">
        <v>312</v>
      </c>
      <c r="C37" s="101" t="s">
        <v>313</v>
      </c>
      <c r="D37" s="103">
        <f>+SUM(E37,+I37)</f>
        <v>8368</v>
      </c>
      <c r="E37" s="103">
        <f>+SUM(G37,+H37)</f>
        <v>1240</v>
      </c>
      <c r="F37" s="104">
        <f>IF(D37&gt;0,E37/D37*100,"-")</f>
        <v>14.818355640535371</v>
      </c>
      <c r="G37" s="103">
        <v>1240</v>
      </c>
      <c r="H37" s="103">
        <v>0</v>
      </c>
      <c r="I37" s="103">
        <f>+SUM(K37,+M37,+O37)</f>
        <v>7128</v>
      </c>
      <c r="J37" s="104">
        <f>IF(D37&gt;0,I37/D37*100,"-")</f>
        <v>85.18164435946463</v>
      </c>
      <c r="K37" s="103">
        <v>0</v>
      </c>
      <c r="L37" s="104">
        <f>IF(D37&gt;0,K37/D37*100,"-")</f>
        <v>0</v>
      </c>
      <c r="M37" s="103">
        <v>0</v>
      </c>
      <c r="N37" s="104">
        <f>IF(D37&gt;0,M37/D37*100,"-")</f>
        <v>0</v>
      </c>
      <c r="O37" s="103">
        <v>7128</v>
      </c>
      <c r="P37" s="103">
        <v>3274</v>
      </c>
      <c r="Q37" s="104">
        <f>IF(D37&gt;0,O37/D37*100,"-")</f>
        <v>85.18164435946463</v>
      </c>
      <c r="R37" s="103">
        <v>13</v>
      </c>
      <c r="S37" s="101" t="s">
        <v>255</v>
      </c>
      <c r="T37" s="101"/>
      <c r="U37" s="101"/>
      <c r="V37" s="101"/>
      <c r="W37" s="101"/>
      <c r="X37" s="101" t="s">
        <v>255</v>
      </c>
      <c r="Y37" s="101"/>
      <c r="Z37" s="101"/>
    </row>
    <row r="38" spans="1:26" s="107" customFormat="1" ht="13.5" customHeight="1">
      <c r="A38" s="101" t="s">
        <v>8</v>
      </c>
      <c r="B38" s="102" t="s">
        <v>314</v>
      </c>
      <c r="C38" s="101" t="s">
        <v>315</v>
      </c>
      <c r="D38" s="103">
        <f>+SUM(E38,+I38)</f>
        <v>5929</v>
      </c>
      <c r="E38" s="103">
        <f>+SUM(G38,+H38)</f>
        <v>1015</v>
      </c>
      <c r="F38" s="104">
        <f>IF(D38&gt;0,E38/D38*100,"-")</f>
        <v>17.119244391971662</v>
      </c>
      <c r="G38" s="103">
        <v>1015</v>
      </c>
      <c r="H38" s="103">
        <v>0</v>
      </c>
      <c r="I38" s="103">
        <f>+SUM(K38,+M38,+O38)</f>
        <v>4914</v>
      </c>
      <c r="J38" s="104">
        <f>IF(D38&gt;0,I38/D38*100,"-")</f>
        <v>82.88075560802834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4914</v>
      </c>
      <c r="P38" s="103">
        <v>3566</v>
      </c>
      <c r="Q38" s="104">
        <f>IF(D38&gt;0,O38/D38*100,"-")</f>
        <v>82.88075560802834</v>
      </c>
      <c r="R38" s="103">
        <v>13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8</v>
      </c>
      <c r="B39" s="102" t="s">
        <v>316</v>
      </c>
      <c r="C39" s="101" t="s">
        <v>317</v>
      </c>
      <c r="D39" s="103">
        <f>+SUM(E39,+I39)</f>
        <v>13119</v>
      </c>
      <c r="E39" s="103">
        <f>+SUM(G39,+H39)</f>
        <v>4010</v>
      </c>
      <c r="F39" s="104">
        <f>IF(D39&gt;0,E39/D39*100,"-")</f>
        <v>30.56635414284625</v>
      </c>
      <c r="G39" s="103">
        <v>4010</v>
      </c>
      <c r="H39" s="103">
        <v>0</v>
      </c>
      <c r="I39" s="103">
        <f>+SUM(K39,+M39,+O39)</f>
        <v>9109</v>
      </c>
      <c r="J39" s="104">
        <f>IF(D39&gt;0,I39/D39*100,"-")</f>
        <v>69.43364585715375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9109</v>
      </c>
      <c r="P39" s="103">
        <v>5925</v>
      </c>
      <c r="Q39" s="104">
        <f>IF(D39&gt;0,O39/D39*100,"-")</f>
        <v>69.43364585715375</v>
      </c>
      <c r="R39" s="103">
        <v>83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8</v>
      </c>
      <c r="B40" s="102" t="s">
        <v>318</v>
      </c>
      <c r="C40" s="101" t="s">
        <v>319</v>
      </c>
      <c r="D40" s="103">
        <f>+SUM(E40,+I40)</f>
        <v>1608</v>
      </c>
      <c r="E40" s="103">
        <f>+SUM(G40,+H40)</f>
        <v>309</v>
      </c>
      <c r="F40" s="104">
        <f>IF(D40&gt;0,E40/D40*100,"-")</f>
        <v>19.21641791044776</v>
      </c>
      <c r="G40" s="103">
        <v>309</v>
      </c>
      <c r="H40" s="103">
        <v>0</v>
      </c>
      <c r="I40" s="103">
        <f>+SUM(K40,+M40,+O40)</f>
        <v>1299</v>
      </c>
      <c r="J40" s="104">
        <f>IF(D40&gt;0,I40/D40*100,"-")</f>
        <v>80.78358208955224</v>
      </c>
      <c r="K40" s="103">
        <v>396</v>
      </c>
      <c r="L40" s="104">
        <f>IF(D40&gt;0,K40/D40*100,"-")</f>
        <v>24.62686567164179</v>
      </c>
      <c r="M40" s="103">
        <v>0</v>
      </c>
      <c r="N40" s="104">
        <f>IF(D40&gt;0,M40/D40*100,"-")</f>
        <v>0</v>
      </c>
      <c r="O40" s="103">
        <v>903</v>
      </c>
      <c r="P40" s="103">
        <v>347</v>
      </c>
      <c r="Q40" s="104">
        <f>IF(D40&gt;0,O40/D40*100,"-")</f>
        <v>56.156716417910445</v>
      </c>
      <c r="R40" s="103">
        <v>0</v>
      </c>
      <c r="S40" s="101" t="s">
        <v>255</v>
      </c>
      <c r="T40" s="101"/>
      <c r="U40" s="101"/>
      <c r="V40" s="101"/>
      <c r="W40" s="101"/>
      <c r="X40" s="101" t="s">
        <v>255</v>
      </c>
      <c r="Y40" s="101"/>
      <c r="Z40" s="101"/>
    </row>
    <row r="41" spans="1:26" s="107" customFormat="1" ht="13.5" customHeight="1">
      <c r="A41" s="101" t="s">
        <v>8</v>
      </c>
      <c r="B41" s="102" t="s">
        <v>320</v>
      </c>
      <c r="C41" s="101" t="s">
        <v>321</v>
      </c>
      <c r="D41" s="103">
        <f>+SUM(E41,+I41)</f>
        <v>1791</v>
      </c>
      <c r="E41" s="103">
        <f>+SUM(G41,+H41)</f>
        <v>351</v>
      </c>
      <c r="F41" s="104">
        <f>IF(D41&gt;0,E41/D41*100,"-")</f>
        <v>19.597989949748744</v>
      </c>
      <c r="G41" s="103">
        <v>351</v>
      </c>
      <c r="H41" s="103">
        <v>0</v>
      </c>
      <c r="I41" s="103">
        <f>+SUM(K41,+M41,+O41)</f>
        <v>1440</v>
      </c>
      <c r="J41" s="104">
        <f>IF(D41&gt;0,I41/D41*100,"-")</f>
        <v>80.40201005025126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1440</v>
      </c>
      <c r="P41" s="103">
        <v>1327</v>
      </c>
      <c r="Q41" s="104">
        <f>IF(D41&gt;0,O41/D41*100,"-")</f>
        <v>80.40201005025126</v>
      </c>
      <c r="R41" s="103">
        <v>2</v>
      </c>
      <c r="S41" s="101" t="s">
        <v>255</v>
      </c>
      <c r="T41" s="101"/>
      <c r="U41" s="101"/>
      <c r="V41" s="101"/>
      <c r="W41" s="101"/>
      <c r="X41" s="101" t="s">
        <v>255</v>
      </c>
      <c r="Y41" s="101"/>
      <c r="Z41" s="101"/>
    </row>
    <row r="42" spans="1:26" s="107" customFormat="1" ht="13.5" customHeight="1">
      <c r="A42" s="101" t="s">
        <v>8</v>
      </c>
      <c r="B42" s="102" t="s">
        <v>322</v>
      </c>
      <c r="C42" s="101" t="s">
        <v>323</v>
      </c>
      <c r="D42" s="103">
        <f>+SUM(E42,+I42)</f>
        <v>9301</v>
      </c>
      <c r="E42" s="103">
        <f>+SUM(G42,+H42)</f>
        <v>2935</v>
      </c>
      <c r="F42" s="104">
        <f>IF(D42&gt;0,E42/D42*100,"-")</f>
        <v>31.55574669390388</v>
      </c>
      <c r="G42" s="103">
        <v>2935</v>
      </c>
      <c r="H42" s="103">
        <v>0</v>
      </c>
      <c r="I42" s="103">
        <f>+SUM(K42,+M42,+O42)</f>
        <v>6366</v>
      </c>
      <c r="J42" s="104">
        <f>IF(D42&gt;0,I42/D42*100,"-")</f>
        <v>68.44425330609612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6366</v>
      </c>
      <c r="P42" s="103">
        <v>2762</v>
      </c>
      <c r="Q42" s="104">
        <f>IF(D42&gt;0,O42/D42*100,"-")</f>
        <v>68.44425330609612</v>
      </c>
      <c r="R42" s="103">
        <v>12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8</v>
      </c>
      <c r="B43" s="102" t="s">
        <v>324</v>
      </c>
      <c r="C43" s="101" t="s">
        <v>325</v>
      </c>
      <c r="D43" s="103">
        <f>+SUM(E43,+I43)</f>
        <v>6068</v>
      </c>
      <c r="E43" s="103">
        <f>+SUM(G43,+H43)</f>
        <v>1136</v>
      </c>
      <c r="F43" s="104">
        <f>IF(D43&gt;0,E43/D43*100,"-")</f>
        <v>18.72116018457482</v>
      </c>
      <c r="G43" s="103">
        <v>1136</v>
      </c>
      <c r="H43" s="103">
        <v>0</v>
      </c>
      <c r="I43" s="103">
        <f>+SUM(K43,+M43,+O43)</f>
        <v>4932</v>
      </c>
      <c r="J43" s="104">
        <f>IF(D43&gt;0,I43/D43*100,"-")</f>
        <v>81.27883981542519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4932</v>
      </c>
      <c r="P43" s="103">
        <v>3895</v>
      </c>
      <c r="Q43" s="104">
        <f>IF(D43&gt;0,O43/D43*100,"-")</f>
        <v>81.27883981542519</v>
      </c>
      <c r="R43" s="103">
        <v>11</v>
      </c>
      <c r="S43" s="101" t="s">
        <v>255</v>
      </c>
      <c r="T43" s="101"/>
      <c r="U43" s="101"/>
      <c r="V43" s="101"/>
      <c r="W43" s="101"/>
      <c r="X43" s="101" t="s">
        <v>255</v>
      </c>
      <c r="Y43" s="101"/>
      <c r="Z43" s="101"/>
    </row>
    <row r="44" spans="1:26" s="107" customFormat="1" ht="13.5" customHeight="1">
      <c r="A44" s="101" t="s">
        <v>8</v>
      </c>
      <c r="B44" s="102" t="s">
        <v>326</v>
      </c>
      <c r="C44" s="101" t="s">
        <v>327</v>
      </c>
      <c r="D44" s="103">
        <f>+SUM(E44,+I44)</f>
        <v>7485</v>
      </c>
      <c r="E44" s="103">
        <f>+SUM(G44,+H44)</f>
        <v>3337</v>
      </c>
      <c r="F44" s="104">
        <f>IF(D44&gt;0,E44/D44*100,"-")</f>
        <v>44.58249832999332</v>
      </c>
      <c r="G44" s="103">
        <v>3337</v>
      </c>
      <c r="H44" s="103">
        <v>0</v>
      </c>
      <c r="I44" s="103">
        <f>+SUM(K44,+M44,+O44)</f>
        <v>4148</v>
      </c>
      <c r="J44" s="104">
        <f>IF(D44&gt;0,I44/D44*100,"-")</f>
        <v>55.41750167000667</v>
      </c>
      <c r="K44" s="103">
        <v>1667</v>
      </c>
      <c r="L44" s="104">
        <f>IF(D44&gt;0,K44/D44*100,"-")</f>
        <v>22.27120908483634</v>
      </c>
      <c r="M44" s="103">
        <v>0</v>
      </c>
      <c r="N44" s="104">
        <f>IF(D44&gt;0,M44/D44*100,"-")</f>
        <v>0</v>
      </c>
      <c r="O44" s="103">
        <v>2481</v>
      </c>
      <c r="P44" s="103">
        <v>1229</v>
      </c>
      <c r="Q44" s="104">
        <f>IF(D44&gt;0,O44/D44*100,"-")</f>
        <v>33.146292585170336</v>
      </c>
      <c r="R44" s="103">
        <v>40</v>
      </c>
      <c r="S44" s="101" t="s">
        <v>255</v>
      </c>
      <c r="T44" s="101"/>
      <c r="U44" s="101"/>
      <c r="V44" s="101"/>
      <c r="W44" s="101" t="s">
        <v>255</v>
      </c>
      <c r="X44" s="101"/>
      <c r="Y44" s="101"/>
      <c r="Z44" s="101"/>
    </row>
    <row r="45" spans="1:26" s="107" customFormat="1" ht="13.5" customHeight="1">
      <c r="A45" s="101" t="s">
        <v>8</v>
      </c>
      <c r="B45" s="102" t="s">
        <v>328</v>
      </c>
      <c r="C45" s="101" t="s">
        <v>329</v>
      </c>
      <c r="D45" s="103">
        <f>+SUM(E45,+I45)</f>
        <v>11181</v>
      </c>
      <c r="E45" s="103">
        <f>+SUM(G45,+H45)</f>
        <v>1026</v>
      </c>
      <c r="F45" s="104">
        <f>IF(D45&gt;0,E45/D45*100,"-")</f>
        <v>9.176281191306682</v>
      </c>
      <c r="G45" s="103">
        <v>1026</v>
      </c>
      <c r="H45" s="103">
        <v>0</v>
      </c>
      <c r="I45" s="103">
        <f>+SUM(K45,+M45,+O45)</f>
        <v>10155</v>
      </c>
      <c r="J45" s="104">
        <f>IF(D45&gt;0,I45/D45*100,"-")</f>
        <v>90.82371880869331</v>
      </c>
      <c r="K45" s="103">
        <v>2409</v>
      </c>
      <c r="L45" s="104">
        <f>IF(D45&gt;0,K45/D45*100,"-")</f>
        <v>21.54547893748323</v>
      </c>
      <c r="M45" s="103">
        <v>0</v>
      </c>
      <c r="N45" s="104">
        <f>IF(D45&gt;0,M45/D45*100,"-")</f>
        <v>0</v>
      </c>
      <c r="O45" s="103">
        <v>7746</v>
      </c>
      <c r="P45" s="103">
        <v>4222</v>
      </c>
      <c r="Q45" s="104">
        <f>IF(D45&gt;0,O45/D45*100,"-")</f>
        <v>69.27823987121009</v>
      </c>
      <c r="R45" s="103">
        <v>47</v>
      </c>
      <c r="S45" s="101"/>
      <c r="T45" s="101"/>
      <c r="U45" s="101"/>
      <c r="V45" s="101" t="s">
        <v>255</v>
      </c>
      <c r="W45" s="101"/>
      <c r="X45" s="101"/>
      <c r="Y45" s="101"/>
      <c r="Z45" s="101" t="s">
        <v>255</v>
      </c>
    </row>
    <row r="46" spans="1:26" s="107" customFormat="1" ht="13.5" customHeight="1">
      <c r="A46" s="101" t="s">
        <v>8</v>
      </c>
      <c r="B46" s="102" t="s">
        <v>330</v>
      </c>
      <c r="C46" s="101" t="s">
        <v>331</v>
      </c>
      <c r="D46" s="103">
        <f>+SUM(E46,+I46)</f>
        <v>6198</v>
      </c>
      <c r="E46" s="103">
        <f>+SUM(G46,+H46)</f>
        <v>1995</v>
      </c>
      <c r="F46" s="104">
        <f>IF(D46&gt;0,E46/D46*100,"-")</f>
        <v>32.18780251694095</v>
      </c>
      <c r="G46" s="103">
        <v>1995</v>
      </c>
      <c r="H46" s="103">
        <v>0</v>
      </c>
      <c r="I46" s="103">
        <f>+SUM(K46,+M46,+O46)</f>
        <v>4203</v>
      </c>
      <c r="J46" s="104">
        <f>IF(D46&gt;0,I46/D46*100,"-")</f>
        <v>67.81219748305905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4203</v>
      </c>
      <c r="P46" s="103">
        <v>2293</v>
      </c>
      <c r="Q46" s="104">
        <f>IF(D46&gt;0,O46/D46*100,"-")</f>
        <v>67.81219748305905</v>
      </c>
      <c r="R46" s="103">
        <v>33</v>
      </c>
      <c r="S46" s="101" t="s">
        <v>255</v>
      </c>
      <c r="T46" s="101"/>
      <c r="U46" s="101"/>
      <c r="V46" s="101"/>
      <c r="W46" s="101"/>
      <c r="X46" s="101"/>
      <c r="Y46" s="101"/>
      <c r="Z46" s="101" t="s">
        <v>255</v>
      </c>
    </row>
    <row r="47" spans="1:26" s="107" customFormat="1" ht="13.5" customHeight="1">
      <c r="A47" s="101" t="s">
        <v>8</v>
      </c>
      <c r="B47" s="102" t="s">
        <v>332</v>
      </c>
      <c r="C47" s="101" t="s">
        <v>333</v>
      </c>
      <c r="D47" s="103">
        <f>+SUM(E47,+I47)</f>
        <v>6897</v>
      </c>
      <c r="E47" s="103">
        <f>+SUM(G47,+H47)</f>
        <v>2354</v>
      </c>
      <c r="F47" s="104">
        <f>IF(D47&gt;0,E47/D47*100,"-")</f>
        <v>34.13078149920255</v>
      </c>
      <c r="G47" s="103">
        <v>2354</v>
      </c>
      <c r="H47" s="103">
        <v>0</v>
      </c>
      <c r="I47" s="103">
        <f>+SUM(K47,+M47,+O47)</f>
        <v>4543</v>
      </c>
      <c r="J47" s="104">
        <f>IF(D47&gt;0,I47/D47*100,"-")</f>
        <v>65.86921850079744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4543</v>
      </c>
      <c r="P47" s="103">
        <v>2267</v>
      </c>
      <c r="Q47" s="104">
        <f>IF(D47&gt;0,O47/D47*100,"-")</f>
        <v>65.86921850079744</v>
      </c>
      <c r="R47" s="103">
        <v>21</v>
      </c>
      <c r="S47" s="101"/>
      <c r="T47" s="101" t="s">
        <v>255</v>
      </c>
      <c r="U47" s="101"/>
      <c r="V47" s="101"/>
      <c r="W47" s="101"/>
      <c r="X47" s="101" t="s">
        <v>255</v>
      </c>
      <c r="Y47" s="101"/>
      <c r="Z47" s="101"/>
    </row>
    <row r="48" spans="1:26" s="107" customFormat="1" ht="13.5" customHeight="1">
      <c r="A48" s="101" t="s">
        <v>8</v>
      </c>
      <c r="B48" s="102" t="s">
        <v>334</v>
      </c>
      <c r="C48" s="101" t="s">
        <v>335</v>
      </c>
      <c r="D48" s="103">
        <f>+SUM(E48,+I48)</f>
        <v>6970</v>
      </c>
      <c r="E48" s="103">
        <f>+SUM(G48,+H48)</f>
        <v>1341</v>
      </c>
      <c r="F48" s="104">
        <f>IF(D48&gt;0,E48/D48*100,"-")</f>
        <v>19.239598278335723</v>
      </c>
      <c r="G48" s="103">
        <v>1341</v>
      </c>
      <c r="H48" s="103">
        <v>0</v>
      </c>
      <c r="I48" s="103">
        <f>+SUM(K48,+M48,+O48)</f>
        <v>5629</v>
      </c>
      <c r="J48" s="104">
        <f>IF(D48&gt;0,I48/D48*100,"-")</f>
        <v>80.76040172166428</v>
      </c>
      <c r="K48" s="103">
        <v>5158</v>
      </c>
      <c r="L48" s="104">
        <f>IF(D48&gt;0,K48/D48*100,"-")</f>
        <v>74.00286944045911</v>
      </c>
      <c r="M48" s="103">
        <v>0</v>
      </c>
      <c r="N48" s="104">
        <f>IF(D48&gt;0,M48/D48*100,"-")</f>
        <v>0</v>
      </c>
      <c r="O48" s="103">
        <v>471</v>
      </c>
      <c r="P48" s="103">
        <v>471</v>
      </c>
      <c r="Q48" s="104">
        <f>IF(D48&gt;0,O48/D48*100,"-")</f>
        <v>6.757532281205165</v>
      </c>
      <c r="R48" s="103">
        <v>87</v>
      </c>
      <c r="S48" s="101"/>
      <c r="T48" s="101"/>
      <c r="U48" s="101"/>
      <c r="V48" s="101" t="s">
        <v>255</v>
      </c>
      <c r="W48" s="101"/>
      <c r="X48" s="101"/>
      <c r="Y48" s="101"/>
      <c r="Z48" s="101" t="s">
        <v>255</v>
      </c>
    </row>
    <row r="49" spans="1:26" s="107" customFormat="1" ht="13.5" customHeight="1">
      <c r="A49" s="101" t="s">
        <v>8</v>
      </c>
      <c r="B49" s="102" t="s">
        <v>336</v>
      </c>
      <c r="C49" s="101" t="s">
        <v>337</v>
      </c>
      <c r="D49" s="103">
        <f>+SUM(E49,+I49)</f>
        <v>6160</v>
      </c>
      <c r="E49" s="103">
        <f>+SUM(G49,+H49)</f>
        <v>599</v>
      </c>
      <c r="F49" s="104">
        <f>IF(D49&gt;0,E49/D49*100,"-")</f>
        <v>9.724025974025974</v>
      </c>
      <c r="G49" s="103">
        <v>599</v>
      </c>
      <c r="H49" s="103">
        <v>0</v>
      </c>
      <c r="I49" s="103">
        <f>+SUM(K49,+M49,+O49)</f>
        <v>5561</v>
      </c>
      <c r="J49" s="104">
        <f>IF(D49&gt;0,I49/D49*100,"-")</f>
        <v>90.27597402597402</v>
      </c>
      <c r="K49" s="103">
        <v>1738</v>
      </c>
      <c r="L49" s="104">
        <f>IF(D49&gt;0,K49/D49*100,"-")</f>
        <v>28.214285714285715</v>
      </c>
      <c r="M49" s="103">
        <v>0</v>
      </c>
      <c r="N49" s="104">
        <f>IF(D49&gt;0,M49/D49*100,"-")</f>
        <v>0</v>
      </c>
      <c r="O49" s="103">
        <v>3823</v>
      </c>
      <c r="P49" s="103">
        <v>329</v>
      </c>
      <c r="Q49" s="104">
        <f>IF(D49&gt;0,O49/D49*100,"-")</f>
        <v>62.061688311688314</v>
      </c>
      <c r="R49" s="103">
        <v>62</v>
      </c>
      <c r="S49" s="101" t="s">
        <v>255</v>
      </c>
      <c r="T49" s="101"/>
      <c r="U49" s="101"/>
      <c r="V49" s="101"/>
      <c r="W49" s="101"/>
      <c r="X49" s="101" t="s">
        <v>255</v>
      </c>
      <c r="Y49" s="101"/>
      <c r="Z49" s="101"/>
    </row>
    <row r="50" spans="1:26" s="107" customFormat="1" ht="13.5" customHeight="1">
      <c r="A50" s="101" t="s">
        <v>8</v>
      </c>
      <c r="B50" s="102" t="s">
        <v>338</v>
      </c>
      <c r="C50" s="101" t="s">
        <v>339</v>
      </c>
      <c r="D50" s="103">
        <f>+SUM(E50,+I50)</f>
        <v>5348</v>
      </c>
      <c r="E50" s="103">
        <f>+SUM(G50,+H50)</f>
        <v>2822</v>
      </c>
      <c r="F50" s="104">
        <f>IF(D50&gt;0,E50/D50*100,"-")</f>
        <v>52.76738967838445</v>
      </c>
      <c r="G50" s="103">
        <v>2822</v>
      </c>
      <c r="H50" s="103">
        <v>0</v>
      </c>
      <c r="I50" s="103">
        <f>+SUM(K50,+M50,+O50)</f>
        <v>2526</v>
      </c>
      <c r="J50" s="104">
        <f>IF(D50&gt;0,I50/D50*100,"-")</f>
        <v>47.23261032161556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2526</v>
      </c>
      <c r="P50" s="103">
        <v>1637</v>
      </c>
      <c r="Q50" s="104">
        <f>IF(D50&gt;0,O50/D50*100,"-")</f>
        <v>47.23261032161556</v>
      </c>
      <c r="R50" s="103">
        <v>8</v>
      </c>
      <c r="S50" s="101" t="s">
        <v>255</v>
      </c>
      <c r="T50" s="101"/>
      <c r="U50" s="101"/>
      <c r="V50" s="101"/>
      <c r="W50" s="101" t="s">
        <v>255</v>
      </c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50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鹿児島県</v>
      </c>
      <c r="B7" s="109" t="str">
        <f>'水洗化人口等'!B7</f>
        <v>46000</v>
      </c>
      <c r="C7" s="108" t="s">
        <v>201</v>
      </c>
      <c r="D7" s="110">
        <f>SUM(E7,+H7,+K7)</f>
        <v>712107</v>
      </c>
      <c r="E7" s="110">
        <f>SUM(F7:G7)</f>
        <v>20577</v>
      </c>
      <c r="F7" s="110">
        <f>SUM(F$8:F$1000)</f>
        <v>11737</v>
      </c>
      <c r="G7" s="110">
        <f>SUM(G$8:G$1000)</f>
        <v>8840</v>
      </c>
      <c r="H7" s="110">
        <f>SUM(I7:J7)</f>
        <v>9321</v>
      </c>
      <c r="I7" s="110">
        <f>SUM(I$8:I$1000)</f>
        <v>9101</v>
      </c>
      <c r="J7" s="110">
        <f>SUM(J$8:J$1000)</f>
        <v>220</v>
      </c>
      <c r="K7" s="110">
        <f>SUM(L7:M7)</f>
        <v>682209</v>
      </c>
      <c r="L7" s="110">
        <f>SUM(L$8:L$1000)</f>
        <v>171144</v>
      </c>
      <c r="M7" s="110">
        <f>SUM(M$8:M$1000)</f>
        <v>511065</v>
      </c>
      <c r="N7" s="110">
        <f>SUM(O7,+V7,+AC7)</f>
        <v>712347</v>
      </c>
      <c r="O7" s="110">
        <f>SUM(P7:U7)</f>
        <v>191982</v>
      </c>
      <c r="P7" s="110">
        <f aca="true" t="shared" si="0" ref="P7:U7">SUM(P$8:P$1000)</f>
        <v>187025</v>
      </c>
      <c r="Q7" s="110">
        <f t="shared" si="0"/>
        <v>0</v>
      </c>
      <c r="R7" s="110">
        <f t="shared" si="0"/>
        <v>0</v>
      </c>
      <c r="S7" s="110">
        <f t="shared" si="0"/>
        <v>1468</v>
      </c>
      <c r="T7" s="110">
        <f t="shared" si="0"/>
        <v>3489</v>
      </c>
      <c r="U7" s="110">
        <f t="shared" si="0"/>
        <v>0</v>
      </c>
      <c r="V7" s="110">
        <f>SUM(W7:AB7)</f>
        <v>520125</v>
      </c>
      <c r="W7" s="110">
        <f aca="true" t="shared" si="1" ref="W7:AB7">SUM(W$8:W$1000)</f>
        <v>509344</v>
      </c>
      <c r="X7" s="110">
        <f t="shared" si="1"/>
        <v>0</v>
      </c>
      <c r="Y7" s="110">
        <f t="shared" si="1"/>
        <v>0</v>
      </c>
      <c r="Z7" s="110">
        <f t="shared" si="1"/>
        <v>2528</v>
      </c>
      <c r="AA7" s="110">
        <f t="shared" si="1"/>
        <v>8253</v>
      </c>
      <c r="AB7" s="110">
        <f t="shared" si="1"/>
        <v>0</v>
      </c>
      <c r="AC7" s="110">
        <f>SUM(AD7:AE7)</f>
        <v>240</v>
      </c>
      <c r="AD7" s="110">
        <f>SUM(AD$8:AD$1000)</f>
        <v>128</v>
      </c>
      <c r="AE7" s="110">
        <f>SUM(AE$8:AE$1000)</f>
        <v>112</v>
      </c>
      <c r="AF7" s="110">
        <f>SUM(AG7:AI7)</f>
        <v>11627</v>
      </c>
      <c r="AG7" s="110">
        <f>SUM(AG$8:AG$1000)</f>
        <v>11627</v>
      </c>
      <c r="AH7" s="110">
        <f>SUM(AH$8:AH$1000)</f>
        <v>0</v>
      </c>
      <c r="AI7" s="110">
        <f>SUM(AI$8:AI$1000)</f>
        <v>0</v>
      </c>
      <c r="AJ7" s="110">
        <f>SUM(AK7:AS7)</f>
        <v>16541</v>
      </c>
      <c r="AK7" s="110">
        <f aca="true" t="shared" si="2" ref="AK7:AS7">SUM(AK$8:AK$1000)</f>
        <v>5259</v>
      </c>
      <c r="AL7" s="110">
        <f t="shared" si="2"/>
        <v>82</v>
      </c>
      <c r="AM7" s="110">
        <f t="shared" si="2"/>
        <v>1807</v>
      </c>
      <c r="AN7" s="110">
        <f t="shared" si="2"/>
        <v>3028</v>
      </c>
      <c r="AO7" s="110">
        <f t="shared" si="2"/>
        <v>0</v>
      </c>
      <c r="AP7" s="110">
        <f t="shared" si="2"/>
        <v>0</v>
      </c>
      <c r="AQ7" s="110">
        <f t="shared" si="2"/>
        <v>609</v>
      </c>
      <c r="AR7" s="110">
        <f t="shared" si="2"/>
        <v>59</v>
      </c>
      <c r="AS7" s="110">
        <f t="shared" si="2"/>
        <v>5697</v>
      </c>
      <c r="AT7" s="110">
        <f>SUM(AU7:AY7)</f>
        <v>517</v>
      </c>
      <c r="AU7" s="110">
        <f>SUM(AU$8:AU$1000)</f>
        <v>427</v>
      </c>
      <c r="AV7" s="110">
        <f>SUM(AV$8:AV$1000)</f>
        <v>0</v>
      </c>
      <c r="AW7" s="110">
        <f>SUM(AW$8:AW$1000)</f>
        <v>14</v>
      </c>
      <c r="AX7" s="110">
        <f>SUM(AX$8:AX$1000)</f>
        <v>76</v>
      </c>
      <c r="AY7" s="110">
        <f>SUM(AY$8:AY$1000)</f>
        <v>0</v>
      </c>
      <c r="AZ7" s="110">
        <f>SUM(BA7:BC7)</f>
        <v>771</v>
      </c>
      <c r="BA7" s="110">
        <f>SUM(BA$8:BA$1000)</f>
        <v>771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8</v>
      </c>
      <c r="B8" s="106" t="s">
        <v>253</v>
      </c>
      <c r="C8" s="101" t="s">
        <v>254</v>
      </c>
      <c r="D8" s="103">
        <f>SUM(E8,+H8,+K8)</f>
        <v>81857</v>
      </c>
      <c r="E8" s="103">
        <f>SUM(F8:G8)</f>
        <v>0</v>
      </c>
      <c r="F8" s="103">
        <v>0</v>
      </c>
      <c r="G8" s="103">
        <v>0</v>
      </c>
      <c r="H8" s="103">
        <f>SUM(I8:J8)</f>
        <v>8990</v>
      </c>
      <c r="I8" s="103">
        <v>8990</v>
      </c>
      <c r="J8" s="103">
        <v>0</v>
      </c>
      <c r="K8" s="103">
        <f>SUM(L8:M8)</f>
        <v>72867</v>
      </c>
      <c r="L8" s="103">
        <v>4631</v>
      </c>
      <c r="M8" s="103">
        <v>68236</v>
      </c>
      <c r="N8" s="103">
        <f>SUM(O8,+V8,+AC8)</f>
        <v>81857</v>
      </c>
      <c r="O8" s="103">
        <f>SUM(P8:U8)</f>
        <v>13621</v>
      </c>
      <c r="P8" s="103">
        <v>13621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68236</v>
      </c>
      <c r="W8" s="103">
        <v>68236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4419</v>
      </c>
      <c r="AG8" s="103">
        <v>4419</v>
      </c>
      <c r="AH8" s="103">
        <v>0</v>
      </c>
      <c r="AI8" s="103">
        <v>0</v>
      </c>
      <c r="AJ8" s="103">
        <f>SUM(AK8:AS8)</f>
        <v>4419</v>
      </c>
      <c r="AK8" s="103">
        <v>0</v>
      </c>
      <c r="AL8" s="103">
        <v>0</v>
      </c>
      <c r="AM8" s="103">
        <v>94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4325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8</v>
      </c>
      <c r="B9" s="106" t="s">
        <v>256</v>
      </c>
      <c r="C9" s="101" t="s">
        <v>257</v>
      </c>
      <c r="D9" s="103">
        <f>SUM(E9,+H9,+K9)</f>
        <v>63113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63113</v>
      </c>
      <c r="L9" s="103">
        <v>15398</v>
      </c>
      <c r="M9" s="103">
        <v>47715</v>
      </c>
      <c r="N9" s="103">
        <f>SUM(O9,+V9,+AC9)</f>
        <v>63113</v>
      </c>
      <c r="O9" s="103">
        <f>SUM(P9:U9)</f>
        <v>15398</v>
      </c>
      <c r="P9" s="103">
        <v>15398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47715</v>
      </c>
      <c r="W9" s="103">
        <v>47715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179</v>
      </c>
      <c r="AG9" s="103">
        <v>179</v>
      </c>
      <c r="AH9" s="103">
        <v>0</v>
      </c>
      <c r="AI9" s="103">
        <v>0</v>
      </c>
      <c r="AJ9" s="103">
        <f>SUM(AK9:AS9)</f>
        <v>1441</v>
      </c>
      <c r="AK9" s="103">
        <v>1441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179</v>
      </c>
      <c r="AU9" s="103">
        <v>179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8</v>
      </c>
      <c r="B10" s="106" t="s">
        <v>258</v>
      </c>
      <c r="C10" s="101" t="s">
        <v>259</v>
      </c>
      <c r="D10" s="103">
        <f>SUM(E10,+H10,+K10)</f>
        <v>7874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7874</v>
      </c>
      <c r="L10" s="103">
        <v>1365</v>
      </c>
      <c r="M10" s="103">
        <v>6509</v>
      </c>
      <c r="N10" s="103">
        <f>SUM(O10,+V10,+AC10)</f>
        <v>7874</v>
      </c>
      <c r="O10" s="103">
        <f>SUM(P10:U10)</f>
        <v>1365</v>
      </c>
      <c r="P10" s="103">
        <v>1365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6509</v>
      </c>
      <c r="W10" s="103">
        <v>6509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257</v>
      </c>
      <c r="AG10" s="103">
        <v>257</v>
      </c>
      <c r="AH10" s="103">
        <v>0</v>
      </c>
      <c r="AI10" s="103">
        <v>0</v>
      </c>
      <c r="AJ10" s="103">
        <f>SUM(AK10:AS10)</f>
        <v>257</v>
      </c>
      <c r="AK10" s="103">
        <v>0</v>
      </c>
      <c r="AL10" s="103">
        <v>0</v>
      </c>
      <c r="AM10" s="103">
        <v>24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233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8</v>
      </c>
      <c r="B11" s="106" t="s">
        <v>260</v>
      </c>
      <c r="C11" s="101" t="s">
        <v>261</v>
      </c>
      <c r="D11" s="103">
        <f>SUM(E11,+H11,+K11)</f>
        <v>15973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15973</v>
      </c>
      <c r="L11" s="103">
        <v>5724</v>
      </c>
      <c r="M11" s="103">
        <v>10249</v>
      </c>
      <c r="N11" s="103">
        <f>SUM(O11,+V11,+AC11)</f>
        <v>15973</v>
      </c>
      <c r="O11" s="103">
        <f>SUM(P11:U11)</f>
        <v>5724</v>
      </c>
      <c r="P11" s="103">
        <v>5724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10249</v>
      </c>
      <c r="W11" s="103">
        <v>10249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45</v>
      </c>
      <c r="AG11" s="103">
        <v>45</v>
      </c>
      <c r="AH11" s="103">
        <v>0</v>
      </c>
      <c r="AI11" s="103">
        <v>0</v>
      </c>
      <c r="AJ11" s="103">
        <f>SUM(AK11:AS11)</f>
        <v>45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21</v>
      </c>
      <c r="AR11" s="103">
        <v>0</v>
      </c>
      <c r="AS11" s="103">
        <v>24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21</v>
      </c>
      <c r="BA11" s="103">
        <v>21</v>
      </c>
      <c r="BB11" s="103">
        <v>0</v>
      </c>
      <c r="BC11" s="103">
        <v>0</v>
      </c>
    </row>
    <row r="12" spans="1:55" s="107" customFormat="1" ht="13.5" customHeight="1">
      <c r="A12" s="105" t="s">
        <v>8</v>
      </c>
      <c r="B12" s="106" t="s">
        <v>262</v>
      </c>
      <c r="C12" s="101" t="s">
        <v>263</v>
      </c>
      <c r="D12" s="103">
        <f>SUM(E12,+H12,+K12)</f>
        <v>17379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17379</v>
      </c>
      <c r="L12" s="103">
        <v>2928</v>
      </c>
      <c r="M12" s="103">
        <v>14451</v>
      </c>
      <c r="N12" s="103">
        <f>SUM(O12,+V12,+AC12)</f>
        <v>17379</v>
      </c>
      <c r="O12" s="103">
        <f>SUM(P12:U12)</f>
        <v>2928</v>
      </c>
      <c r="P12" s="103">
        <v>2928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14451</v>
      </c>
      <c r="W12" s="103">
        <v>14451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50</v>
      </c>
      <c r="AG12" s="103">
        <v>50</v>
      </c>
      <c r="AH12" s="103">
        <v>0</v>
      </c>
      <c r="AI12" s="103">
        <v>0</v>
      </c>
      <c r="AJ12" s="103">
        <f>SUM(AK12:AS12)</f>
        <v>50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23</v>
      </c>
      <c r="AR12" s="103">
        <v>0</v>
      </c>
      <c r="AS12" s="103">
        <v>27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23</v>
      </c>
      <c r="BA12" s="103">
        <v>23</v>
      </c>
      <c r="BB12" s="103">
        <v>0</v>
      </c>
      <c r="BC12" s="103">
        <v>0</v>
      </c>
    </row>
    <row r="13" spans="1:55" s="107" customFormat="1" ht="13.5" customHeight="1">
      <c r="A13" s="105" t="s">
        <v>8</v>
      </c>
      <c r="B13" s="106" t="s">
        <v>264</v>
      </c>
      <c r="C13" s="101" t="s">
        <v>265</v>
      </c>
      <c r="D13" s="103">
        <f>SUM(E13,+H13,+K13)</f>
        <v>28338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28338</v>
      </c>
      <c r="L13" s="103">
        <v>5281</v>
      </c>
      <c r="M13" s="103">
        <v>23057</v>
      </c>
      <c r="N13" s="103">
        <f>SUM(O13,+V13,+AC13)</f>
        <v>28338</v>
      </c>
      <c r="O13" s="103">
        <f>SUM(P13:U13)</f>
        <v>5281</v>
      </c>
      <c r="P13" s="103">
        <v>5281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23057</v>
      </c>
      <c r="W13" s="103">
        <v>23057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14</v>
      </c>
      <c r="AG13" s="103">
        <v>14</v>
      </c>
      <c r="AH13" s="103">
        <v>0</v>
      </c>
      <c r="AI13" s="103">
        <v>0</v>
      </c>
      <c r="AJ13" s="103">
        <f>SUM(AK13:AS13)</f>
        <v>14</v>
      </c>
      <c r="AK13" s="103">
        <v>0</v>
      </c>
      <c r="AL13" s="103">
        <v>0</v>
      </c>
      <c r="AM13" s="103">
        <v>14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11</v>
      </c>
      <c r="AU13" s="103">
        <v>0</v>
      </c>
      <c r="AV13" s="103">
        <v>0</v>
      </c>
      <c r="AW13" s="103">
        <v>11</v>
      </c>
      <c r="AX13" s="103">
        <v>0</v>
      </c>
      <c r="AY13" s="103">
        <v>0</v>
      </c>
      <c r="AZ13" s="103">
        <f>SUM(BA13:BC13)</f>
        <v>181</v>
      </c>
      <c r="BA13" s="103">
        <v>181</v>
      </c>
      <c r="BB13" s="103">
        <v>0</v>
      </c>
      <c r="BC13" s="103">
        <v>0</v>
      </c>
    </row>
    <row r="14" spans="1:55" s="107" customFormat="1" ht="13.5" customHeight="1">
      <c r="A14" s="105" t="s">
        <v>8</v>
      </c>
      <c r="B14" s="106" t="s">
        <v>266</v>
      </c>
      <c r="C14" s="101" t="s">
        <v>267</v>
      </c>
      <c r="D14" s="103">
        <f>SUM(E14,+H14,+K14)</f>
        <v>10774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10774</v>
      </c>
      <c r="L14" s="103">
        <v>5426</v>
      </c>
      <c r="M14" s="103">
        <v>5348</v>
      </c>
      <c r="N14" s="103">
        <f>SUM(O14,+V14,+AC14)</f>
        <v>10774</v>
      </c>
      <c r="O14" s="103">
        <f>SUM(P14:U14)</f>
        <v>5426</v>
      </c>
      <c r="P14" s="103">
        <v>5426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5348</v>
      </c>
      <c r="W14" s="103">
        <v>5348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8</v>
      </c>
      <c r="B15" s="106" t="s">
        <v>268</v>
      </c>
      <c r="C15" s="101" t="s">
        <v>269</v>
      </c>
      <c r="D15" s="103">
        <f>SUM(E15,+H15,+K15)</f>
        <v>15051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15051</v>
      </c>
      <c r="L15" s="103">
        <v>2437</v>
      </c>
      <c r="M15" s="103">
        <v>12614</v>
      </c>
      <c r="N15" s="103">
        <f>SUM(O15,+V15,+AC15)</f>
        <v>15051</v>
      </c>
      <c r="O15" s="103">
        <f>SUM(P15:U15)</f>
        <v>2437</v>
      </c>
      <c r="P15" s="103">
        <v>2437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12614</v>
      </c>
      <c r="W15" s="103">
        <v>12614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309</v>
      </c>
      <c r="AG15" s="103">
        <v>309</v>
      </c>
      <c r="AH15" s="103">
        <v>0</v>
      </c>
      <c r="AI15" s="103">
        <v>0</v>
      </c>
      <c r="AJ15" s="103">
        <f>SUM(AK15:AS15)</f>
        <v>287</v>
      </c>
      <c r="AK15" s="103">
        <v>0</v>
      </c>
      <c r="AL15" s="103">
        <v>0</v>
      </c>
      <c r="AM15" s="103">
        <v>0</v>
      </c>
      <c r="AN15" s="103">
        <v>287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22</v>
      </c>
      <c r="AU15" s="103">
        <v>22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287</v>
      </c>
      <c r="BA15" s="103">
        <v>287</v>
      </c>
      <c r="BB15" s="103">
        <v>0</v>
      </c>
      <c r="BC15" s="103">
        <v>0</v>
      </c>
    </row>
    <row r="16" spans="1:55" s="107" customFormat="1" ht="13.5" customHeight="1">
      <c r="A16" s="105" t="s">
        <v>8</v>
      </c>
      <c r="B16" s="106" t="s">
        <v>270</v>
      </c>
      <c r="C16" s="101" t="s">
        <v>271</v>
      </c>
      <c r="D16" s="103">
        <f>SUM(E16,+H16,+K16)</f>
        <v>75054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75054</v>
      </c>
      <c r="L16" s="103">
        <v>22319</v>
      </c>
      <c r="M16" s="103">
        <v>52735</v>
      </c>
      <c r="N16" s="103">
        <f>SUM(O16,+V16,+AC16)</f>
        <v>75213</v>
      </c>
      <c r="O16" s="103">
        <f>SUM(P16:U16)</f>
        <v>22319</v>
      </c>
      <c r="P16" s="103">
        <v>22207</v>
      </c>
      <c r="Q16" s="103">
        <v>0</v>
      </c>
      <c r="R16" s="103">
        <v>0</v>
      </c>
      <c r="S16" s="103">
        <v>112</v>
      </c>
      <c r="T16" s="103">
        <v>0</v>
      </c>
      <c r="U16" s="103">
        <v>0</v>
      </c>
      <c r="V16" s="103">
        <f>SUM(W16:AB16)</f>
        <v>52735</v>
      </c>
      <c r="W16" s="103">
        <v>52250</v>
      </c>
      <c r="X16" s="103">
        <v>0</v>
      </c>
      <c r="Y16" s="103">
        <v>0</v>
      </c>
      <c r="Z16" s="103">
        <v>485</v>
      </c>
      <c r="AA16" s="103">
        <v>0</v>
      </c>
      <c r="AB16" s="103">
        <v>0</v>
      </c>
      <c r="AC16" s="103">
        <f>SUM(AD16:AE16)</f>
        <v>159</v>
      </c>
      <c r="AD16" s="103">
        <v>47</v>
      </c>
      <c r="AE16" s="103">
        <v>112</v>
      </c>
      <c r="AF16" s="103">
        <f>SUM(AG16:AI16)</f>
        <v>104</v>
      </c>
      <c r="AG16" s="103">
        <v>104</v>
      </c>
      <c r="AH16" s="103">
        <v>0</v>
      </c>
      <c r="AI16" s="103">
        <v>0</v>
      </c>
      <c r="AJ16" s="103">
        <f>SUM(AK16:AS16)</f>
        <v>104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104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150</v>
      </c>
      <c r="BA16" s="103">
        <v>150</v>
      </c>
      <c r="BB16" s="103">
        <v>0</v>
      </c>
      <c r="BC16" s="103">
        <v>0</v>
      </c>
    </row>
    <row r="17" spans="1:55" s="107" customFormat="1" ht="13.5" customHeight="1">
      <c r="A17" s="105" t="s">
        <v>8</v>
      </c>
      <c r="B17" s="106" t="s">
        <v>272</v>
      </c>
      <c r="C17" s="101" t="s">
        <v>273</v>
      </c>
      <c r="D17" s="103">
        <f>SUM(E17,+H17,+K17)</f>
        <v>5431</v>
      </c>
      <c r="E17" s="103">
        <f>SUM(F17:G17)</f>
        <v>5431</v>
      </c>
      <c r="F17" s="103">
        <v>2008</v>
      </c>
      <c r="G17" s="103">
        <v>3423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5467</v>
      </c>
      <c r="O17" s="103">
        <f>SUM(P17:U17)</f>
        <v>2008</v>
      </c>
      <c r="P17" s="103">
        <v>2008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3423</v>
      </c>
      <c r="W17" s="103">
        <v>3423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36</v>
      </c>
      <c r="AD17" s="103">
        <v>36</v>
      </c>
      <c r="AE17" s="103">
        <v>0</v>
      </c>
      <c r="AF17" s="103">
        <f>SUM(AG17:AI17)</f>
        <v>12</v>
      </c>
      <c r="AG17" s="103">
        <v>12</v>
      </c>
      <c r="AH17" s="103">
        <v>0</v>
      </c>
      <c r="AI17" s="103">
        <v>0</v>
      </c>
      <c r="AJ17" s="103">
        <f>SUM(AK17:AS17)</f>
        <v>12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12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12</v>
      </c>
      <c r="BA17" s="103">
        <v>12</v>
      </c>
      <c r="BB17" s="103">
        <v>0</v>
      </c>
      <c r="BC17" s="103">
        <v>0</v>
      </c>
    </row>
    <row r="18" spans="1:55" s="107" customFormat="1" ht="13.5" customHeight="1">
      <c r="A18" s="105" t="s">
        <v>8</v>
      </c>
      <c r="B18" s="106" t="s">
        <v>274</v>
      </c>
      <c r="C18" s="101" t="s">
        <v>275</v>
      </c>
      <c r="D18" s="103">
        <f>SUM(E18,+H18,+K18)</f>
        <v>25328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25328</v>
      </c>
      <c r="L18" s="103">
        <v>6921</v>
      </c>
      <c r="M18" s="103">
        <v>18407</v>
      </c>
      <c r="N18" s="103">
        <f>SUM(O18,+V18,+AC18)</f>
        <v>25328</v>
      </c>
      <c r="O18" s="103">
        <f>SUM(P18:U18)</f>
        <v>6921</v>
      </c>
      <c r="P18" s="103">
        <v>6921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18407</v>
      </c>
      <c r="W18" s="103">
        <v>18407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479</v>
      </c>
      <c r="AG18" s="103">
        <v>479</v>
      </c>
      <c r="AH18" s="103">
        <v>0</v>
      </c>
      <c r="AI18" s="103">
        <v>0</v>
      </c>
      <c r="AJ18" s="103">
        <f>SUM(AK18:AS18)</f>
        <v>444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444</v>
      </c>
      <c r="AR18" s="103">
        <v>0</v>
      </c>
      <c r="AS18" s="103">
        <v>0</v>
      </c>
      <c r="AT18" s="103">
        <f>SUM(AU18:AY18)</f>
        <v>35</v>
      </c>
      <c r="AU18" s="103">
        <v>35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8</v>
      </c>
      <c r="B19" s="106" t="s">
        <v>276</v>
      </c>
      <c r="C19" s="101" t="s">
        <v>277</v>
      </c>
      <c r="D19" s="103">
        <f>SUM(E19,+H19,+K19)</f>
        <v>64453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64453</v>
      </c>
      <c r="L19" s="103">
        <v>19370</v>
      </c>
      <c r="M19" s="103">
        <v>45083</v>
      </c>
      <c r="N19" s="103">
        <f>SUM(O19,+V19,+AC19)</f>
        <v>64453</v>
      </c>
      <c r="O19" s="103">
        <f>SUM(P19:U19)</f>
        <v>19370</v>
      </c>
      <c r="P19" s="103">
        <v>19370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45083</v>
      </c>
      <c r="W19" s="103">
        <v>45083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2225</v>
      </c>
      <c r="AG19" s="103">
        <v>2225</v>
      </c>
      <c r="AH19" s="103">
        <v>0</v>
      </c>
      <c r="AI19" s="103">
        <v>0</v>
      </c>
      <c r="AJ19" s="103">
        <f>SUM(AK19:AS19)</f>
        <v>3081</v>
      </c>
      <c r="AK19" s="103">
        <v>872</v>
      </c>
      <c r="AL19" s="103">
        <v>0</v>
      </c>
      <c r="AM19" s="103">
        <v>53</v>
      </c>
      <c r="AN19" s="103">
        <v>2156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16</v>
      </c>
      <c r="AU19" s="103">
        <v>16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8</v>
      </c>
      <c r="BA19" s="103">
        <v>8</v>
      </c>
      <c r="BB19" s="103">
        <v>0</v>
      </c>
      <c r="BC19" s="103">
        <v>0</v>
      </c>
    </row>
    <row r="20" spans="1:55" s="107" customFormat="1" ht="13.5" customHeight="1">
      <c r="A20" s="105" t="s">
        <v>8</v>
      </c>
      <c r="B20" s="106" t="s">
        <v>278</v>
      </c>
      <c r="C20" s="101" t="s">
        <v>279</v>
      </c>
      <c r="D20" s="103">
        <f>SUM(E20,+H20,+K20)</f>
        <v>8824</v>
      </c>
      <c r="E20" s="103">
        <f>SUM(F20:G20)</f>
        <v>8824</v>
      </c>
      <c r="F20" s="103">
        <v>3488</v>
      </c>
      <c r="G20" s="103">
        <v>5336</v>
      </c>
      <c r="H20" s="103">
        <f>SUM(I20:J20)</f>
        <v>0</v>
      </c>
      <c r="I20" s="103">
        <v>0</v>
      </c>
      <c r="J20" s="103">
        <v>0</v>
      </c>
      <c r="K20" s="103">
        <f>SUM(L20:M20)</f>
        <v>0</v>
      </c>
      <c r="L20" s="103">
        <v>0</v>
      </c>
      <c r="M20" s="103">
        <v>0</v>
      </c>
      <c r="N20" s="103">
        <f>SUM(O20,+V20,+AC20)</f>
        <v>8868</v>
      </c>
      <c r="O20" s="103">
        <f>SUM(P20:U20)</f>
        <v>3488</v>
      </c>
      <c r="P20" s="103">
        <v>3488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5336</v>
      </c>
      <c r="W20" s="103">
        <v>5336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44</v>
      </c>
      <c r="AD20" s="103">
        <v>44</v>
      </c>
      <c r="AE20" s="103">
        <v>0</v>
      </c>
      <c r="AF20" s="103">
        <f>SUM(AG20:AI20)</f>
        <v>19</v>
      </c>
      <c r="AG20" s="103">
        <v>19</v>
      </c>
      <c r="AH20" s="103">
        <v>0</v>
      </c>
      <c r="AI20" s="103">
        <v>0</v>
      </c>
      <c r="AJ20" s="103">
        <f>SUM(AK20:AS20)</f>
        <v>19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19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19</v>
      </c>
      <c r="BA20" s="103">
        <v>19</v>
      </c>
      <c r="BB20" s="103">
        <v>0</v>
      </c>
      <c r="BC20" s="103">
        <v>0</v>
      </c>
    </row>
    <row r="21" spans="1:55" s="107" customFormat="1" ht="13.5" customHeight="1">
      <c r="A21" s="105" t="s">
        <v>8</v>
      </c>
      <c r="B21" s="106" t="s">
        <v>280</v>
      </c>
      <c r="C21" s="101" t="s">
        <v>281</v>
      </c>
      <c r="D21" s="103">
        <f>SUM(E21,+H21,+K21)</f>
        <v>25303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25303</v>
      </c>
      <c r="L21" s="103">
        <v>8428</v>
      </c>
      <c r="M21" s="103">
        <v>16875</v>
      </c>
      <c r="N21" s="103">
        <f>SUM(O21,+V21,+AC21)</f>
        <v>25304</v>
      </c>
      <c r="O21" s="103">
        <f>SUM(P21:U21)</f>
        <v>8428</v>
      </c>
      <c r="P21" s="103">
        <v>8428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16875</v>
      </c>
      <c r="W21" s="103">
        <v>16875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1</v>
      </c>
      <c r="AD21" s="103">
        <v>1</v>
      </c>
      <c r="AE21" s="103">
        <v>0</v>
      </c>
      <c r="AF21" s="103">
        <f>SUM(AG21:AI21)</f>
        <v>723</v>
      </c>
      <c r="AG21" s="103">
        <v>723</v>
      </c>
      <c r="AH21" s="103">
        <v>0</v>
      </c>
      <c r="AI21" s="103">
        <v>0</v>
      </c>
      <c r="AJ21" s="103">
        <f>SUM(AK21:AS21)</f>
        <v>723</v>
      </c>
      <c r="AK21" s="103">
        <v>0</v>
      </c>
      <c r="AL21" s="103">
        <v>0</v>
      </c>
      <c r="AM21" s="103">
        <v>158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565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8</v>
      </c>
      <c r="B22" s="106" t="s">
        <v>282</v>
      </c>
      <c r="C22" s="101" t="s">
        <v>283</v>
      </c>
      <c r="D22" s="103">
        <f>SUM(E22,+H22,+K22)</f>
        <v>16837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16837</v>
      </c>
      <c r="L22" s="103">
        <v>4671</v>
      </c>
      <c r="M22" s="103">
        <v>12166</v>
      </c>
      <c r="N22" s="103">
        <f>SUM(O22,+V22,+AC22)</f>
        <v>16837</v>
      </c>
      <c r="O22" s="103">
        <f>SUM(P22:U22)</f>
        <v>4671</v>
      </c>
      <c r="P22" s="103">
        <v>4671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12166</v>
      </c>
      <c r="W22" s="103">
        <v>12166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126</v>
      </c>
      <c r="AG22" s="103">
        <v>126</v>
      </c>
      <c r="AH22" s="103">
        <v>0</v>
      </c>
      <c r="AI22" s="103">
        <v>0</v>
      </c>
      <c r="AJ22" s="103">
        <f>SUM(AK22:AS22)</f>
        <v>120</v>
      </c>
      <c r="AK22" s="103">
        <v>1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80</v>
      </c>
      <c r="AR22" s="103">
        <v>39</v>
      </c>
      <c r="AS22" s="103">
        <v>0</v>
      </c>
      <c r="AT22" s="103">
        <f>SUM(AU22:AY22)</f>
        <v>7</v>
      </c>
      <c r="AU22" s="103">
        <v>7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8</v>
      </c>
      <c r="B23" s="106" t="s">
        <v>284</v>
      </c>
      <c r="C23" s="101" t="s">
        <v>285</v>
      </c>
      <c r="D23" s="103">
        <f>SUM(E23,+H23,+K23)</f>
        <v>7659</v>
      </c>
      <c r="E23" s="103">
        <f>SUM(F23:G23)</f>
        <v>81</v>
      </c>
      <c r="F23" s="103">
        <v>0</v>
      </c>
      <c r="G23" s="103">
        <v>81</v>
      </c>
      <c r="H23" s="103">
        <f>SUM(I23:J23)</f>
        <v>0</v>
      </c>
      <c r="I23" s="103">
        <v>0</v>
      </c>
      <c r="J23" s="103">
        <v>0</v>
      </c>
      <c r="K23" s="103">
        <f>SUM(L23:M23)</f>
        <v>7578</v>
      </c>
      <c r="L23" s="103">
        <v>1362</v>
      </c>
      <c r="M23" s="103">
        <v>6216</v>
      </c>
      <c r="N23" s="103">
        <f>SUM(O23,+V23,+AC23)</f>
        <v>7659</v>
      </c>
      <c r="O23" s="103">
        <f>SUM(P23:U23)</f>
        <v>1362</v>
      </c>
      <c r="P23" s="103">
        <v>1362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6297</v>
      </c>
      <c r="W23" s="103">
        <v>6297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1350</v>
      </c>
      <c r="AG23" s="103">
        <v>1350</v>
      </c>
      <c r="AH23" s="103">
        <v>0</v>
      </c>
      <c r="AI23" s="103">
        <v>0</v>
      </c>
      <c r="AJ23" s="103">
        <f>SUM(AK23:AS23)</f>
        <v>1432</v>
      </c>
      <c r="AK23" s="103">
        <v>0</v>
      </c>
      <c r="AL23" s="103">
        <v>82</v>
      </c>
      <c r="AM23" s="103">
        <v>1350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8</v>
      </c>
      <c r="B24" s="106" t="s">
        <v>286</v>
      </c>
      <c r="C24" s="101" t="s">
        <v>287</v>
      </c>
      <c r="D24" s="103">
        <f>SUM(E24,+H24,+K24)</f>
        <v>24841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24841</v>
      </c>
      <c r="L24" s="103">
        <v>6556</v>
      </c>
      <c r="M24" s="103">
        <v>18285</v>
      </c>
      <c r="N24" s="103">
        <f>SUM(O24,+V24,+AC24)</f>
        <v>24841</v>
      </c>
      <c r="O24" s="103">
        <f>SUM(P24:U24)</f>
        <v>6556</v>
      </c>
      <c r="P24" s="103">
        <v>6556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18285</v>
      </c>
      <c r="W24" s="103">
        <v>18285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471</v>
      </c>
      <c r="AG24" s="103">
        <v>471</v>
      </c>
      <c r="AH24" s="103">
        <v>0</v>
      </c>
      <c r="AI24" s="103">
        <v>0</v>
      </c>
      <c r="AJ24" s="103">
        <f>SUM(AK24:AS24)</f>
        <v>471</v>
      </c>
      <c r="AK24" s="103">
        <v>0</v>
      </c>
      <c r="AL24" s="103">
        <v>0</v>
      </c>
      <c r="AM24" s="103">
        <v>83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388</v>
      </c>
      <c r="AT24" s="103">
        <f>SUM(AU24:AY24)</f>
        <v>3</v>
      </c>
      <c r="AU24" s="103">
        <v>0</v>
      </c>
      <c r="AV24" s="103">
        <v>0</v>
      </c>
      <c r="AW24" s="103">
        <v>3</v>
      </c>
      <c r="AX24" s="103">
        <v>0</v>
      </c>
      <c r="AY24" s="103">
        <v>0</v>
      </c>
      <c r="AZ24" s="103">
        <f>SUM(BA24:BC24)</f>
        <v>60</v>
      </c>
      <c r="BA24" s="103">
        <v>60</v>
      </c>
      <c r="BB24" s="103">
        <v>0</v>
      </c>
      <c r="BC24" s="103">
        <v>0</v>
      </c>
    </row>
    <row r="25" spans="1:55" s="107" customFormat="1" ht="13.5" customHeight="1">
      <c r="A25" s="105" t="s">
        <v>8</v>
      </c>
      <c r="B25" s="106" t="s">
        <v>288</v>
      </c>
      <c r="C25" s="101" t="s">
        <v>289</v>
      </c>
      <c r="D25" s="103">
        <f>SUM(E25,+H25,+K25)</f>
        <v>26879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26879</v>
      </c>
      <c r="L25" s="103">
        <v>10472</v>
      </c>
      <c r="M25" s="103">
        <v>16407</v>
      </c>
      <c r="N25" s="103">
        <f>SUM(O25,+V25,+AC25)</f>
        <v>26879</v>
      </c>
      <c r="O25" s="103">
        <f>SUM(P25:U25)</f>
        <v>10472</v>
      </c>
      <c r="P25" s="103">
        <v>10472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16407</v>
      </c>
      <c r="W25" s="103">
        <v>16407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545</v>
      </c>
      <c r="AG25" s="103">
        <v>545</v>
      </c>
      <c r="AH25" s="103">
        <v>0</v>
      </c>
      <c r="AI25" s="103">
        <v>0</v>
      </c>
      <c r="AJ25" s="103">
        <f>SUM(AK25:AS25)</f>
        <v>545</v>
      </c>
      <c r="AK25" s="103">
        <v>0</v>
      </c>
      <c r="AL25" s="103">
        <v>0</v>
      </c>
      <c r="AM25" s="103">
        <v>10</v>
      </c>
      <c r="AN25" s="103">
        <v>535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8</v>
      </c>
      <c r="B26" s="106" t="s">
        <v>290</v>
      </c>
      <c r="C26" s="101" t="s">
        <v>291</v>
      </c>
      <c r="D26" s="103">
        <f>SUM(E26,+H26,+K26)</f>
        <v>61550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61550</v>
      </c>
      <c r="L26" s="103">
        <v>14149</v>
      </c>
      <c r="M26" s="103">
        <v>47401</v>
      </c>
      <c r="N26" s="103">
        <f>SUM(O26,+V26,+AC26)</f>
        <v>61550</v>
      </c>
      <c r="O26" s="103">
        <f>SUM(P26:U26)</f>
        <v>14149</v>
      </c>
      <c r="P26" s="103">
        <v>14149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47401</v>
      </c>
      <c r="W26" s="103">
        <v>47401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1910</v>
      </c>
      <c r="AK26" s="103">
        <v>1910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8</v>
      </c>
      <c r="B27" s="106" t="s">
        <v>292</v>
      </c>
      <c r="C27" s="101" t="s">
        <v>293</v>
      </c>
      <c r="D27" s="103">
        <f>SUM(E27,+H27,+K27)</f>
        <v>220</v>
      </c>
      <c r="E27" s="103">
        <f>SUM(F27:G27)</f>
        <v>0</v>
      </c>
      <c r="F27" s="103">
        <v>0</v>
      </c>
      <c r="G27" s="103">
        <v>0</v>
      </c>
      <c r="H27" s="103">
        <f>SUM(I27:J27)</f>
        <v>220</v>
      </c>
      <c r="I27" s="103">
        <v>0</v>
      </c>
      <c r="J27" s="103">
        <v>220</v>
      </c>
      <c r="K27" s="103">
        <f>SUM(L27:M27)</f>
        <v>0</v>
      </c>
      <c r="L27" s="103">
        <v>0</v>
      </c>
      <c r="M27" s="103">
        <v>0</v>
      </c>
      <c r="N27" s="103">
        <f>SUM(O27,+V27,+AC27)</f>
        <v>220</v>
      </c>
      <c r="O27" s="103">
        <f>SUM(P27:U27)</f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220</v>
      </c>
      <c r="W27" s="103">
        <v>220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8</v>
      </c>
      <c r="B28" s="106" t="s">
        <v>294</v>
      </c>
      <c r="C28" s="101" t="s">
        <v>295</v>
      </c>
      <c r="D28" s="103">
        <f>SUM(E28,+H28,+K28)</f>
        <v>15</v>
      </c>
      <c r="E28" s="103">
        <f>SUM(F28:G28)</f>
        <v>15</v>
      </c>
      <c r="F28" s="103">
        <v>15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0</v>
      </c>
      <c r="L28" s="103">
        <v>0</v>
      </c>
      <c r="M28" s="103">
        <v>0</v>
      </c>
      <c r="N28" s="103">
        <f>SUM(O28,+V28,+AC28)</f>
        <v>15</v>
      </c>
      <c r="O28" s="103">
        <f>SUM(P28:U28)</f>
        <v>15</v>
      </c>
      <c r="P28" s="103">
        <v>0</v>
      </c>
      <c r="Q28" s="103">
        <v>0</v>
      </c>
      <c r="R28" s="103">
        <v>0</v>
      </c>
      <c r="S28" s="103">
        <v>0</v>
      </c>
      <c r="T28" s="103">
        <v>15</v>
      </c>
      <c r="U28" s="103">
        <v>0</v>
      </c>
      <c r="V28" s="103">
        <f>SUM(W28:AB28)</f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8</v>
      </c>
      <c r="B29" s="106" t="s">
        <v>296</v>
      </c>
      <c r="C29" s="101" t="s">
        <v>297</v>
      </c>
      <c r="D29" s="103">
        <f>SUM(E29,+H29,+K29)</f>
        <v>19742</v>
      </c>
      <c r="E29" s="103">
        <f>SUM(F29:G29)</f>
        <v>6226</v>
      </c>
      <c r="F29" s="103">
        <v>6226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13516</v>
      </c>
      <c r="L29" s="103">
        <v>0</v>
      </c>
      <c r="M29" s="103">
        <v>13516</v>
      </c>
      <c r="N29" s="103">
        <f>SUM(O29,+V29,+AC29)</f>
        <v>19742</v>
      </c>
      <c r="O29" s="103">
        <f>SUM(P29:U29)</f>
        <v>6226</v>
      </c>
      <c r="P29" s="103">
        <v>6226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13516</v>
      </c>
      <c r="W29" s="103">
        <v>13516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55</v>
      </c>
      <c r="AG29" s="103">
        <v>55</v>
      </c>
      <c r="AH29" s="103">
        <v>0</v>
      </c>
      <c r="AI29" s="103">
        <v>0</v>
      </c>
      <c r="AJ29" s="103">
        <f>SUM(AK29:AS29)</f>
        <v>550</v>
      </c>
      <c r="AK29" s="103">
        <v>550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55</v>
      </c>
      <c r="AU29" s="103">
        <v>55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8</v>
      </c>
      <c r="B30" s="106" t="s">
        <v>298</v>
      </c>
      <c r="C30" s="101" t="s">
        <v>299</v>
      </c>
      <c r="D30" s="103">
        <f>SUM(E30,+H30,+K30)</f>
        <v>7659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7659</v>
      </c>
      <c r="L30" s="103">
        <v>1876</v>
      </c>
      <c r="M30" s="103">
        <v>5783</v>
      </c>
      <c r="N30" s="103">
        <f>SUM(O30,+V30,+AC30)</f>
        <v>7659</v>
      </c>
      <c r="O30" s="103">
        <f>SUM(P30:U30)</f>
        <v>1876</v>
      </c>
      <c r="P30" s="103">
        <v>1876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5783</v>
      </c>
      <c r="W30" s="103">
        <v>5783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22</v>
      </c>
      <c r="AG30" s="103">
        <v>22</v>
      </c>
      <c r="AH30" s="103">
        <v>0</v>
      </c>
      <c r="AI30" s="103">
        <v>0</v>
      </c>
      <c r="AJ30" s="103">
        <f>SUM(AK30:AS30)</f>
        <v>22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10</v>
      </c>
      <c r="AR30" s="103">
        <v>0</v>
      </c>
      <c r="AS30" s="103">
        <v>12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10</v>
      </c>
      <c r="BA30" s="103">
        <v>10</v>
      </c>
      <c r="BB30" s="103">
        <v>0</v>
      </c>
      <c r="BC30" s="103">
        <v>0</v>
      </c>
    </row>
    <row r="31" spans="1:55" s="107" customFormat="1" ht="13.5" customHeight="1">
      <c r="A31" s="105" t="s">
        <v>8</v>
      </c>
      <c r="B31" s="106" t="s">
        <v>300</v>
      </c>
      <c r="C31" s="101" t="s">
        <v>301</v>
      </c>
      <c r="D31" s="103">
        <f>SUM(E31,+H31,+K31)</f>
        <v>7388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7388</v>
      </c>
      <c r="L31" s="103">
        <v>2973</v>
      </c>
      <c r="M31" s="103">
        <v>4415</v>
      </c>
      <c r="N31" s="103">
        <f>SUM(O31,+V31,+AC31)</f>
        <v>7388</v>
      </c>
      <c r="O31" s="103">
        <f>SUM(P31:U31)</f>
        <v>2973</v>
      </c>
      <c r="P31" s="103">
        <v>2973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4415</v>
      </c>
      <c r="W31" s="103">
        <v>4415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391</v>
      </c>
      <c r="AK31" s="103">
        <v>391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76</v>
      </c>
      <c r="AU31" s="103">
        <v>0</v>
      </c>
      <c r="AV31" s="103">
        <v>0</v>
      </c>
      <c r="AW31" s="103">
        <v>0</v>
      </c>
      <c r="AX31" s="103">
        <v>76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8</v>
      </c>
      <c r="B32" s="106" t="s">
        <v>302</v>
      </c>
      <c r="C32" s="101" t="s">
        <v>303</v>
      </c>
      <c r="D32" s="103">
        <f>SUM(E32,+H32,+K32)</f>
        <v>6024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6024</v>
      </c>
      <c r="L32" s="103">
        <v>2062</v>
      </c>
      <c r="M32" s="103">
        <v>3962</v>
      </c>
      <c r="N32" s="103">
        <f>SUM(O32,+V32,+AC32)</f>
        <v>6024</v>
      </c>
      <c r="O32" s="103">
        <f>SUM(P32:U32)</f>
        <v>2062</v>
      </c>
      <c r="P32" s="103">
        <v>2062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3962</v>
      </c>
      <c r="W32" s="103">
        <v>3962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16</v>
      </c>
      <c r="AG32" s="103">
        <v>16</v>
      </c>
      <c r="AH32" s="103">
        <v>0</v>
      </c>
      <c r="AI32" s="103">
        <v>0</v>
      </c>
      <c r="AJ32" s="103">
        <f>SUM(AK32:AS32)</f>
        <v>16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16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8</v>
      </c>
      <c r="B33" s="106" t="s">
        <v>304</v>
      </c>
      <c r="C33" s="101" t="s">
        <v>305</v>
      </c>
      <c r="D33" s="103">
        <f>SUM(E33,+H33,+K33)</f>
        <v>4191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4191</v>
      </c>
      <c r="L33" s="103">
        <v>1160</v>
      </c>
      <c r="M33" s="103">
        <v>3031</v>
      </c>
      <c r="N33" s="103">
        <f>SUM(O33,+V33,+AC33)</f>
        <v>4191</v>
      </c>
      <c r="O33" s="103">
        <f>SUM(P33:U33)</f>
        <v>1160</v>
      </c>
      <c r="P33" s="103">
        <v>1160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3031</v>
      </c>
      <c r="W33" s="103">
        <v>3031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55</v>
      </c>
      <c r="AG33" s="103">
        <v>55</v>
      </c>
      <c r="AH33" s="103">
        <v>0</v>
      </c>
      <c r="AI33" s="103">
        <v>0</v>
      </c>
      <c r="AJ33" s="103">
        <f>SUM(AK33:AS33)</f>
        <v>55</v>
      </c>
      <c r="AK33" s="103">
        <v>55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55</v>
      </c>
      <c r="AU33" s="103">
        <v>55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8</v>
      </c>
      <c r="B34" s="106" t="s">
        <v>306</v>
      </c>
      <c r="C34" s="101" t="s">
        <v>307</v>
      </c>
      <c r="D34" s="103">
        <f>SUM(E34,+H34,+K34)</f>
        <v>5850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5850</v>
      </c>
      <c r="L34" s="103">
        <v>1614</v>
      </c>
      <c r="M34" s="103">
        <v>4236</v>
      </c>
      <c r="N34" s="103">
        <f>SUM(O34,+V34,+AC34)</f>
        <v>5850</v>
      </c>
      <c r="O34" s="103">
        <f>SUM(P34:U34)</f>
        <v>1614</v>
      </c>
      <c r="P34" s="103">
        <v>1614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4236</v>
      </c>
      <c r="W34" s="103">
        <v>4236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13</v>
      </c>
      <c r="AG34" s="103">
        <v>13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13</v>
      </c>
      <c r="AU34" s="103">
        <v>13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8</v>
      </c>
      <c r="B35" s="106" t="s">
        <v>308</v>
      </c>
      <c r="C35" s="101" t="s">
        <v>309</v>
      </c>
      <c r="D35" s="103">
        <f>SUM(E35,+H35,+K35)</f>
        <v>5087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5087</v>
      </c>
      <c r="L35" s="103">
        <v>2653</v>
      </c>
      <c r="M35" s="103">
        <v>2434</v>
      </c>
      <c r="N35" s="103">
        <f>SUM(O35,+V35,+AC35)</f>
        <v>5087</v>
      </c>
      <c r="O35" s="103">
        <f>SUM(P35:U35)</f>
        <v>2653</v>
      </c>
      <c r="P35" s="103">
        <v>2653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2434</v>
      </c>
      <c r="W35" s="103">
        <v>2434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8</v>
      </c>
      <c r="B36" s="106" t="s">
        <v>310</v>
      </c>
      <c r="C36" s="101" t="s">
        <v>311</v>
      </c>
      <c r="D36" s="103">
        <f>SUM(E36,+H36,+K36)</f>
        <v>10956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10956</v>
      </c>
      <c r="L36" s="103">
        <v>3291</v>
      </c>
      <c r="M36" s="103">
        <v>7665</v>
      </c>
      <c r="N36" s="103">
        <f>SUM(O36,+V36,+AC36)</f>
        <v>10956</v>
      </c>
      <c r="O36" s="103">
        <f>SUM(P36:U36)</f>
        <v>3291</v>
      </c>
      <c r="P36" s="103">
        <v>3291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7665</v>
      </c>
      <c r="W36" s="103">
        <v>7665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33</v>
      </c>
      <c r="AG36" s="103">
        <v>33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33</v>
      </c>
      <c r="AU36" s="103">
        <v>33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8</v>
      </c>
      <c r="B37" s="106" t="s">
        <v>312</v>
      </c>
      <c r="C37" s="101" t="s">
        <v>313</v>
      </c>
      <c r="D37" s="103">
        <f>SUM(E37,+H37,+K37)</f>
        <v>9432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9432</v>
      </c>
      <c r="L37" s="103">
        <v>2885</v>
      </c>
      <c r="M37" s="103">
        <v>6547</v>
      </c>
      <c r="N37" s="103">
        <f>SUM(O37,+V37,+AC37)</f>
        <v>9432</v>
      </c>
      <c r="O37" s="103">
        <f>SUM(P37:U37)</f>
        <v>2885</v>
      </c>
      <c r="P37" s="103">
        <v>2885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6547</v>
      </c>
      <c r="W37" s="103">
        <v>6547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8</v>
      </c>
      <c r="B38" s="106" t="s">
        <v>314</v>
      </c>
      <c r="C38" s="101" t="s">
        <v>315</v>
      </c>
      <c r="D38" s="103">
        <f>SUM(E38,+H38,+K38)</f>
        <v>3998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3998</v>
      </c>
      <c r="L38" s="103">
        <v>1975</v>
      </c>
      <c r="M38" s="103">
        <v>2023</v>
      </c>
      <c r="N38" s="103">
        <f>SUM(O38,+V38,+AC38)</f>
        <v>3998</v>
      </c>
      <c r="O38" s="103">
        <f>SUM(P38:U38)</f>
        <v>1975</v>
      </c>
      <c r="P38" s="103">
        <v>1975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2023</v>
      </c>
      <c r="W38" s="103">
        <v>2023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8</v>
      </c>
      <c r="B39" s="106" t="s">
        <v>316</v>
      </c>
      <c r="C39" s="101" t="s">
        <v>317</v>
      </c>
      <c r="D39" s="103">
        <f>SUM(E39,+H39,+K39)</f>
        <v>12579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12579</v>
      </c>
      <c r="L39" s="103">
        <v>3222</v>
      </c>
      <c r="M39" s="103">
        <v>9357</v>
      </c>
      <c r="N39" s="103">
        <f>SUM(O39,+V39,+AC39)</f>
        <v>12579</v>
      </c>
      <c r="O39" s="103">
        <f>SUM(P39:U39)</f>
        <v>3222</v>
      </c>
      <c r="P39" s="103">
        <v>3222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9357</v>
      </c>
      <c r="W39" s="103">
        <v>9357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69</v>
      </c>
      <c r="AG39" s="103">
        <v>69</v>
      </c>
      <c r="AH39" s="103">
        <v>0</v>
      </c>
      <c r="AI39" s="103">
        <v>0</v>
      </c>
      <c r="AJ39" s="103">
        <f>SUM(AK39:AS39)</f>
        <v>69</v>
      </c>
      <c r="AK39" s="103">
        <v>0</v>
      </c>
      <c r="AL39" s="103">
        <v>0</v>
      </c>
      <c r="AM39" s="103">
        <v>0</v>
      </c>
      <c r="AN39" s="103">
        <v>50</v>
      </c>
      <c r="AO39" s="103">
        <v>0</v>
      </c>
      <c r="AP39" s="103">
        <v>0</v>
      </c>
      <c r="AQ39" s="103">
        <v>0</v>
      </c>
      <c r="AR39" s="103">
        <v>0</v>
      </c>
      <c r="AS39" s="103">
        <v>19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8</v>
      </c>
      <c r="B40" s="106" t="s">
        <v>318</v>
      </c>
      <c r="C40" s="101" t="s">
        <v>319</v>
      </c>
      <c r="D40" s="103">
        <f>SUM(E40,+H40,+K40)</f>
        <v>1864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1864</v>
      </c>
      <c r="L40" s="103">
        <v>340</v>
      </c>
      <c r="M40" s="103">
        <v>1524</v>
      </c>
      <c r="N40" s="103">
        <f>SUM(O40,+V40,+AC40)</f>
        <v>1864</v>
      </c>
      <c r="O40" s="103">
        <f>SUM(P40:U40)</f>
        <v>340</v>
      </c>
      <c r="P40" s="103">
        <v>340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1524</v>
      </c>
      <c r="W40" s="103">
        <v>1524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12</v>
      </c>
      <c r="AG40" s="103">
        <v>12</v>
      </c>
      <c r="AH40" s="103">
        <v>0</v>
      </c>
      <c r="AI40" s="103">
        <v>0</v>
      </c>
      <c r="AJ40" s="103">
        <f>SUM(AK40:AS40)</f>
        <v>39</v>
      </c>
      <c r="AK40" s="103">
        <v>39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12</v>
      </c>
      <c r="AU40" s="103">
        <v>12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8</v>
      </c>
      <c r="B41" s="106" t="s">
        <v>320</v>
      </c>
      <c r="C41" s="101" t="s">
        <v>321</v>
      </c>
      <c r="D41" s="103">
        <f>SUM(E41,+H41,+K41)</f>
        <v>411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411</v>
      </c>
      <c r="L41" s="103">
        <v>133</v>
      </c>
      <c r="M41" s="103">
        <v>278</v>
      </c>
      <c r="N41" s="103">
        <f>SUM(O41,+V41,+AC41)</f>
        <v>411</v>
      </c>
      <c r="O41" s="103">
        <f>SUM(P41:U41)</f>
        <v>133</v>
      </c>
      <c r="P41" s="103">
        <v>133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278</v>
      </c>
      <c r="W41" s="103">
        <v>278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8</v>
      </c>
      <c r="B42" s="106" t="s">
        <v>322</v>
      </c>
      <c r="C42" s="101" t="s">
        <v>323</v>
      </c>
      <c r="D42" s="103">
        <f>SUM(E42,+H42,+K42)</f>
        <v>6972</v>
      </c>
      <c r="E42" s="103">
        <f>SUM(F42:G42)</f>
        <v>0</v>
      </c>
      <c r="F42" s="103">
        <v>0</v>
      </c>
      <c r="G42" s="103">
        <v>0</v>
      </c>
      <c r="H42" s="103">
        <f>SUM(I42:J42)</f>
        <v>111</v>
      </c>
      <c r="I42" s="103">
        <v>111</v>
      </c>
      <c r="J42" s="103">
        <v>0</v>
      </c>
      <c r="K42" s="103">
        <f>SUM(L42:M42)</f>
        <v>6861</v>
      </c>
      <c r="L42" s="103">
        <v>2317</v>
      </c>
      <c r="M42" s="103">
        <v>4544</v>
      </c>
      <c r="N42" s="103">
        <f>SUM(O42,+V42,+AC42)</f>
        <v>6972</v>
      </c>
      <c r="O42" s="103">
        <f>SUM(P42:U42)</f>
        <v>2428</v>
      </c>
      <c r="P42" s="103">
        <v>2428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4544</v>
      </c>
      <c r="W42" s="103">
        <v>4544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7</v>
      </c>
      <c r="AG42" s="103">
        <v>7</v>
      </c>
      <c r="AH42" s="103">
        <v>0</v>
      </c>
      <c r="AI42" s="103">
        <v>0</v>
      </c>
      <c r="AJ42" s="103">
        <f>SUM(AK42:AS42)</f>
        <v>7</v>
      </c>
      <c r="AK42" s="103">
        <v>0</v>
      </c>
      <c r="AL42" s="103">
        <v>0</v>
      </c>
      <c r="AM42" s="103">
        <v>3</v>
      </c>
      <c r="AN42" s="103">
        <v>0</v>
      </c>
      <c r="AO42" s="103">
        <v>0</v>
      </c>
      <c r="AP42" s="103">
        <v>0</v>
      </c>
      <c r="AQ42" s="103">
        <v>0</v>
      </c>
      <c r="AR42" s="103">
        <v>4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8</v>
      </c>
      <c r="B43" s="106" t="s">
        <v>324</v>
      </c>
      <c r="C43" s="101" t="s">
        <v>325</v>
      </c>
      <c r="D43" s="103">
        <f>SUM(E43,+H43,+K43)</f>
        <v>5143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5143</v>
      </c>
      <c r="L43" s="103">
        <v>587</v>
      </c>
      <c r="M43" s="103">
        <v>4556</v>
      </c>
      <c r="N43" s="103">
        <f>SUM(O43,+V43,+AC43)</f>
        <v>5143</v>
      </c>
      <c r="O43" s="103">
        <f>SUM(P43:U43)</f>
        <v>587</v>
      </c>
      <c r="P43" s="103">
        <v>587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4556</v>
      </c>
      <c r="W43" s="103">
        <v>4556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8</v>
      </c>
      <c r="B44" s="106" t="s">
        <v>326</v>
      </c>
      <c r="C44" s="101" t="s">
        <v>327</v>
      </c>
      <c r="D44" s="103">
        <f>SUM(E44,+H44,+K44)</f>
        <v>3399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3399</v>
      </c>
      <c r="L44" s="103">
        <v>1356</v>
      </c>
      <c r="M44" s="103">
        <v>2043</v>
      </c>
      <c r="N44" s="103">
        <f>SUM(O44,+V44,+AC44)</f>
        <v>3399</v>
      </c>
      <c r="O44" s="103">
        <f>SUM(P44:U44)</f>
        <v>1356</v>
      </c>
      <c r="P44" s="103">
        <v>0</v>
      </c>
      <c r="Q44" s="103">
        <v>0</v>
      </c>
      <c r="R44" s="103">
        <v>0</v>
      </c>
      <c r="S44" s="103">
        <v>1356</v>
      </c>
      <c r="T44" s="103">
        <v>0</v>
      </c>
      <c r="U44" s="103">
        <v>0</v>
      </c>
      <c r="V44" s="103">
        <f>SUM(W44:AB44)</f>
        <v>2043</v>
      </c>
      <c r="W44" s="103">
        <v>0</v>
      </c>
      <c r="X44" s="103">
        <v>0</v>
      </c>
      <c r="Y44" s="103">
        <v>0</v>
      </c>
      <c r="Z44" s="103">
        <v>2043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8</v>
      </c>
      <c r="B45" s="106" t="s">
        <v>328</v>
      </c>
      <c r="C45" s="101" t="s">
        <v>329</v>
      </c>
      <c r="D45" s="103">
        <f>SUM(E45,+H45,+K45)</f>
        <v>6932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6932</v>
      </c>
      <c r="L45" s="103">
        <v>1788</v>
      </c>
      <c r="M45" s="103">
        <v>5144</v>
      </c>
      <c r="N45" s="103">
        <f>SUM(O45,+V45,+AC45)</f>
        <v>6932</v>
      </c>
      <c r="O45" s="103">
        <f>SUM(P45:U45)</f>
        <v>1788</v>
      </c>
      <c r="P45" s="103">
        <v>1788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5144</v>
      </c>
      <c r="W45" s="103">
        <v>5144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18</v>
      </c>
      <c r="AG45" s="103">
        <v>18</v>
      </c>
      <c r="AH45" s="103">
        <v>0</v>
      </c>
      <c r="AI45" s="103">
        <v>0</v>
      </c>
      <c r="AJ45" s="103">
        <f>SUM(AK45:AS45)</f>
        <v>18</v>
      </c>
      <c r="AK45" s="103">
        <v>0</v>
      </c>
      <c r="AL45" s="103">
        <v>0</v>
      </c>
      <c r="AM45" s="103">
        <v>18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8</v>
      </c>
      <c r="B46" s="106" t="s">
        <v>330</v>
      </c>
      <c r="C46" s="101" t="s">
        <v>331</v>
      </c>
      <c r="D46" s="103">
        <f>SUM(E46,+H46,+K46)</f>
        <v>4411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4411</v>
      </c>
      <c r="L46" s="103">
        <v>1096</v>
      </c>
      <c r="M46" s="103">
        <v>3315</v>
      </c>
      <c r="N46" s="103">
        <f>SUM(O46,+V46,+AC46)</f>
        <v>4411</v>
      </c>
      <c r="O46" s="103">
        <f>SUM(P46:U46)</f>
        <v>1096</v>
      </c>
      <c r="P46" s="103">
        <v>0</v>
      </c>
      <c r="Q46" s="103">
        <v>0</v>
      </c>
      <c r="R46" s="103">
        <v>0</v>
      </c>
      <c r="S46" s="103">
        <v>0</v>
      </c>
      <c r="T46" s="103">
        <v>1096</v>
      </c>
      <c r="U46" s="103">
        <v>0</v>
      </c>
      <c r="V46" s="103">
        <f>SUM(W46:AB46)</f>
        <v>3315</v>
      </c>
      <c r="W46" s="103">
        <v>0</v>
      </c>
      <c r="X46" s="103">
        <v>0</v>
      </c>
      <c r="Y46" s="103">
        <v>0</v>
      </c>
      <c r="Z46" s="103">
        <v>0</v>
      </c>
      <c r="AA46" s="103">
        <v>3315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8</v>
      </c>
      <c r="B47" s="106" t="s">
        <v>332</v>
      </c>
      <c r="C47" s="101" t="s">
        <v>333</v>
      </c>
      <c r="D47" s="103">
        <f>SUM(E47,+H47,+K47)</f>
        <v>2719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2719</v>
      </c>
      <c r="L47" s="103">
        <v>1006</v>
      </c>
      <c r="M47" s="103">
        <v>1713</v>
      </c>
      <c r="N47" s="103">
        <f>SUM(O47,+V47,+AC47)</f>
        <v>2719</v>
      </c>
      <c r="O47" s="103">
        <f>SUM(P47:U47)</f>
        <v>1006</v>
      </c>
      <c r="P47" s="103">
        <v>0</v>
      </c>
      <c r="Q47" s="103">
        <v>0</v>
      </c>
      <c r="R47" s="103">
        <v>0</v>
      </c>
      <c r="S47" s="103">
        <v>0</v>
      </c>
      <c r="T47" s="103">
        <v>1006</v>
      </c>
      <c r="U47" s="103">
        <v>0</v>
      </c>
      <c r="V47" s="103">
        <f>SUM(W47:AB47)</f>
        <v>1713</v>
      </c>
      <c r="W47" s="103">
        <v>0</v>
      </c>
      <c r="X47" s="103">
        <v>0</v>
      </c>
      <c r="Y47" s="103">
        <v>0</v>
      </c>
      <c r="Z47" s="103">
        <v>0</v>
      </c>
      <c r="AA47" s="103">
        <v>1713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8</v>
      </c>
      <c r="B48" s="106" t="s">
        <v>334</v>
      </c>
      <c r="C48" s="101" t="s">
        <v>335</v>
      </c>
      <c r="D48" s="103">
        <f>SUM(E48,+H48,+K48)</f>
        <v>1723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1723</v>
      </c>
      <c r="L48" s="103">
        <v>194</v>
      </c>
      <c r="M48" s="103">
        <v>1529</v>
      </c>
      <c r="N48" s="103">
        <f>SUM(O48,+V48,+AC48)</f>
        <v>1723</v>
      </c>
      <c r="O48" s="103">
        <f>SUM(P48:U48)</f>
        <v>194</v>
      </c>
      <c r="P48" s="103">
        <v>0</v>
      </c>
      <c r="Q48" s="103">
        <v>0</v>
      </c>
      <c r="R48" s="103">
        <v>0</v>
      </c>
      <c r="S48" s="103">
        <v>0</v>
      </c>
      <c r="T48" s="103">
        <v>194</v>
      </c>
      <c r="U48" s="103">
        <v>0</v>
      </c>
      <c r="V48" s="103">
        <f>SUM(W48:AB48)</f>
        <v>1529</v>
      </c>
      <c r="W48" s="103">
        <v>0</v>
      </c>
      <c r="X48" s="103">
        <v>0</v>
      </c>
      <c r="Y48" s="103">
        <v>0</v>
      </c>
      <c r="Z48" s="103">
        <v>0</v>
      </c>
      <c r="AA48" s="103">
        <v>1529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8</v>
      </c>
      <c r="B49" s="106" t="s">
        <v>336</v>
      </c>
      <c r="C49" s="101" t="s">
        <v>337</v>
      </c>
      <c r="D49" s="103">
        <f>SUM(E49,+H49,+K49)</f>
        <v>1627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1627</v>
      </c>
      <c r="L49" s="103">
        <v>614</v>
      </c>
      <c r="M49" s="103">
        <v>1013</v>
      </c>
      <c r="N49" s="103">
        <f>SUM(O49,+V49,+AC49)</f>
        <v>1627</v>
      </c>
      <c r="O49" s="103">
        <f>SUM(P49:U49)</f>
        <v>614</v>
      </c>
      <c r="P49" s="103">
        <v>0</v>
      </c>
      <c r="Q49" s="103">
        <v>0</v>
      </c>
      <c r="R49" s="103">
        <v>0</v>
      </c>
      <c r="S49" s="103">
        <v>0</v>
      </c>
      <c r="T49" s="103">
        <v>614</v>
      </c>
      <c r="U49" s="103">
        <v>0</v>
      </c>
      <c r="V49" s="103">
        <f>SUM(W49:AB49)</f>
        <v>1013</v>
      </c>
      <c r="W49" s="103">
        <v>0</v>
      </c>
      <c r="X49" s="103">
        <v>0</v>
      </c>
      <c r="Y49" s="103">
        <v>0</v>
      </c>
      <c r="Z49" s="103">
        <v>0</v>
      </c>
      <c r="AA49" s="103">
        <v>1013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8</v>
      </c>
      <c r="B50" s="106" t="s">
        <v>338</v>
      </c>
      <c r="C50" s="101" t="s">
        <v>339</v>
      </c>
      <c r="D50" s="103">
        <f>SUM(E50,+H50,+K50)</f>
        <v>1247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1247</v>
      </c>
      <c r="L50" s="103">
        <v>564</v>
      </c>
      <c r="M50" s="103">
        <v>683</v>
      </c>
      <c r="N50" s="103">
        <f>SUM(O50,+V50,+AC50)</f>
        <v>1247</v>
      </c>
      <c r="O50" s="103">
        <f>SUM(P50:U50)</f>
        <v>564</v>
      </c>
      <c r="P50" s="103">
        <v>0</v>
      </c>
      <c r="Q50" s="103">
        <v>0</v>
      </c>
      <c r="R50" s="103">
        <v>0</v>
      </c>
      <c r="S50" s="103">
        <v>0</v>
      </c>
      <c r="T50" s="103">
        <v>564</v>
      </c>
      <c r="U50" s="103">
        <v>0</v>
      </c>
      <c r="V50" s="103">
        <f>SUM(W50:AB50)</f>
        <v>683</v>
      </c>
      <c r="W50" s="103">
        <v>0</v>
      </c>
      <c r="X50" s="103">
        <v>0</v>
      </c>
      <c r="Y50" s="103">
        <v>0</v>
      </c>
      <c r="Z50" s="103">
        <v>0</v>
      </c>
      <c r="AA50" s="103">
        <v>683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0</v>
      </c>
      <c r="AG50" s="103">
        <v>0</v>
      </c>
      <c r="AH50" s="103">
        <v>0</v>
      </c>
      <c r="AI50" s="103">
        <v>0</v>
      </c>
      <c r="AJ50" s="103">
        <f>SUM(AK50:AS50)</f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46000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46201</v>
      </c>
      <c r="AG207" s="11">
        <v>207</v>
      </c>
    </row>
    <row r="208" spans="32:33" ht="13.5">
      <c r="AF208" s="45" t="str">
        <f>+'水洗化人口等'!B9</f>
        <v>46203</v>
      </c>
      <c r="AG208" s="11">
        <v>208</v>
      </c>
    </row>
    <row r="209" spans="32:33" ht="13.5">
      <c r="AF209" s="45" t="str">
        <f>+'水洗化人口等'!B10</f>
        <v>46204</v>
      </c>
      <c r="AG209" s="11">
        <v>209</v>
      </c>
    </row>
    <row r="210" spans="32:33" ht="13.5">
      <c r="AF210" s="45" t="str">
        <f>+'水洗化人口等'!B11</f>
        <v>46206</v>
      </c>
      <c r="AG210" s="11">
        <v>210</v>
      </c>
    </row>
    <row r="211" spans="32:33" ht="13.5">
      <c r="AF211" s="45" t="str">
        <f>+'水洗化人口等'!B12</f>
        <v>46208</v>
      </c>
      <c r="AG211" s="11">
        <v>211</v>
      </c>
    </row>
    <row r="212" spans="32:33" ht="13.5">
      <c r="AF212" s="45" t="str">
        <f>+'水洗化人口等'!B13</f>
        <v>46210</v>
      </c>
      <c r="AG212" s="11">
        <v>212</v>
      </c>
    </row>
    <row r="213" spans="32:33" ht="13.5">
      <c r="AF213" s="45" t="str">
        <f>+'水洗化人口等'!B14</f>
        <v>46213</v>
      </c>
      <c r="AG213" s="11">
        <v>213</v>
      </c>
    </row>
    <row r="214" spans="32:33" ht="13.5">
      <c r="AF214" s="45" t="str">
        <f>+'水洗化人口等'!B15</f>
        <v>46214</v>
      </c>
      <c r="AG214" s="11">
        <v>214</v>
      </c>
    </row>
    <row r="215" spans="32:33" ht="13.5">
      <c r="AF215" s="45" t="str">
        <f>+'水洗化人口等'!B16</f>
        <v>46215</v>
      </c>
      <c r="AG215" s="11">
        <v>215</v>
      </c>
    </row>
    <row r="216" spans="32:33" ht="13.5">
      <c r="AF216" s="45" t="str">
        <f>+'水洗化人口等'!B17</f>
        <v>46216</v>
      </c>
      <c r="AG216" s="11">
        <v>216</v>
      </c>
    </row>
    <row r="217" spans="32:33" ht="13.5">
      <c r="AF217" s="45" t="str">
        <f>+'水洗化人口等'!B18</f>
        <v>46217</v>
      </c>
      <c r="AG217" s="11">
        <v>217</v>
      </c>
    </row>
    <row r="218" spans="32:33" ht="13.5">
      <c r="AF218" s="45" t="str">
        <f>+'水洗化人口等'!B19</f>
        <v>46218</v>
      </c>
      <c r="AG218" s="11">
        <v>218</v>
      </c>
    </row>
    <row r="219" spans="32:33" ht="13.5">
      <c r="AF219" s="45" t="str">
        <f>+'水洗化人口等'!B20</f>
        <v>46219</v>
      </c>
      <c r="AG219" s="11">
        <v>219</v>
      </c>
    </row>
    <row r="220" spans="32:33" ht="13.5">
      <c r="AF220" s="45" t="str">
        <f>+'水洗化人口等'!B21</f>
        <v>46220</v>
      </c>
      <c r="AG220" s="11">
        <v>220</v>
      </c>
    </row>
    <row r="221" spans="32:33" ht="13.5">
      <c r="AF221" s="45" t="str">
        <f>+'水洗化人口等'!B22</f>
        <v>46221</v>
      </c>
      <c r="AG221" s="11">
        <v>221</v>
      </c>
    </row>
    <row r="222" spans="32:33" ht="13.5">
      <c r="AF222" s="45" t="str">
        <f>+'水洗化人口等'!B23</f>
        <v>46222</v>
      </c>
      <c r="AG222" s="11">
        <v>222</v>
      </c>
    </row>
    <row r="223" spans="32:33" ht="13.5">
      <c r="AF223" s="45" t="str">
        <f>+'水洗化人口等'!B24</f>
        <v>46223</v>
      </c>
      <c r="AG223" s="11">
        <v>223</v>
      </c>
    </row>
    <row r="224" spans="32:33" ht="13.5">
      <c r="AF224" s="45" t="str">
        <f>+'水洗化人口等'!B25</f>
        <v>46224</v>
      </c>
      <c r="AG224" s="11">
        <v>224</v>
      </c>
    </row>
    <row r="225" spans="32:33" ht="13.5">
      <c r="AF225" s="45" t="str">
        <f>+'水洗化人口等'!B26</f>
        <v>46225</v>
      </c>
      <c r="AG225" s="11">
        <v>225</v>
      </c>
    </row>
    <row r="226" spans="32:33" ht="13.5">
      <c r="AF226" s="45" t="str">
        <f>+'水洗化人口等'!B27</f>
        <v>46303</v>
      </c>
      <c r="AG226" s="11">
        <v>226</v>
      </c>
    </row>
    <row r="227" spans="32:33" ht="13.5">
      <c r="AF227" s="45" t="str">
        <f>+'水洗化人口等'!B28</f>
        <v>46304</v>
      </c>
      <c r="AG227" s="11">
        <v>227</v>
      </c>
    </row>
    <row r="228" spans="32:33" ht="13.5">
      <c r="AF228" s="45" t="str">
        <f>+'水洗化人口等'!B29</f>
        <v>46392</v>
      </c>
      <c r="AG228" s="11">
        <v>228</v>
      </c>
    </row>
    <row r="229" spans="32:33" ht="13.5">
      <c r="AF229" s="45" t="str">
        <f>+'水洗化人口等'!B30</f>
        <v>46404</v>
      </c>
      <c r="AG229" s="11">
        <v>229</v>
      </c>
    </row>
    <row r="230" spans="32:33" ht="13.5">
      <c r="AF230" s="45" t="str">
        <f>+'水洗化人口等'!B31</f>
        <v>46452</v>
      </c>
      <c r="AG230" s="11">
        <v>230</v>
      </c>
    </row>
    <row r="231" spans="32:33" ht="13.5">
      <c r="AF231" s="45" t="str">
        <f>+'水洗化人口等'!B32</f>
        <v>46468</v>
      </c>
      <c r="AG231" s="11">
        <v>231</v>
      </c>
    </row>
    <row r="232" spans="32:33" ht="13.5">
      <c r="AF232" s="45" t="str">
        <f>+'水洗化人口等'!B33</f>
        <v>46482</v>
      </c>
      <c r="AG232" s="11">
        <v>232</v>
      </c>
    </row>
    <row r="233" spans="32:33" ht="13.5">
      <c r="AF233" s="45" t="str">
        <f>+'水洗化人口等'!B34</f>
        <v>46490</v>
      </c>
      <c r="AG233" s="11">
        <v>233</v>
      </c>
    </row>
    <row r="234" spans="32:33" ht="13.5">
      <c r="AF234" s="45" t="str">
        <f>+'水洗化人口等'!B35</f>
        <v>46491</v>
      </c>
      <c r="AG234" s="11">
        <v>234</v>
      </c>
    </row>
    <row r="235" spans="32:33" ht="13.5">
      <c r="AF235" s="45" t="str">
        <f>+'水洗化人口等'!B36</f>
        <v>46492</v>
      </c>
      <c r="AG235" s="11">
        <v>235</v>
      </c>
    </row>
    <row r="236" spans="32:33" ht="13.5">
      <c r="AF236" s="45" t="str">
        <f>+'水洗化人口等'!B37</f>
        <v>46501</v>
      </c>
      <c r="AG236" s="11">
        <v>236</v>
      </c>
    </row>
    <row r="237" spans="32:33" ht="13.5">
      <c r="AF237" s="45" t="str">
        <f>+'水洗化人口等'!B38</f>
        <v>46502</v>
      </c>
      <c r="AG237" s="11">
        <v>237</v>
      </c>
    </row>
    <row r="238" spans="32:33" ht="13.5">
      <c r="AF238" s="45" t="str">
        <f>+'水洗化人口等'!B39</f>
        <v>46505</v>
      </c>
      <c r="AG238" s="11">
        <v>238</v>
      </c>
    </row>
    <row r="239" spans="32:33" ht="13.5">
      <c r="AF239" s="45" t="str">
        <f>+'水洗化人口等'!B40</f>
        <v>46523</v>
      </c>
      <c r="AG239" s="11">
        <v>239</v>
      </c>
    </row>
    <row r="240" spans="32:33" ht="13.5">
      <c r="AF240" s="45" t="str">
        <f>+'水洗化人口等'!B41</f>
        <v>46524</v>
      </c>
      <c r="AG240" s="11">
        <v>240</v>
      </c>
    </row>
    <row r="241" spans="32:33" ht="13.5">
      <c r="AF241" s="45" t="str">
        <f>+'水洗化人口等'!B42</f>
        <v>46525</v>
      </c>
      <c r="AG241" s="11">
        <v>241</v>
      </c>
    </row>
    <row r="242" spans="32:33" ht="13.5">
      <c r="AF242" s="45" t="str">
        <f>+'水洗化人口等'!B43</f>
        <v>46527</v>
      </c>
      <c r="AG242" s="11">
        <v>242</v>
      </c>
    </row>
    <row r="243" spans="32:33" ht="13.5">
      <c r="AF243" s="45" t="str">
        <f>+'水洗化人口等'!B44</f>
        <v>46529</v>
      </c>
      <c r="AG243" s="11">
        <v>243</v>
      </c>
    </row>
    <row r="244" spans="32:33" ht="13.5">
      <c r="AF244" s="45" t="str">
        <f>+'水洗化人口等'!B45</f>
        <v>46530</v>
      </c>
      <c r="AG244" s="11">
        <v>244</v>
      </c>
    </row>
    <row r="245" spans="32:33" ht="13.5">
      <c r="AF245" s="45" t="str">
        <f>+'水洗化人口等'!B46</f>
        <v>46531</v>
      </c>
      <c r="AG245" s="11">
        <v>245</v>
      </c>
    </row>
    <row r="246" spans="32:33" ht="13.5">
      <c r="AF246" s="45" t="str">
        <f>+'水洗化人口等'!B47</f>
        <v>46532</v>
      </c>
      <c r="AG246" s="11">
        <v>246</v>
      </c>
    </row>
    <row r="247" spans="32:33" ht="13.5">
      <c r="AF247" s="45" t="str">
        <f>+'水洗化人口等'!B48</f>
        <v>46533</v>
      </c>
      <c r="AG247" s="11">
        <v>247</v>
      </c>
    </row>
    <row r="248" spans="32:33" ht="13.5">
      <c r="AF248" s="45" t="str">
        <f>+'水洗化人口等'!B49</f>
        <v>46534</v>
      </c>
      <c r="AG248" s="11">
        <v>248</v>
      </c>
    </row>
    <row r="249" spans="32:33" ht="13.5">
      <c r="AF249" s="45" t="str">
        <f>+'水洗化人口等'!B50</f>
        <v>46535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2017-02-08T06:32:14Z</dcterms:modified>
  <cp:category/>
  <cp:version/>
  <cp:contentType/>
  <cp:contentStatus/>
</cp:coreProperties>
</file>