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'し尿処理状況'!$2:$25</definedName>
    <definedName name="_xlnm.Print_Area" localSheetId="0">'水洗化人口等'!$2:$25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<sst xmlns="http://schemas.openxmlformats.org/spreadsheetml/2006/main" count="628" uniqueCount="290">
  <si>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</si>
  <si>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</si>
  <si>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</si>
  <si>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</si>
  <si>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</si>
  <si>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</si>
  <si>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</si>
  <si>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</si>
  <si>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</si>
  <si>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</si>
  <si>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</si>
  <si>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</si>
  <si>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</si>
  <si>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</si>
  <si>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</si>
  <si>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</si>
  <si>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</si>
  <si>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</si>
  <si>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</si>
  <si>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</si>
  <si>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</si>
  <si>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</si>
  <si>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</si>
  <si>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</si>
  <si>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</si>
  <si>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</si>
  <si>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</si>
  <si>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</si>
  <si>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</si>
  <si>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</si>
  <si>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</si>
  <si>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</si>
  <si>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</si>
  <si>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</si>
  <si>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</si>
  <si>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</si>
  <si>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</si>
  <si>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</si>
  <si>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</si>
  <si>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</si>
  <si>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</si>
  <si>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</si>
  <si>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</si>
  <si>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</si>
  <si>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</si>
  <si>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</si>
  <si>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</si>
  <si>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</si>
  <si>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</si>
  <si>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</si>
  <si>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</si>
  <si>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</si>
  <si>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</si>
  <si>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</si>
  <si>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</si>
  <si>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</si>
  <si>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</si>
  <si>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</si>
  <si>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</si>
  <si>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</si>
  <si>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</si>
  <si>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</si>
  <si>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</si>
  <si>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</si>
  <si>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</si>
  <si>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</si>
  <si>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</si>
  <si>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</si>
  <si>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</si>
  <si>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</si>
  <si>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</si>
  <si>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</si>
  <si>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</si>
  <si>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</si>
  <si>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</si>
  <si>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</si>
  <si>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</si>
  <si>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</si>
  <si>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</si>
  <si>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</si>
  <si>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</si>
  <si>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</si>
  <si>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</si>
  <si>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</si>
  <si>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</si>
  <si>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</si>
  <si>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</si>
  <si>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</si>
  <si>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</si>
  <si>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</si>
  <si>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</si>
  <si>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</si>
  <si>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</si>
  <si>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</si>
  <si>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</si>
  <si>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</si>
  <si>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</si>
  <si>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</si>
  <si>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</si>
  <si>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</si>
  <si>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</si>
  <si>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</si>
  <si>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</si>
  <si>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</si>
  <si>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</si>
  <si>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</si>
  <si>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</si>
  <si>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</si>
  <si>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</si>
  <si>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</si>
  <si>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</si>
  <si>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</si>
  <si>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</si>
  <si>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</si>
  <si>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</si>
  <si>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</si>
  <si>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</si>
  <si>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</si>
  <si>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</si>
  <si>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</si>
  <si>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</si>
  <si>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</si>
  <si>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</si>
  <si>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</si>
  <si>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</si>
  <si>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</si>
  <si>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</si>
  <si>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</si>
  <si>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</si>
  <si>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</si>
  <si>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</si>
  <si>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</si>
  <si>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</si>
  <si>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</si>
  <si>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</si>
  <si>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</si>
  <si>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</si>
  <si>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</si>
  <si>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</si>
  <si>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</si>
  <si>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</si>
  <si>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</si>
  <si>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</si>
  <si>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</si>
  <si>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</si>
  <si>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</si>
  <si>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</si>
  <si>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</si>
  <si>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</si>
  <si>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</si>
  <si>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</si>
  <si>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</si>
  <si>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</si>
  <si>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</si>
  <si>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</si>
  <si>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</si>
  <si>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</si>
  <si>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</si>
  <si>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</si>
  <si>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</si>
  <si>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</si>
  <si>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</si>
  <si>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</si>
  <si>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</si>
  <si>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</si>
  <si>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</si>
  <si>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</si>
  <si>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</si>
  <si>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</si>
  <si>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</si>
  <si>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</si>
  <si>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</si>
  <si>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</si>
  <si>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</si>
  <si>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</si>
  <si>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</si>
  <si>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</si>
  <si>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</si>
  <si>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</si>
  <si>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</si>
  <si>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</si>
  <si>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</si>
  <si>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</si>
  <si>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</si>
  <si>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</si>
  <si>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</si>
  <si>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</si>
  <si>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</si>
  <si>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</si>
  <si>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</si>
  <si>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</si>
  <si>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</si>
  <si>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</si>
  <si>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</si>
  <si>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</si>
  <si>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</si>
  <si>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</si>
  <si>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</si>
  <si>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</si>
  <si>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</si>
  <si>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</si>
  <si>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</si>
  <si>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</si>
  <si>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</si>
  <si>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</si>
  <si>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</si>
  <si>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</si>
  <si>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</si>
  <si>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</si>
  <si>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</si>
  <si>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</si>
  <si>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</si>
  <si>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</si>
  <si>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</si>
  <si>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</si>
  <si>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</si>
  <si>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</si>
  <si>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</si>
  <si>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</si>
  <si>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</si>
  <si>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</si>
  <si>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</si>
  <si>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</si>
  <si>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</si>
  <si>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</si>
  <si>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</si>
  <si>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</si>
  <si>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</si>
  <si>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</si>
  <si>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</si>
  <si>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</si>
  <si>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</si>
  <si>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</si>
  <si>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</si>
  <si>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</si>
  <si>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</si>
  <si>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</si>
  <si>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</si>
  <si>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</si>
  <si>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</si>
  <si>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</si>
  <si>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</si>
  <si>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</si>
  <si>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</si>
  <si>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</si>
  <si>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</si>
  <si>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</si>
  <si>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</si>
  <si>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</si>
  <si>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</si>
  <si>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44000</t>
  </si>
  <si>
    <t>水洗化人口等（平成27年度実績）</t>
  </si>
  <si>
    <t>し尿処理の状況（平成27年度実績）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</si>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</sst>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5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10</v>
      </c>
      <c r="B7" s="115" t="s">
        <v>250</v>
      </c>
      <c r="C7" s="111" t="s">
        <v>201</v>
      </c>
      <c r="D7" s="112">
        <f>+SUM(E7,+I7)</f>
        <v>1183927</v>
      </c>
      <c r="E7" s="112">
        <f>+SUM(G7,+H7)</f>
        <v>133380</v>
      </c>
      <c r="F7" s="113">
        <f>IF(D7&gt;0,E7/D7*100,"-")</f>
        <v>11.26589730616837</v>
      </c>
      <c r="G7" s="110">
        <f>SUM(G$8:G$1000)</f>
        <v>124425</v>
      </c>
      <c r="H7" s="110">
        <f>SUM(H$8:H$1000)</f>
        <v>8955</v>
      </c>
      <c r="I7" s="112">
        <f>+SUM(K7,+M7,+O7)</f>
        <v>1050547</v>
      </c>
      <c r="J7" s="113">
        <f>IF(D7&gt;0,I7/D7*100,"-")</f>
        <v>88.73410269383163</v>
      </c>
      <c r="K7" s="110">
        <f>SUM(K$8:K$1000)</f>
        <v>496322</v>
      </c>
      <c r="L7" s="113">
        <f>IF(D7&gt;0,K7/D7*100,"-")</f>
        <v>41.92167253555329</v>
      </c>
      <c r="M7" s="110">
        <f>SUM(M$8:M$1000)</f>
        <v>659</v>
      </c>
      <c r="N7" s="113">
        <f>IF(D7&gt;0,M7/D7*100,"-")</f>
        <v>0.05566221566025608</v>
      </c>
      <c r="O7" s="110">
        <f>SUM(O$8:O$1000)</f>
        <v>553566</v>
      </c>
      <c r="P7" s="110">
        <f>SUM(P$8:P$1000)</f>
        <v>294738</v>
      </c>
      <c r="Q7" s="113">
        <f>IF(D7&gt;0,O7/D7*100,"-")</f>
        <v>46.75676794261808</v>
      </c>
      <c r="R7" s="110">
        <f>SUM(R$8:R$1000)</f>
        <v>10466</v>
      </c>
      <c r="S7" s="114">
        <f aca="true" t="shared" si="0" ref="S7:Z7">COUNTIF(S$8:S$1000,"○")</f>
        <v>13</v>
      </c>
      <c r="T7" s="114">
        <f t="shared" si="0"/>
        <v>1</v>
      </c>
      <c r="U7" s="114">
        <f t="shared" si="0"/>
        <v>0</v>
      </c>
      <c r="V7" s="114">
        <f t="shared" si="0"/>
        <v>4</v>
      </c>
      <c r="W7" s="114">
        <f t="shared" si="0"/>
        <v>7</v>
      </c>
      <c r="X7" s="114">
        <f t="shared" si="0"/>
        <v>3</v>
      </c>
      <c r="Y7" s="114">
        <f t="shared" si="0"/>
        <v>0</v>
      </c>
      <c r="Z7" s="114">
        <f t="shared" si="0"/>
        <v>8</v>
      </c>
    </row>
    <row r="8" spans="1:26" s="107" customFormat="1" ht="13.5" customHeight="1">
      <c r="A8" s="101" t="s">
        <v>10</v>
      </c>
      <c r="B8" s="102" t="s">
        <v>253</v>
      </c>
      <c r="C8" s="101" t="s">
        <v>254</v>
      </c>
      <c r="D8" s="103">
        <f>+SUM(E8,+I8)</f>
        <v>478931</v>
      </c>
      <c r="E8" s="103">
        <f>+SUM(G8,+H8)</f>
        <v>11159</v>
      </c>
      <c r="F8" s="104">
        <f>IF(D8&gt;0,E8/D8*100,"-")</f>
        <v>2.329980727912789</v>
      </c>
      <c r="G8" s="103">
        <v>11159</v>
      </c>
      <c r="H8" s="103">
        <v>0</v>
      </c>
      <c r="I8" s="103">
        <f>+SUM(K8,+M8,+O8)</f>
        <v>467772</v>
      </c>
      <c r="J8" s="104">
        <f>IF(D8&gt;0,I8/D8*100,"-")</f>
        <v>97.67001927208722</v>
      </c>
      <c r="K8" s="103">
        <v>262502</v>
      </c>
      <c r="L8" s="104">
        <f>IF(D8&gt;0,K8/D8*100,"-")</f>
        <v>54.80998306645425</v>
      </c>
      <c r="M8" s="103">
        <v>0</v>
      </c>
      <c r="N8" s="104">
        <f>IF(D8&gt;0,M8/D8*100,"-")</f>
        <v>0</v>
      </c>
      <c r="O8" s="103">
        <v>205270</v>
      </c>
      <c r="P8" s="103">
        <v>98734</v>
      </c>
      <c r="Q8" s="104">
        <f>IF(D8&gt;0,O8/D8*100,"-")</f>
        <v>42.86003620563296</v>
      </c>
      <c r="R8" s="103">
        <v>2673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10</v>
      </c>
      <c r="B9" s="102" t="s">
        <v>256</v>
      </c>
      <c r="C9" s="101" t="s">
        <v>257</v>
      </c>
      <c r="D9" s="103">
        <f>+SUM(E9,+I9)</f>
        <v>120887</v>
      </c>
      <c r="E9" s="103">
        <f>+SUM(G9,+H9)</f>
        <v>1096</v>
      </c>
      <c r="F9" s="104">
        <f>IF(D9&gt;0,E9/D9*100,"-")</f>
        <v>0.9066318131809045</v>
      </c>
      <c r="G9" s="103">
        <v>1096</v>
      </c>
      <c r="H9" s="103">
        <v>0</v>
      </c>
      <c r="I9" s="103">
        <f>+SUM(K9,+M9,+O9)</f>
        <v>119791</v>
      </c>
      <c r="J9" s="104">
        <f>IF(D9&gt;0,I9/D9*100,"-")</f>
        <v>99.09336818681909</v>
      </c>
      <c r="K9" s="103">
        <v>66322</v>
      </c>
      <c r="L9" s="104">
        <f>IF(D9&gt;0,K9/D9*100,"-")</f>
        <v>54.862805760751776</v>
      </c>
      <c r="M9" s="103">
        <v>0</v>
      </c>
      <c r="N9" s="104">
        <f>IF(D9&gt;0,M9/D9*100,"-")</f>
        <v>0</v>
      </c>
      <c r="O9" s="103">
        <v>53469</v>
      </c>
      <c r="P9" s="103">
        <v>20605</v>
      </c>
      <c r="Q9" s="104">
        <f>IF(D9&gt;0,O9/D9*100,"-")</f>
        <v>44.23056242606732</v>
      </c>
      <c r="R9" s="103">
        <v>4296</v>
      </c>
      <c r="S9" s="101"/>
      <c r="T9" s="101" t="s">
        <v>255</v>
      </c>
      <c r="U9" s="101"/>
      <c r="V9" s="101"/>
      <c r="W9" s="101"/>
      <c r="X9" s="101" t="s">
        <v>255</v>
      </c>
      <c r="Y9" s="101"/>
      <c r="Z9" s="101"/>
    </row>
    <row r="10" spans="1:26" s="107" customFormat="1" ht="13.5" customHeight="1">
      <c r="A10" s="101" t="s">
        <v>10</v>
      </c>
      <c r="B10" s="102" t="s">
        <v>258</v>
      </c>
      <c r="C10" s="101" t="s">
        <v>259</v>
      </c>
      <c r="D10" s="103">
        <f>+SUM(E10,+I10)</f>
        <v>85289</v>
      </c>
      <c r="E10" s="103">
        <f>+SUM(G10,+H10)</f>
        <v>32000</v>
      </c>
      <c r="F10" s="104">
        <f>IF(D10&gt;0,E10/D10*100,"-")</f>
        <v>37.519492548863276</v>
      </c>
      <c r="G10" s="103">
        <v>30895</v>
      </c>
      <c r="H10" s="103">
        <v>1105</v>
      </c>
      <c r="I10" s="103">
        <f>+SUM(K10,+M10,+O10)</f>
        <v>53289</v>
      </c>
      <c r="J10" s="104">
        <f>IF(D10&gt;0,I10/D10*100,"-")</f>
        <v>62.480507451136724</v>
      </c>
      <c r="K10" s="103">
        <v>25786</v>
      </c>
      <c r="L10" s="104">
        <f>IF(D10&gt;0,K10/D10*100,"-")</f>
        <v>30.233676089530885</v>
      </c>
      <c r="M10" s="103">
        <v>0</v>
      </c>
      <c r="N10" s="104">
        <f>IF(D10&gt;0,M10/D10*100,"-")</f>
        <v>0</v>
      </c>
      <c r="O10" s="103">
        <v>27503</v>
      </c>
      <c r="P10" s="103">
        <v>24538</v>
      </c>
      <c r="Q10" s="104">
        <f>IF(D10&gt;0,O10/D10*100,"-")</f>
        <v>32.246831361605835</v>
      </c>
      <c r="R10" s="103">
        <v>705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10</v>
      </c>
      <c r="B11" s="102" t="s">
        <v>260</v>
      </c>
      <c r="C11" s="101" t="s">
        <v>261</v>
      </c>
      <c r="D11" s="103">
        <f>+SUM(E11,+I11)</f>
        <v>68588</v>
      </c>
      <c r="E11" s="103">
        <f>+SUM(G11,+H11)</f>
        <v>12853</v>
      </c>
      <c r="F11" s="104">
        <f>IF(D11&gt;0,E11/D11*100,"-")</f>
        <v>18.739429637837524</v>
      </c>
      <c r="G11" s="103">
        <v>9227</v>
      </c>
      <c r="H11" s="103">
        <v>3626</v>
      </c>
      <c r="I11" s="103">
        <f>+SUM(K11,+M11,+O11)</f>
        <v>55735</v>
      </c>
      <c r="J11" s="104">
        <f>IF(D11&gt;0,I11/D11*100,"-")</f>
        <v>81.26057036216248</v>
      </c>
      <c r="K11" s="103">
        <v>42332</v>
      </c>
      <c r="L11" s="104">
        <f>IF(D11&gt;0,K11/D11*100,"-")</f>
        <v>61.7192511809646</v>
      </c>
      <c r="M11" s="103">
        <v>81</v>
      </c>
      <c r="N11" s="104">
        <f>IF(D11&gt;0,M11/D11*100,"-")</f>
        <v>0.11809646002216131</v>
      </c>
      <c r="O11" s="103">
        <v>13322</v>
      </c>
      <c r="P11" s="103">
        <v>9982</v>
      </c>
      <c r="Q11" s="104">
        <f>IF(D11&gt;0,O11/D11*100,"-")</f>
        <v>19.423222721175716</v>
      </c>
      <c r="R11" s="103">
        <v>356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10</v>
      </c>
      <c r="B12" s="102" t="s">
        <v>262</v>
      </c>
      <c r="C12" s="101" t="s">
        <v>263</v>
      </c>
      <c r="D12" s="103">
        <f>+SUM(E12,+I12)</f>
        <v>75263</v>
      </c>
      <c r="E12" s="103">
        <f>+SUM(G12,+H12)</f>
        <v>4260</v>
      </c>
      <c r="F12" s="104">
        <f>IF(D12&gt;0,E12/D12*100,"-")</f>
        <v>5.660151734584058</v>
      </c>
      <c r="G12" s="103">
        <v>4260</v>
      </c>
      <c r="H12" s="103">
        <v>0</v>
      </c>
      <c r="I12" s="103">
        <f>+SUM(K12,+M12,+O12)</f>
        <v>71003</v>
      </c>
      <c r="J12" s="104">
        <f>IF(D12&gt;0,I12/D12*100,"-")</f>
        <v>94.33984826541594</v>
      </c>
      <c r="K12" s="103">
        <v>19505</v>
      </c>
      <c r="L12" s="104">
        <f>IF(D12&gt;0,K12/D12*100,"-")</f>
        <v>25.915788634521608</v>
      </c>
      <c r="M12" s="103">
        <v>0</v>
      </c>
      <c r="N12" s="104">
        <f>IF(D12&gt;0,M12/D12*100,"-")</f>
        <v>0</v>
      </c>
      <c r="O12" s="103">
        <v>51498</v>
      </c>
      <c r="P12" s="103">
        <v>28142</v>
      </c>
      <c r="Q12" s="104">
        <f>IF(D12&gt;0,O12/D12*100,"-")</f>
        <v>68.42405963089433</v>
      </c>
      <c r="R12" s="103">
        <v>288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10</v>
      </c>
      <c r="B13" s="102" t="s">
        <v>264</v>
      </c>
      <c r="C13" s="101" t="s">
        <v>265</v>
      </c>
      <c r="D13" s="103">
        <f>+SUM(E13,+I13)</f>
        <v>40492</v>
      </c>
      <c r="E13" s="103">
        <f>+SUM(G13,+H13)</f>
        <v>5475</v>
      </c>
      <c r="F13" s="104">
        <f>IF(D13&gt;0,E13/D13*100,"-")</f>
        <v>13.5211893707399</v>
      </c>
      <c r="G13" s="103">
        <v>5475</v>
      </c>
      <c r="H13" s="103">
        <v>0</v>
      </c>
      <c r="I13" s="103">
        <f>+SUM(K13,+M13,+O13)</f>
        <v>35017</v>
      </c>
      <c r="J13" s="104">
        <f>IF(D13&gt;0,I13/D13*100,"-")</f>
        <v>86.47881062926011</v>
      </c>
      <c r="K13" s="103">
        <v>15542</v>
      </c>
      <c r="L13" s="104">
        <f>IF(D13&gt;0,K13/D13*100,"-")</f>
        <v>38.382890447495804</v>
      </c>
      <c r="M13" s="103">
        <v>0</v>
      </c>
      <c r="N13" s="104">
        <f>IF(D13&gt;0,M13/D13*100,"-")</f>
        <v>0</v>
      </c>
      <c r="O13" s="103">
        <v>19475</v>
      </c>
      <c r="P13" s="103">
        <v>7449</v>
      </c>
      <c r="Q13" s="104">
        <f>IF(D13&gt;0,O13/D13*100,"-")</f>
        <v>48.0959201817643</v>
      </c>
      <c r="R13" s="103">
        <v>248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10</v>
      </c>
      <c r="B14" s="102" t="s">
        <v>266</v>
      </c>
      <c r="C14" s="101" t="s">
        <v>267</v>
      </c>
      <c r="D14" s="103">
        <f>+SUM(E14,+I14)</f>
        <v>18758</v>
      </c>
      <c r="E14" s="103">
        <f>+SUM(G14,+H14)</f>
        <v>2093</v>
      </c>
      <c r="F14" s="104">
        <f>IF(D14&gt;0,E14/D14*100,"-")</f>
        <v>11.15790596012368</v>
      </c>
      <c r="G14" s="103">
        <v>2093</v>
      </c>
      <c r="H14" s="103">
        <v>0</v>
      </c>
      <c r="I14" s="103">
        <f>+SUM(K14,+M14,+O14)</f>
        <v>16665</v>
      </c>
      <c r="J14" s="104">
        <f>IF(D14&gt;0,I14/D14*100,"-")</f>
        <v>88.84209403987632</v>
      </c>
      <c r="K14" s="103">
        <v>8955</v>
      </c>
      <c r="L14" s="104">
        <f>IF(D14&gt;0,K14/D14*100,"-")</f>
        <v>47.73963109073462</v>
      </c>
      <c r="M14" s="103">
        <v>0</v>
      </c>
      <c r="N14" s="104">
        <f>IF(D14&gt;0,M14/D14*100,"-")</f>
        <v>0</v>
      </c>
      <c r="O14" s="103">
        <v>7710</v>
      </c>
      <c r="P14" s="103">
        <v>2086</v>
      </c>
      <c r="Q14" s="104">
        <f>IF(D14&gt;0,O14/D14*100,"-")</f>
        <v>41.102462949141696</v>
      </c>
      <c r="R14" s="103">
        <v>37</v>
      </c>
      <c r="S14" s="101" t="s">
        <v>255</v>
      </c>
      <c r="T14" s="101"/>
      <c r="U14" s="101"/>
      <c r="V14" s="101"/>
      <c r="W14" s="101"/>
      <c r="X14" s="101" t="s">
        <v>255</v>
      </c>
      <c r="Y14" s="101"/>
      <c r="Z14" s="101"/>
    </row>
    <row r="15" spans="1:26" s="107" customFormat="1" ht="13.5" customHeight="1">
      <c r="A15" s="101" t="s">
        <v>10</v>
      </c>
      <c r="B15" s="102" t="s">
        <v>268</v>
      </c>
      <c r="C15" s="101" t="s">
        <v>269</v>
      </c>
      <c r="D15" s="103">
        <f>+SUM(E15,+I15)</f>
        <v>22918</v>
      </c>
      <c r="E15" s="103">
        <f>+SUM(G15,+H15)</f>
        <v>5691</v>
      </c>
      <c r="F15" s="104">
        <f>IF(D15&gt;0,E15/D15*100,"-")</f>
        <v>24.832009773976786</v>
      </c>
      <c r="G15" s="103">
        <v>5223</v>
      </c>
      <c r="H15" s="103">
        <v>468</v>
      </c>
      <c r="I15" s="103">
        <f>+SUM(K15,+M15,+O15)</f>
        <v>17227</v>
      </c>
      <c r="J15" s="104">
        <f>IF(D15&gt;0,I15/D15*100,"-")</f>
        <v>75.16799022602322</v>
      </c>
      <c r="K15" s="103">
        <v>0</v>
      </c>
      <c r="L15" s="104">
        <f>IF(D15&gt;0,K15/D15*100,"-")</f>
        <v>0</v>
      </c>
      <c r="M15" s="103">
        <v>578</v>
      </c>
      <c r="N15" s="104">
        <f>IF(D15&gt;0,M15/D15*100,"-")</f>
        <v>2.5220350815952526</v>
      </c>
      <c r="O15" s="103">
        <v>16649</v>
      </c>
      <c r="P15" s="103">
        <v>8711</v>
      </c>
      <c r="Q15" s="104">
        <f>IF(D15&gt;0,O15/D15*100,"-")</f>
        <v>72.64595514442796</v>
      </c>
      <c r="R15" s="103">
        <v>181</v>
      </c>
      <c r="S15" s="101" t="s">
        <v>255</v>
      </c>
      <c r="T15" s="101"/>
      <c r="U15" s="101"/>
      <c r="V15" s="101"/>
      <c r="W15" s="101"/>
      <c r="X15" s="101" t="s">
        <v>255</v>
      </c>
      <c r="Y15" s="101"/>
      <c r="Z15" s="101"/>
    </row>
    <row r="16" spans="1:26" s="107" customFormat="1" ht="13.5" customHeight="1">
      <c r="A16" s="101" t="s">
        <v>10</v>
      </c>
      <c r="B16" s="102" t="s">
        <v>270</v>
      </c>
      <c r="C16" s="101" t="s">
        <v>271</v>
      </c>
      <c r="D16" s="103">
        <f>+SUM(E16,+I16)</f>
        <v>23373</v>
      </c>
      <c r="E16" s="103">
        <f>+SUM(G16,+H16)</f>
        <v>7089</v>
      </c>
      <c r="F16" s="104">
        <f>IF(D16&gt;0,E16/D16*100,"-")</f>
        <v>30.329867796175076</v>
      </c>
      <c r="G16" s="103">
        <v>6961</v>
      </c>
      <c r="H16" s="103">
        <v>128</v>
      </c>
      <c r="I16" s="103">
        <f>+SUM(K16,+M16,+O16)</f>
        <v>16284</v>
      </c>
      <c r="J16" s="104">
        <f>IF(D16&gt;0,I16/D16*100,"-")</f>
        <v>69.67013220382493</v>
      </c>
      <c r="K16" s="103">
        <v>8916</v>
      </c>
      <c r="L16" s="104">
        <f>IF(D16&gt;0,K16/D16*100,"-")</f>
        <v>38.14657938647157</v>
      </c>
      <c r="M16" s="103">
        <v>0</v>
      </c>
      <c r="N16" s="104">
        <f>IF(D16&gt;0,M16/D16*100,"-")</f>
        <v>0</v>
      </c>
      <c r="O16" s="103">
        <v>7368</v>
      </c>
      <c r="P16" s="103">
        <v>5378</v>
      </c>
      <c r="Q16" s="104">
        <f>IF(D16&gt;0,O16/D16*100,"-")</f>
        <v>31.523552817353355</v>
      </c>
      <c r="R16" s="103">
        <v>336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10</v>
      </c>
      <c r="B17" s="102" t="s">
        <v>272</v>
      </c>
      <c r="C17" s="101" t="s">
        <v>273</v>
      </c>
      <c r="D17" s="103">
        <f>+SUM(E17,+I17)</f>
        <v>30727</v>
      </c>
      <c r="E17" s="103">
        <f>+SUM(G17,+H17)</f>
        <v>10477</v>
      </c>
      <c r="F17" s="104">
        <f>IF(D17&gt;0,E17/D17*100,"-")</f>
        <v>34.09704819865265</v>
      </c>
      <c r="G17" s="103">
        <v>9880</v>
      </c>
      <c r="H17" s="103">
        <v>597</v>
      </c>
      <c r="I17" s="103">
        <f>+SUM(K17,+M17,+O17)</f>
        <v>20250</v>
      </c>
      <c r="J17" s="104">
        <f>IF(D17&gt;0,I17/D17*100,"-")</f>
        <v>65.90295180134736</v>
      </c>
      <c r="K17" s="103">
        <v>6209</v>
      </c>
      <c r="L17" s="104">
        <f>IF(D17&gt;0,K17/D17*100,"-")</f>
        <v>20.206984085657563</v>
      </c>
      <c r="M17" s="103">
        <v>0</v>
      </c>
      <c r="N17" s="104">
        <f>IF(D17&gt;0,M17/D17*100,"-")</f>
        <v>0</v>
      </c>
      <c r="O17" s="103">
        <v>14041</v>
      </c>
      <c r="P17" s="103">
        <v>7713</v>
      </c>
      <c r="Q17" s="104">
        <f>IF(D17&gt;0,O17/D17*100,"-")</f>
        <v>45.69596771568978</v>
      </c>
      <c r="R17" s="103">
        <v>98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10</v>
      </c>
      <c r="B18" s="102" t="s">
        <v>274</v>
      </c>
      <c r="C18" s="101" t="s">
        <v>275</v>
      </c>
      <c r="D18" s="103">
        <f>+SUM(E18,+I18)</f>
        <v>57823</v>
      </c>
      <c r="E18" s="103">
        <f>+SUM(G18,+H18)</f>
        <v>14971</v>
      </c>
      <c r="F18" s="104">
        <f>IF(D18&gt;0,E18/D18*100,"-")</f>
        <v>25.891081403593724</v>
      </c>
      <c r="G18" s="103">
        <v>14624</v>
      </c>
      <c r="H18" s="103">
        <v>347</v>
      </c>
      <c r="I18" s="103">
        <f>+SUM(K18,+M18,+O18)</f>
        <v>42852</v>
      </c>
      <c r="J18" s="104">
        <f>IF(D18&gt;0,I18/D18*100,"-")</f>
        <v>74.10891859640627</v>
      </c>
      <c r="K18" s="103">
        <v>11905</v>
      </c>
      <c r="L18" s="104">
        <f>IF(D18&gt;0,K18/D18*100,"-")</f>
        <v>20.58869308060806</v>
      </c>
      <c r="M18" s="103">
        <v>0</v>
      </c>
      <c r="N18" s="104">
        <f>IF(D18&gt;0,M18/D18*100,"-")</f>
        <v>0</v>
      </c>
      <c r="O18" s="103">
        <v>30947</v>
      </c>
      <c r="P18" s="103">
        <v>18016</v>
      </c>
      <c r="Q18" s="104">
        <f>IF(D18&gt;0,O18/D18*100,"-")</f>
        <v>53.52022551579822</v>
      </c>
      <c r="R18" s="103">
        <v>447</v>
      </c>
      <c r="S18" s="101" t="s">
        <v>255</v>
      </c>
      <c r="T18" s="101"/>
      <c r="U18" s="101"/>
      <c r="V18" s="101"/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10</v>
      </c>
      <c r="B19" s="102" t="s">
        <v>276</v>
      </c>
      <c r="C19" s="101" t="s">
        <v>277</v>
      </c>
      <c r="D19" s="103">
        <f>+SUM(E19,+I19)</f>
        <v>38167</v>
      </c>
      <c r="E19" s="103">
        <f>+SUM(G19,+H19)</f>
        <v>7514</v>
      </c>
      <c r="F19" s="104">
        <f>IF(D19&gt;0,E19/D19*100,"-")</f>
        <v>19.687164304241882</v>
      </c>
      <c r="G19" s="103">
        <v>7514</v>
      </c>
      <c r="H19" s="103">
        <v>0</v>
      </c>
      <c r="I19" s="103">
        <f>+SUM(K19,+M19,+O19)</f>
        <v>30653</v>
      </c>
      <c r="J19" s="104">
        <f>IF(D19&gt;0,I19/D19*100,"-")</f>
        <v>80.31283569575811</v>
      </c>
      <c r="K19" s="103">
        <v>1194</v>
      </c>
      <c r="L19" s="104">
        <f>IF(D19&gt;0,K19/D19*100,"-")</f>
        <v>3.1283569575811563</v>
      </c>
      <c r="M19" s="103">
        <v>0</v>
      </c>
      <c r="N19" s="104">
        <f>IF(D19&gt;0,M19/D19*100,"-")</f>
        <v>0</v>
      </c>
      <c r="O19" s="103">
        <v>29459</v>
      </c>
      <c r="P19" s="103">
        <v>16542</v>
      </c>
      <c r="Q19" s="104">
        <f>IF(D19&gt;0,O19/D19*100,"-")</f>
        <v>77.18447873817695</v>
      </c>
      <c r="R19" s="103">
        <v>192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10</v>
      </c>
      <c r="B20" s="102" t="s">
        <v>278</v>
      </c>
      <c r="C20" s="101" t="s">
        <v>279</v>
      </c>
      <c r="D20" s="103">
        <f>+SUM(E20,+I20)</f>
        <v>35469</v>
      </c>
      <c r="E20" s="103">
        <f>+SUM(G20,+H20)</f>
        <v>3716</v>
      </c>
      <c r="F20" s="104">
        <f>IF(D20&gt;0,E20/D20*100,"-")</f>
        <v>10.476754348868026</v>
      </c>
      <c r="G20" s="103">
        <v>3504</v>
      </c>
      <c r="H20" s="103">
        <v>212</v>
      </c>
      <c r="I20" s="103">
        <f>+SUM(K20,+M20,+O20)</f>
        <v>31753</v>
      </c>
      <c r="J20" s="104">
        <f>IF(D20&gt;0,I20/D20*100,"-")</f>
        <v>89.52324565113197</v>
      </c>
      <c r="K20" s="103">
        <v>963</v>
      </c>
      <c r="L20" s="104">
        <f>IF(D20&gt;0,K20/D20*100,"-")</f>
        <v>2.7150469424004062</v>
      </c>
      <c r="M20" s="103">
        <v>0</v>
      </c>
      <c r="N20" s="104">
        <f>IF(D20&gt;0,M20/D20*100,"-")</f>
        <v>0</v>
      </c>
      <c r="O20" s="103">
        <v>30790</v>
      </c>
      <c r="P20" s="103">
        <v>22666</v>
      </c>
      <c r="Q20" s="104">
        <f>IF(D20&gt;0,O20/D20*100,"-")</f>
        <v>86.80819870873157</v>
      </c>
      <c r="R20" s="103">
        <v>200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10</v>
      </c>
      <c r="B21" s="102" t="s">
        <v>280</v>
      </c>
      <c r="C21" s="101" t="s">
        <v>281</v>
      </c>
      <c r="D21" s="103">
        <f>+SUM(E21,+I21)</f>
        <v>29875</v>
      </c>
      <c r="E21" s="103">
        <f>+SUM(G21,+H21)</f>
        <v>5782</v>
      </c>
      <c r="F21" s="104">
        <f>IF(D21&gt;0,E21/D21*100,"-")</f>
        <v>19.35397489539749</v>
      </c>
      <c r="G21" s="103">
        <v>5444</v>
      </c>
      <c r="H21" s="103">
        <v>338</v>
      </c>
      <c r="I21" s="103">
        <f>+SUM(K21,+M21,+O21)</f>
        <v>24093</v>
      </c>
      <c r="J21" s="104">
        <f>IF(D21&gt;0,I21/D21*100,"-")</f>
        <v>80.64602510460251</v>
      </c>
      <c r="K21" s="103">
        <v>12042</v>
      </c>
      <c r="L21" s="104">
        <f>IF(D21&gt;0,K21/D21*100,"-")</f>
        <v>40.30794979079498</v>
      </c>
      <c r="M21" s="103">
        <v>0</v>
      </c>
      <c r="N21" s="104">
        <f>IF(D21&gt;0,M21/D21*100,"-")</f>
        <v>0</v>
      </c>
      <c r="O21" s="103">
        <v>12051</v>
      </c>
      <c r="P21" s="103">
        <v>5306</v>
      </c>
      <c r="Q21" s="104">
        <f>IF(D21&gt;0,O21/D21*100,"-")</f>
        <v>40.33807531380753</v>
      </c>
      <c r="R21" s="103">
        <v>143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10</v>
      </c>
      <c r="B22" s="102" t="s">
        <v>282</v>
      </c>
      <c r="C22" s="101" t="s">
        <v>283</v>
      </c>
      <c r="D22" s="103">
        <f>+SUM(E22,+I22)</f>
        <v>2210</v>
      </c>
      <c r="E22" s="103">
        <f>+SUM(G22,+H22)</f>
        <v>103</v>
      </c>
      <c r="F22" s="104">
        <f>IF(D22&gt;0,E22/D22*100,"-")</f>
        <v>4.660633484162896</v>
      </c>
      <c r="G22" s="103">
        <v>103</v>
      </c>
      <c r="H22" s="103">
        <v>0</v>
      </c>
      <c r="I22" s="103">
        <f>+SUM(K22,+M22,+O22)</f>
        <v>2107</v>
      </c>
      <c r="J22" s="104">
        <f>IF(D22&gt;0,I22/D22*100,"-")</f>
        <v>95.33936651583711</v>
      </c>
      <c r="K22" s="103">
        <v>1718</v>
      </c>
      <c r="L22" s="104">
        <f>IF(D22&gt;0,K22/D22*100,"-")</f>
        <v>77.73755656108598</v>
      </c>
      <c r="M22" s="103">
        <v>0</v>
      </c>
      <c r="N22" s="104">
        <f>IF(D22&gt;0,M22/D22*100,"-")</f>
        <v>0</v>
      </c>
      <c r="O22" s="103">
        <v>389</v>
      </c>
      <c r="P22" s="103">
        <v>0</v>
      </c>
      <c r="Q22" s="104">
        <f>IF(D22&gt;0,O22/D22*100,"-")</f>
        <v>17.601809954751133</v>
      </c>
      <c r="R22" s="103">
        <v>0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10</v>
      </c>
      <c r="B23" s="102" t="s">
        <v>284</v>
      </c>
      <c r="C23" s="101" t="s">
        <v>285</v>
      </c>
      <c r="D23" s="103">
        <f>+SUM(E23,+I23)</f>
        <v>28538</v>
      </c>
      <c r="E23" s="103">
        <f>+SUM(G23,+H23)</f>
        <v>1953</v>
      </c>
      <c r="F23" s="104">
        <f>IF(D23&gt;0,E23/D23*100,"-")</f>
        <v>6.8435069030766</v>
      </c>
      <c r="G23" s="103">
        <v>1562</v>
      </c>
      <c r="H23" s="103">
        <v>391</v>
      </c>
      <c r="I23" s="103">
        <f>+SUM(K23,+M23,+O23)</f>
        <v>26585</v>
      </c>
      <c r="J23" s="104">
        <f>IF(D23&gt;0,I23/D23*100,"-")</f>
        <v>93.1564930969234</v>
      </c>
      <c r="K23" s="103">
        <v>12431</v>
      </c>
      <c r="L23" s="104">
        <f>IF(D23&gt;0,K23/D23*100,"-")</f>
        <v>43.559464573551054</v>
      </c>
      <c r="M23" s="103">
        <v>0</v>
      </c>
      <c r="N23" s="104">
        <f>IF(D23&gt;0,M23/D23*100,"-")</f>
        <v>0</v>
      </c>
      <c r="O23" s="103">
        <v>14154</v>
      </c>
      <c r="P23" s="103">
        <v>6335</v>
      </c>
      <c r="Q23" s="104">
        <f>IF(D23&gt;0,O23/D23*100,"-")</f>
        <v>49.597028523372344</v>
      </c>
      <c r="R23" s="103">
        <v>98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10</v>
      </c>
      <c r="B24" s="102" t="s">
        <v>286</v>
      </c>
      <c r="C24" s="101" t="s">
        <v>287</v>
      </c>
      <c r="D24" s="103">
        <f>+SUM(E24,+I24)</f>
        <v>10162</v>
      </c>
      <c r="E24" s="103">
        <f>+SUM(G24,+H24)</f>
        <v>2268</v>
      </c>
      <c r="F24" s="104">
        <f>IF(D24&gt;0,E24/D24*100,"-")</f>
        <v>22.318441251722103</v>
      </c>
      <c r="G24" s="103">
        <v>1377</v>
      </c>
      <c r="H24" s="103">
        <v>891</v>
      </c>
      <c r="I24" s="103">
        <f>+SUM(K24,+M24,+O24)</f>
        <v>7894</v>
      </c>
      <c r="J24" s="104">
        <f>IF(D24&gt;0,I24/D24*100,"-")</f>
        <v>77.68155874827791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7894</v>
      </c>
      <c r="P24" s="103">
        <v>5055</v>
      </c>
      <c r="Q24" s="104">
        <f>IF(D24&gt;0,O24/D24*100,"-")</f>
        <v>77.68155874827791</v>
      </c>
      <c r="R24" s="103">
        <v>43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10</v>
      </c>
      <c r="B25" s="102" t="s">
        <v>288</v>
      </c>
      <c r="C25" s="101" t="s">
        <v>289</v>
      </c>
      <c r="D25" s="103">
        <f>+SUM(E25,+I25)</f>
        <v>16457</v>
      </c>
      <c r="E25" s="103">
        <f>+SUM(G25,+H25)</f>
        <v>4880</v>
      </c>
      <c r="F25" s="104">
        <f>IF(D25&gt;0,E25/D25*100,"-")</f>
        <v>29.65303518259707</v>
      </c>
      <c r="G25" s="103">
        <v>4028</v>
      </c>
      <c r="H25" s="103">
        <v>852</v>
      </c>
      <c r="I25" s="103">
        <f>+SUM(K25,+M25,+O25)</f>
        <v>11577</v>
      </c>
      <c r="J25" s="104">
        <f>IF(D25&gt;0,I25/D25*100,"-")</f>
        <v>70.34696481740292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11577</v>
      </c>
      <c r="P25" s="103">
        <v>7480</v>
      </c>
      <c r="Q25" s="104">
        <f>IF(D25&gt;0,O25/D25*100,"-")</f>
        <v>70.34696481740292</v>
      </c>
      <c r="R25" s="103">
        <v>125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5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大分県</v>
      </c>
      <c r="B7" s="109" t="str">
        <f>'水洗化人口等'!B7</f>
        <v>44000</v>
      </c>
      <c r="C7" s="108" t="s">
        <v>201</v>
      </c>
      <c r="D7" s="110">
        <f>SUM(E7,+H7,+K7)</f>
        <v>415663</v>
      </c>
      <c r="E7" s="110">
        <f>SUM(F7:G7)</f>
        <v>983</v>
      </c>
      <c r="F7" s="110">
        <f>SUM(F$8:F$1000)</f>
        <v>983</v>
      </c>
      <c r="G7" s="110">
        <f>SUM(G$8:G$1000)</f>
        <v>0</v>
      </c>
      <c r="H7" s="110">
        <f>SUM(I7:J7)</f>
        <v>24548</v>
      </c>
      <c r="I7" s="110">
        <f>SUM(I$8:I$1000)</f>
        <v>24548</v>
      </c>
      <c r="J7" s="110">
        <f>SUM(J$8:J$1000)</f>
        <v>0</v>
      </c>
      <c r="K7" s="110">
        <f>SUM(L7:M7)</f>
        <v>390132</v>
      </c>
      <c r="L7" s="110">
        <f>SUM(L$8:L$1000)</f>
        <v>76213</v>
      </c>
      <c r="M7" s="110">
        <f>SUM(M$8:M$1000)</f>
        <v>313919</v>
      </c>
      <c r="N7" s="110">
        <f>SUM(O7,+V7,+AC7)</f>
        <v>422573</v>
      </c>
      <c r="O7" s="110">
        <f>SUM(P7:U7)</f>
        <v>101744</v>
      </c>
      <c r="P7" s="110">
        <f aca="true" t="shared" si="0" ref="P7:U7">SUM(P$8:P$1000)</f>
        <v>101744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313919</v>
      </c>
      <c r="W7" s="110">
        <f aca="true" t="shared" si="1" ref="W7:AB7">SUM(W$8:W$1000)</f>
        <v>313919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6910</v>
      </c>
      <c r="AD7" s="110">
        <f>SUM(AD$8:AD$1000)</f>
        <v>6739</v>
      </c>
      <c r="AE7" s="110">
        <f>SUM(AE$8:AE$1000)</f>
        <v>171</v>
      </c>
      <c r="AF7" s="110">
        <f>SUM(AG7:AI7)</f>
        <v>10388</v>
      </c>
      <c r="AG7" s="110">
        <f>SUM(AG$8:AG$1000)</f>
        <v>10388</v>
      </c>
      <c r="AH7" s="110">
        <f>SUM(AH$8:AH$1000)</f>
        <v>0</v>
      </c>
      <c r="AI7" s="110">
        <f>SUM(AI$8:AI$1000)</f>
        <v>0</v>
      </c>
      <c r="AJ7" s="110">
        <f>SUM(AK7:AS7)</f>
        <v>36119</v>
      </c>
      <c r="AK7" s="110">
        <f aca="true" t="shared" si="2" ref="AK7:AS7">SUM(AK$8:AK$1000)</f>
        <v>165</v>
      </c>
      <c r="AL7" s="110">
        <f t="shared" si="2"/>
        <v>25575</v>
      </c>
      <c r="AM7" s="110">
        <f t="shared" si="2"/>
        <v>8439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1814</v>
      </c>
      <c r="AR7" s="110">
        <f t="shared" si="2"/>
        <v>5</v>
      </c>
      <c r="AS7" s="110">
        <f t="shared" si="2"/>
        <v>121</v>
      </c>
      <c r="AT7" s="110">
        <f>SUM(AU7:AY7)</f>
        <v>51</v>
      </c>
      <c r="AU7" s="110">
        <f>SUM(AU$8:AU$1000)</f>
        <v>9</v>
      </c>
      <c r="AV7" s="110">
        <f>SUM(AV$8:AV$1000)</f>
        <v>0</v>
      </c>
      <c r="AW7" s="110">
        <f>SUM(AW$8:AW$1000)</f>
        <v>42</v>
      </c>
      <c r="AX7" s="110">
        <f>SUM(AX$8:AX$1000)</f>
        <v>0</v>
      </c>
      <c r="AY7" s="110">
        <f>SUM(AY$8:AY$1000)</f>
        <v>0</v>
      </c>
      <c r="AZ7" s="110">
        <f>SUM(BA7:BC7)</f>
        <v>746</v>
      </c>
      <c r="BA7" s="110">
        <f>SUM(BA$8:BA$1000)</f>
        <v>746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10</v>
      </c>
      <c r="B8" s="106" t="s">
        <v>253</v>
      </c>
      <c r="C8" s="101" t="s">
        <v>254</v>
      </c>
      <c r="D8" s="103">
        <f>SUM(E8,+H8,+K8)</f>
        <v>119072</v>
      </c>
      <c r="E8" s="103">
        <f>SUM(F8:G8)</f>
        <v>933</v>
      </c>
      <c r="F8" s="103">
        <v>933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118139</v>
      </c>
      <c r="L8" s="103">
        <v>13124</v>
      </c>
      <c r="M8" s="103">
        <v>105015</v>
      </c>
      <c r="N8" s="103">
        <f>SUM(O8,+V8,+AC8)</f>
        <v>119072</v>
      </c>
      <c r="O8" s="103">
        <f>SUM(P8:U8)</f>
        <v>14057</v>
      </c>
      <c r="P8" s="103">
        <v>14057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105015</v>
      </c>
      <c r="W8" s="103">
        <v>105015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5060</v>
      </c>
      <c r="AG8" s="103">
        <v>5060</v>
      </c>
      <c r="AH8" s="103">
        <v>0</v>
      </c>
      <c r="AI8" s="103">
        <v>0</v>
      </c>
      <c r="AJ8" s="103">
        <f>SUM(AK8:AS8)</f>
        <v>5060</v>
      </c>
      <c r="AK8" s="103">
        <v>0</v>
      </c>
      <c r="AL8" s="103">
        <v>0</v>
      </c>
      <c r="AM8" s="103">
        <v>5060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10</v>
      </c>
      <c r="B9" s="106" t="s">
        <v>256</v>
      </c>
      <c r="C9" s="101" t="s">
        <v>257</v>
      </c>
      <c r="D9" s="103">
        <f>SUM(E9,+H9,+K9)</f>
        <v>25260</v>
      </c>
      <c r="E9" s="103">
        <f>SUM(F9:G9)</f>
        <v>50</v>
      </c>
      <c r="F9" s="103">
        <v>50</v>
      </c>
      <c r="G9" s="103">
        <v>0</v>
      </c>
      <c r="H9" s="103">
        <f>SUM(I9:J9)</f>
        <v>1512</v>
      </c>
      <c r="I9" s="103">
        <v>1512</v>
      </c>
      <c r="J9" s="103">
        <v>0</v>
      </c>
      <c r="K9" s="103">
        <f>SUM(L9:M9)</f>
        <v>23698</v>
      </c>
      <c r="L9" s="103">
        <v>0</v>
      </c>
      <c r="M9" s="103">
        <v>23698</v>
      </c>
      <c r="N9" s="103">
        <f>SUM(O9,+V9,+AC9)</f>
        <v>25260</v>
      </c>
      <c r="O9" s="103">
        <f>SUM(P9:U9)</f>
        <v>1562</v>
      </c>
      <c r="P9" s="103">
        <v>1562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23698</v>
      </c>
      <c r="W9" s="103">
        <v>23698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55</v>
      </c>
      <c r="AG9" s="103">
        <v>55</v>
      </c>
      <c r="AH9" s="103">
        <v>0</v>
      </c>
      <c r="AI9" s="103">
        <v>0</v>
      </c>
      <c r="AJ9" s="103">
        <f>SUM(AK9:AS9)</f>
        <v>55</v>
      </c>
      <c r="AK9" s="103">
        <v>0</v>
      </c>
      <c r="AL9" s="103">
        <v>0</v>
      </c>
      <c r="AM9" s="103">
        <v>55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10</v>
      </c>
      <c r="B10" s="106" t="s">
        <v>258</v>
      </c>
      <c r="C10" s="101" t="s">
        <v>259</v>
      </c>
      <c r="D10" s="103">
        <f>SUM(E10,+H10,+K10)</f>
        <v>55982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55982</v>
      </c>
      <c r="L10" s="103">
        <v>34429</v>
      </c>
      <c r="M10" s="103">
        <v>21553</v>
      </c>
      <c r="N10" s="103">
        <f>SUM(O10,+V10,+AC10)</f>
        <v>57087</v>
      </c>
      <c r="O10" s="103">
        <f>SUM(P10:U10)</f>
        <v>34429</v>
      </c>
      <c r="P10" s="103">
        <v>34429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21553</v>
      </c>
      <c r="W10" s="103">
        <v>21553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1105</v>
      </c>
      <c r="AD10" s="103">
        <v>1105</v>
      </c>
      <c r="AE10" s="103">
        <v>0</v>
      </c>
      <c r="AF10" s="103">
        <f>SUM(AG10:AI10)</f>
        <v>1790</v>
      </c>
      <c r="AG10" s="103">
        <v>1790</v>
      </c>
      <c r="AH10" s="103">
        <v>0</v>
      </c>
      <c r="AI10" s="103">
        <v>0</v>
      </c>
      <c r="AJ10" s="103">
        <f>SUM(AK10:AS10)</f>
        <v>1790</v>
      </c>
      <c r="AK10" s="103">
        <v>0</v>
      </c>
      <c r="AL10" s="103">
        <v>0</v>
      </c>
      <c r="AM10" s="103">
        <v>1730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10</v>
      </c>
      <c r="B11" s="106" t="s">
        <v>260</v>
      </c>
      <c r="C11" s="101" t="s">
        <v>261</v>
      </c>
      <c r="D11" s="103">
        <f>SUM(E11,+H11,+K11)</f>
        <v>22331</v>
      </c>
      <c r="E11" s="103">
        <f>SUM(F11:G11)</f>
        <v>0</v>
      </c>
      <c r="F11" s="103">
        <v>0</v>
      </c>
      <c r="G11" s="103">
        <v>0</v>
      </c>
      <c r="H11" s="103">
        <f>SUM(I11:J11)</f>
        <v>9030</v>
      </c>
      <c r="I11" s="103">
        <v>9030</v>
      </c>
      <c r="J11" s="103">
        <v>0</v>
      </c>
      <c r="K11" s="103">
        <f>SUM(L11:M11)</f>
        <v>13301</v>
      </c>
      <c r="L11" s="103">
        <v>0</v>
      </c>
      <c r="M11" s="103">
        <v>13301</v>
      </c>
      <c r="N11" s="103">
        <f>SUM(O11,+V11,+AC11)</f>
        <v>25879</v>
      </c>
      <c r="O11" s="103">
        <f>SUM(P11:U11)</f>
        <v>9030</v>
      </c>
      <c r="P11" s="103">
        <v>9030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13301</v>
      </c>
      <c r="W11" s="103">
        <v>13301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3548</v>
      </c>
      <c r="AD11" s="103">
        <v>3548</v>
      </c>
      <c r="AE11" s="103">
        <v>0</v>
      </c>
      <c r="AF11" s="103">
        <f>SUM(AG11:AI11)</f>
        <v>44</v>
      </c>
      <c r="AG11" s="103">
        <v>44</v>
      </c>
      <c r="AH11" s="103">
        <v>0</v>
      </c>
      <c r="AI11" s="103">
        <v>0</v>
      </c>
      <c r="AJ11" s="103">
        <f>SUM(AK11:AS11)</f>
        <v>44</v>
      </c>
      <c r="AK11" s="103">
        <v>0</v>
      </c>
      <c r="AL11" s="103">
        <v>0</v>
      </c>
      <c r="AM11" s="103">
        <v>44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183</v>
      </c>
      <c r="BA11" s="103">
        <v>183</v>
      </c>
      <c r="BB11" s="103">
        <v>0</v>
      </c>
      <c r="BC11" s="103">
        <v>0</v>
      </c>
    </row>
    <row r="12" spans="1:55" s="107" customFormat="1" ht="13.5" customHeight="1">
      <c r="A12" s="105" t="s">
        <v>10</v>
      </c>
      <c r="B12" s="106" t="s">
        <v>262</v>
      </c>
      <c r="C12" s="101" t="s">
        <v>263</v>
      </c>
      <c r="D12" s="103">
        <f>SUM(E12,+H12,+K12)</f>
        <v>35563</v>
      </c>
      <c r="E12" s="103">
        <f>SUM(F12:G12)</f>
        <v>0</v>
      </c>
      <c r="F12" s="103">
        <v>0</v>
      </c>
      <c r="G12" s="103">
        <v>0</v>
      </c>
      <c r="H12" s="103">
        <f>SUM(I12:J12)</f>
        <v>3</v>
      </c>
      <c r="I12" s="103">
        <v>3</v>
      </c>
      <c r="J12" s="103">
        <v>0</v>
      </c>
      <c r="K12" s="103">
        <f>SUM(L12:M12)</f>
        <v>35560</v>
      </c>
      <c r="L12" s="103">
        <v>3373</v>
      </c>
      <c r="M12" s="103">
        <v>32187</v>
      </c>
      <c r="N12" s="103">
        <f>SUM(O12,+V12,+AC12)</f>
        <v>35563</v>
      </c>
      <c r="O12" s="103">
        <f>SUM(P12:U12)</f>
        <v>3376</v>
      </c>
      <c r="P12" s="103">
        <v>3376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32187</v>
      </c>
      <c r="W12" s="103">
        <v>32187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1159</v>
      </c>
      <c r="AG12" s="103">
        <v>1159</v>
      </c>
      <c r="AH12" s="103">
        <v>0</v>
      </c>
      <c r="AI12" s="103">
        <v>0</v>
      </c>
      <c r="AJ12" s="103">
        <f>SUM(AK12:AS12)</f>
        <v>1159</v>
      </c>
      <c r="AK12" s="103">
        <v>0</v>
      </c>
      <c r="AL12" s="103">
        <v>0</v>
      </c>
      <c r="AM12" s="103">
        <v>835</v>
      </c>
      <c r="AN12" s="103">
        <v>0</v>
      </c>
      <c r="AO12" s="103">
        <v>0</v>
      </c>
      <c r="AP12" s="103">
        <v>0</v>
      </c>
      <c r="AQ12" s="103">
        <v>286</v>
      </c>
      <c r="AR12" s="103">
        <v>2</v>
      </c>
      <c r="AS12" s="103">
        <v>36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10</v>
      </c>
      <c r="B13" s="106" t="s">
        <v>264</v>
      </c>
      <c r="C13" s="101" t="s">
        <v>265</v>
      </c>
      <c r="D13" s="103">
        <f>SUM(E13,+H13,+K13)</f>
        <v>13999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13999</v>
      </c>
      <c r="L13" s="103">
        <v>1937</v>
      </c>
      <c r="M13" s="103">
        <v>12062</v>
      </c>
      <c r="N13" s="103">
        <f>SUM(O13,+V13,+AC13)</f>
        <v>13999</v>
      </c>
      <c r="O13" s="103">
        <f>SUM(P13:U13)</f>
        <v>1937</v>
      </c>
      <c r="P13" s="103">
        <v>1937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12062</v>
      </c>
      <c r="W13" s="103">
        <v>12062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</v>
      </c>
      <c r="AG13" s="103">
        <v>15</v>
      </c>
      <c r="AH13" s="103">
        <v>0</v>
      </c>
      <c r="AI13" s="103">
        <v>0</v>
      </c>
      <c r="AJ13" s="103">
        <f>SUM(AK13:AS13)</f>
        <v>15</v>
      </c>
      <c r="AK13" s="103">
        <v>0</v>
      </c>
      <c r="AL13" s="103">
        <v>0</v>
      </c>
      <c r="AM13" s="103">
        <v>15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22</v>
      </c>
      <c r="BA13" s="103">
        <v>22</v>
      </c>
      <c r="BB13" s="103">
        <v>0</v>
      </c>
      <c r="BC13" s="103">
        <v>0</v>
      </c>
    </row>
    <row r="14" spans="1:55" s="107" customFormat="1" ht="13.5" customHeight="1">
      <c r="A14" s="105" t="s">
        <v>10</v>
      </c>
      <c r="B14" s="106" t="s">
        <v>266</v>
      </c>
      <c r="C14" s="101" t="s">
        <v>267</v>
      </c>
      <c r="D14" s="103">
        <f>SUM(E14,+H14,+K14)</f>
        <v>7107</v>
      </c>
      <c r="E14" s="103">
        <f>SUM(F14:G14)</f>
        <v>0</v>
      </c>
      <c r="F14" s="103">
        <v>0</v>
      </c>
      <c r="G14" s="103">
        <v>0</v>
      </c>
      <c r="H14" s="103">
        <f>SUM(I14:J14)</f>
        <v>559</v>
      </c>
      <c r="I14" s="103">
        <v>559</v>
      </c>
      <c r="J14" s="103">
        <v>0</v>
      </c>
      <c r="K14" s="103">
        <f>SUM(L14:M14)</f>
        <v>6548</v>
      </c>
      <c r="L14" s="103">
        <v>678</v>
      </c>
      <c r="M14" s="103">
        <v>5870</v>
      </c>
      <c r="N14" s="103">
        <f>SUM(O14,+V14,+AC14)</f>
        <v>7107</v>
      </c>
      <c r="O14" s="103">
        <f>SUM(P14:U14)</f>
        <v>1237</v>
      </c>
      <c r="P14" s="103">
        <v>1237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5870</v>
      </c>
      <c r="W14" s="103">
        <v>5870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9</v>
      </c>
      <c r="AG14" s="103">
        <v>9</v>
      </c>
      <c r="AH14" s="103">
        <v>0</v>
      </c>
      <c r="AI14" s="103">
        <v>0</v>
      </c>
      <c r="AJ14" s="103">
        <f>SUM(AK14:AS14)</f>
        <v>165</v>
      </c>
      <c r="AK14" s="103">
        <v>165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9</v>
      </c>
      <c r="AU14" s="103">
        <v>9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10</v>
      </c>
      <c r="B15" s="106" t="s">
        <v>268</v>
      </c>
      <c r="C15" s="101" t="s">
        <v>269</v>
      </c>
      <c r="D15" s="103">
        <f>SUM(E15,+H15,+K15)</f>
        <v>14931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14931</v>
      </c>
      <c r="L15" s="103">
        <v>2732</v>
      </c>
      <c r="M15" s="103">
        <v>12199</v>
      </c>
      <c r="N15" s="103">
        <f>SUM(O15,+V15,+AC15)</f>
        <v>15219</v>
      </c>
      <c r="O15" s="103">
        <f>SUM(P15:U15)</f>
        <v>2732</v>
      </c>
      <c r="P15" s="103">
        <v>2732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12199</v>
      </c>
      <c r="W15" s="103">
        <v>12199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288</v>
      </c>
      <c r="AD15" s="103">
        <v>288</v>
      </c>
      <c r="AE15" s="103">
        <v>0</v>
      </c>
      <c r="AF15" s="103">
        <f>SUM(AG15:AI15)</f>
        <v>481</v>
      </c>
      <c r="AG15" s="103">
        <v>481</v>
      </c>
      <c r="AH15" s="103">
        <v>0</v>
      </c>
      <c r="AI15" s="103">
        <v>0</v>
      </c>
      <c r="AJ15" s="103">
        <f>SUM(AK15:AS15)</f>
        <v>481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481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10</v>
      </c>
      <c r="B16" s="106" t="s">
        <v>270</v>
      </c>
      <c r="C16" s="101" t="s">
        <v>271</v>
      </c>
      <c r="D16" s="103">
        <f>SUM(E16,+H16,+K16)</f>
        <v>8540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8540</v>
      </c>
      <c r="L16" s="103">
        <v>3949</v>
      </c>
      <c r="M16" s="103">
        <v>4591</v>
      </c>
      <c r="N16" s="103">
        <f>SUM(O16,+V16,+AC16)</f>
        <v>8613</v>
      </c>
      <c r="O16" s="103">
        <f>SUM(P16:U16)</f>
        <v>3949</v>
      </c>
      <c r="P16" s="103">
        <v>3949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4591</v>
      </c>
      <c r="W16" s="103">
        <v>4591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73</v>
      </c>
      <c r="AD16" s="103">
        <v>73</v>
      </c>
      <c r="AE16" s="103">
        <v>0</v>
      </c>
      <c r="AF16" s="103">
        <f>SUM(AG16:AI16)</f>
        <v>325</v>
      </c>
      <c r="AG16" s="103">
        <v>325</v>
      </c>
      <c r="AH16" s="103">
        <v>0</v>
      </c>
      <c r="AI16" s="103">
        <v>0</v>
      </c>
      <c r="AJ16" s="103">
        <f>SUM(AK16:AS16)</f>
        <v>325</v>
      </c>
      <c r="AK16" s="103">
        <v>0</v>
      </c>
      <c r="AL16" s="103">
        <v>0</v>
      </c>
      <c r="AM16" s="103">
        <v>325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37</v>
      </c>
      <c r="AU16" s="103">
        <v>0</v>
      </c>
      <c r="AV16" s="103">
        <v>0</v>
      </c>
      <c r="AW16" s="103">
        <v>37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10</v>
      </c>
      <c r="B17" s="106" t="s">
        <v>272</v>
      </c>
      <c r="C17" s="101" t="s">
        <v>273</v>
      </c>
      <c r="D17" s="103">
        <f>SUM(E17,+H17,+K17)</f>
        <v>13597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13597</v>
      </c>
      <c r="L17" s="103">
        <v>3159</v>
      </c>
      <c r="M17" s="103">
        <v>10438</v>
      </c>
      <c r="N17" s="103">
        <f>SUM(O17,+V17,+AC17)</f>
        <v>13788</v>
      </c>
      <c r="O17" s="103">
        <f>SUM(P17:U17)</f>
        <v>3159</v>
      </c>
      <c r="P17" s="103">
        <v>3159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10438</v>
      </c>
      <c r="W17" s="103">
        <v>10438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191</v>
      </c>
      <c r="AD17" s="103">
        <v>191</v>
      </c>
      <c r="AE17" s="103">
        <v>0</v>
      </c>
      <c r="AF17" s="103">
        <f>SUM(AG17:AI17)</f>
        <v>30</v>
      </c>
      <c r="AG17" s="103">
        <v>30</v>
      </c>
      <c r="AH17" s="103">
        <v>0</v>
      </c>
      <c r="AI17" s="103">
        <v>0</v>
      </c>
      <c r="AJ17" s="103">
        <f>SUM(AK17:AS17)</f>
        <v>30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30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10</v>
      </c>
      <c r="B18" s="106" t="s">
        <v>274</v>
      </c>
      <c r="C18" s="101" t="s">
        <v>275</v>
      </c>
      <c r="D18" s="103">
        <f>SUM(E18,+H18,+K18)</f>
        <v>22607</v>
      </c>
      <c r="E18" s="103">
        <f>SUM(F18:G18)</f>
        <v>0</v>
      </c>
      <c r="F18" s="103">
        <v>0</v>
      </c>
      <c r="G18" s="103">
        <v>0</v>
      </c>
      <c r="H18" s="103">
        <f>SUM(I18:J18)</f>
        <v>13444</v>
      </c>
      <c r="I18" s="103">
        <v>13444</v>
      </c>
      <c r="J18" s="103">
        <v>0</v>
      </c>
      <c r="K18" s="103">
        <f>SUM(L18:M18)</f>
        <v>9163</v>
      </c>
      <c r="L18" s="103">
        <v>0</v>
      </c>
      <c r="M18" s="103">
        <v>9163</v>
      </c>
      <c r="N18" s="103">
        <f>SUM(O18,+V18,+AC18)</f>
        <v>22926</v>
      </c>
      <c r="O18" s="103">
        <f>SUM(P18:U18)</f>
        <v>13444</v>
      </c>
      <c r="P18" s="103">
        <v>13444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9163</v>
      </c>
      <c r="W18" s="103">
        <v>9163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319</v>
      </c>
      <c r="AD18" s="103">
        <v>319</v>
      </c>
      <c r="AE18" s="103">
        <v>0</v>
      </c>
      <c r="AF18" s="103">
        <f>SUM(AG18:AI18)</f>
        <v>1017</v>
      </c>
      <c r="AG18" s="103">
        <v>1017</v>
      </c>
      <c r="AH18" s="103">
        <v>0</v>
      </c>
      <c r="AI18" s="103">
        <v>0</v>
      </c>
      <c r="AJ18" s="103">
        <f>SUM(AK18:AS18)</f>
        <v>1017</v>
      </c>
      <c r="AK18" s="103">
        <v>0</v>
      </c>
      <c r="AL18" s="103">
        <v>0</v>
      </c>
      <c r="AM18" s="103">
        <v>13</v>
      </c>
      <c r="AN18" s="103">
        <v>0</v>
      </c>
      <c r="AO18" s="103">
        <v>0</v>
      </c>
      <c r="AP18" s="103">
        <v>0</v>
      </c>
      <c r="AQ18" s="103">
        <v>1004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10</v>
      </c>
      <c r="B19" s="106" t="s">
        <v>276</v>
      </c>
      <c r="C19" s="101" t="s">
        <v>277</v>
      </c>
      <c r="D19" s="103">
        <f>SUM(E19,+H19,+K19)</f>
        <v>15959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15959</v>
      </c>
      <c r="L19" s="103">
        <v>2643</v>
      </c>
      <c r="M19" s="103">
        <v>13316</v>
      </c>
      <c r="N19" s="103">
        <f>SUM(O19,+V19,+AC19)</f>
        <v>15959</v>
      </c>
      <c r="O19" s="103">
        <f>SUM(P19:U19)</f>
        <v>2643</v>
      </c>
      <c r="P19" s="103">
        <v>2643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13316</v>
      </c>
      <c r="W19" s="103">
        <v>13316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</v>
      </c>
      <c r="AG19" s="103">
        <v>31</v>
      </c>
      <c r="AH19" s="103">
        <v>0</v>
      </c>
      <c r="AI19" s="103">
        <v>0</v>
      </c>
      <c r="AJ19" s="103">
        <f>SUM(AK19:AS19)</f>
        <v>31</v>
      </c>
      <c r="AK19" s="103">
        <v>0</v>
      </c>
      <c r="AL19" s="103">
        <v>0</v>
      </c>
      <c r="AM19" s="103">
        <v>31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0</v>
      </c>
      <c r="AV19" s="103">
        <v>0</v>
      </c>
      <c r="AW19" s="103">
        <v>3</v>
      </c>
      <c r="AX19" s="103">
        <v>0</v>
      </c>
      <c r="AY19" s="103">
        <v>0</v>
      </c>
      <c r="AZ19" s="103">
        <f>SUM(BA19:BC19)</f>
        <v>182</v>
      </c>
      <c r="BA19" s="103">
        <v>182</v>
      </c>
      <c r="BB19" s="103">
        <v>0</v>
      </c>
      <c r="BC19" s="103">
        <v>0</v>
      </c>
    </row>
    <row r="20" spans="1:55" s="107" customFormat="1" ht="13.5" customHeight="1">
      <c r="A20" s="105" t="s">
        <v>10</v>
      </c>
      <c r="B20" s="106" t="s">
        <v>278</v>
      </c>
      <c r="C20" s="101" t="s">
        <v>279</v>
      </c>
      <c r="D20" s="103">
        <f>SUM(E20,+H20,+K20)</f>
        <v>25575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25575</v>
      </c>
      <c r="L20" s="103">
        <v>3737</v>
      </c>
      <c r="M20" s="103">
        <v>21838</v>
      </c>
      <c r="N20" s="103">
        <f>SUM(O20,+V20,+AC20)</f>
        <v>25683</v>
      </c>
      <c r="O20" s="103">
        <f>SUM(P20:U20)</f>
        <v>3737</v>
      </c>
      <c r="P20" s="103">
        <v>3737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21838</v>
      </c>
      <c r="W20" s="103">
        <v>21838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108</v>
      </c>
      <c r="AD20" s="103">
        <v>108</v>
      </c>
      <c r="AE20" s="103">
        <v>0</v>
      </c>
      <c r="AF20" s="103">
        <f>SUM(AG20:AI20)</f>
        <v>17</v>
      </c>
      <c r="AG20" s="103">
        <v>17</v>
      </c>
      <c r="AH20" s="103">
        <v>0</v>
      </c>
      <c r="AI20" s="103">
        <v>0</v>
      </c>
      <c r="AJ20" s="103">
        <f>SUM(AK20:AS20)</f>
        <v>25592</v>
      </c>
      <c r="AK20" s="103">
        <v>0</v>
      </c>
      <c r="AL20" s="103">
        <v>25575</v>
      </c>
      <c r="AM20" s="103">
        <v>17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189</v>
      </c>
      <c r="BA20" s="103">
        <v>189</v>
      </c>
      <c r="BB20" s="103">
        <v>0</v>
      </c>
      <c r="BC20" s="103">
        <v>0</v>
      </c>
    </row>
    <row r="21" spans="1:55" s="107" customFormat="1" ht="13.5" customHeight="1">
      <c r="A21" s="105" t="s">
        <v>10</v>
      </c>
      <c r="B21" s="106" t="s">
        <v>280</v>
      </c>
      <c r="C21" s="101" t="s">
        <v>281</v>
      </c>
      <c r="D21" s="103">
        <f>SUM(E21,+H21,+K21)</f>
        <v>9096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9096</v>
      </c>
      <c r="L21" s="103">
        <v>2782</v>
      </c>
      <c r="M21" s="103">
        <v>6314</v>
      </c>
      <c r="N21" s="103">
        <f>SUM(O21,+V21,+AC21)</f>
        <v>9269</v>
      </c>
      <c r="O21" s="103">
        <f>SUM(P21:U21)</f>
        <v>2782</v>
      </c>
      <c r="P21" s="103">
        <v>2782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6314</v>
      </c>
      <c r="W21" s="103">
        <v>6314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173</v>
      </c>
      <c r="AD21" s="103">
        <v>156</v>
      </c>
      <c r="AE21" s="103">
        <v>17</v>
      </c>
      <c r="AF21" s="103">
        <f>SUM(AG21:AI21)</f>
        <v>293</v>
      </c>
      <c r="AG21" s="103">
        <v>293</v>
      </c>
      <c r="AH21" s="103">
        <v>0</v>
      </c>
      <c r="AI21" s="103">
        <v>0</v>
      </c>
      <c r="AJ21" s="103">
        <f>SUM(AK21:AS21)</f>
        <v>293</v>
      </c>
      <c r="AK21" s="103">
        <v>0</v>
      </c>
      <c r="AL21" s="103">
        <v>0</v>
      </c>
      <c r="AM21" s="103">
        <v>293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10</v>
      </c>
      <c r="B22" s="106" t="s">
        <v>282</v>
      </c>
      <c r="C22" s="101" t="s">
        <v>283</v>
      </c>
      <c r="D22" s="103">
        <f>SUM(E22,+H22,+K22)</f>
        <v>140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140</v>
      </c>
      <c r="L22" s="103">
        <v>87</v>
      </c>
      <c r="M22" s="103">
        <v>53</v>
      </c>
      <c r="N22" s="103">
        <f>SUM(O22,+V22,+AC22)</f>
        <v>140</v>
      </c>
      <c r="O22" s="103">
        <f>SUM(P22:U22)</f>
        <v>87</v>
      </c>
      <c r="P22" s="103">
        <v>87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53</v>
      </c>
      <c r="W22" s="103">
        <v>53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10</v>
      </c>
      <c r="B23" s="106" t="s">
        <v>284</v>
      </c>
      <c r="C23" s="101" t="s">
        <v>285</v>
      </c>
      <c r="D23" s="103">
        <f>SUM(E23,+H23,+K23)</f>
        <v>6069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6069</v>
      </c>
      <c r="L23" s="103">
        <v>428</v>
      </c>
      <c r="M23" s="103">
        <v>5641</v>
      </c>
      <c r="N23" s="103">
        <f>SUM(O23,+V23,+AC23)</f>
        <v>6330</v>
      </c>
      <c r="O23" s="103">
        <f>SUM(P23:U23)</f>
        <v>428</v>
      </c>
      <c r="P23" s="103">
        <v>428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5641</v>
      </c>
      <c r="W23" s="103">
        <v>5641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261</v>
      </c>
      <c r="AD23" s="103">
        <v>107</v>
      </c>
      <c r="AE23" s="103">
        <v>154</v>
      </c>
      <c r="AF23" s="103">
        <f>SUM(AG23:AI23)</f>
        <v>13</v>
      </c>
      <c r="AG23" s="103">
        <v>13</v>
      </c>
      <c r="AH23" s="103">
        <v>0</v>
      </c>
      <c r="AI23" s="103">
        <v>0</v>
      </c>
      <c r="AJ23" s="103">
        <f>SUM(AK23:AS23)</f>
        <v>13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13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10</v>
      </c>
      <c r="B24" s="106" t="s">
        <v>286</v>
      </c>
      <c r="C24" s="101" t="s">
        <v>287</v>
      </c>
      <c r="D24" s="103">
        <f>SUM(E24,+H24,+K24)</f>
        <v>7974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7974</v>
      </c>
      <c r="L24" s="103">
        <v>1315</v>
      </c>
      <c r="M24" s="103">
        <v>6659</v>
      </c>
      <c r="N24" s="103">
        <f>SUM(O24,+V24,+AC24)</f>
        <v>8429</v>
      </c>
      <c r="O24" s="103">
        <f>SUM(P24:U24)</f>
        <v>1315</v>
      </c>
      <c r="P24" s="103">
        <v>1315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6659</v>
      </c>
      <c r="W24" s="103">
        <v>6659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455</v>
      </c>
      <c r="AD24" s="103">
        <v>455</v>
      </c>
      <c r="AE24" s="103">
        <v>0</v>
      </c>
      <c r="AF24" s="103">
        <f>SUM(AG24:AI24)</f>
        <v>20</v>
      </c>
      <c r="AG24" s="103">
        <v>20</v>
      </c>
      <c r="AH24" s="103">
        <v>0</v>
      </c>
      <c r="AI24" s="103">
        <v>0</v>
      </c>
      <c r="AJ24" s="103">
        <f>SUM(AK24:AS24)</f>
        <v>20</v>
      </c>
      <c r="AK24" s="103">
        <v>0</v>
      </c>
      <c r="AL24" s="103">
        <v>0</v>
      </c>
      <c r="AM24" s="103">
        <v>9</v>
      </c>
      <c r="AN24" s="103">
        <v>0</v>
      </c>
      <c r="AO24" s="103">
        <v>0</v>
      </c>
      <c r="AP24" s="103">
        <v>0</v>
      </c>
      <c r="AQ24" s="103">
        <v>0</v>
      </c>
      <c r="AR24" s="103">
        <v>1</v>
      </c>
      <c r="AS24" s="103">
        <v>10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68</v>
      </c>
      <c r="BA24" s="103">
        <v>68</v>
      </c>
      <c r="BB24" s="103">
        <v>0</v>
      </c>
      <c r="BC24" s="103">
        <v>0</v>
      </c>
    </row>
    <row r="25" spans="1:55" s="107" customFormat="1" ht="13.5" customHeight="1">
      <c r="A25" s="105" t="s">
        <v>10</v>
      </c>
      <c r="B25" s="106" t="s">
        <v>288</v>
      </c>
      <c r="C25" s="101" t="s">
        <v>289</v>
      </c>
      <c r="D25" s="103">
        <f>SUM(E25,+H25,+K25)</f>
        <v>11861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11861</v>
      </c>
      <c r="L25" s="103">
        <v>1840</v>
      </c>
      <c r="M25" s="103">
        <v>10021</v>
      </c>
      <c r="N25" s="103">
        <f>SUM(O25,+V25,+AC25)</f>
        <v>12250</v>
      </c>
      <c r="O25" s="103">
        <f>SUM(P25:U25)</f>
        <v>1840</v>
      </c>
      <c r="P25" s="103">
        <v>1840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10021</v>
      </c>
      <c r="W25" s="103">
        <v>10021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389</v>
      </c>
      <c r="AD25" s="103">
        <v>389</v>
      </c>
      <c r="AE25" s="103">
        <v>0</v>
      </c>
      <c r="AF25" s="103">
        <f>SUM(AG25:AI25)</f>
        <v>29</v>
      </c>
      <c r="AG25" s="103">
        <v>29</v>
      </c>
      <c r="AH25" s="103">
        <v>0</v>
      </c>
      <c r="AI25" s="103">
        <v>0</v>
      </c>
      <c r="AJ25" s="103">
        <f>SUM(AK25:AS25)</f>
        <v>29</v>
      </c>
      <c r="AK25" s="103">
        <v>0</v>
      </c>
      <c r="AL25" s="103">
        <v>0</v>
      </c>
      <c r="AM25" s="103">
        <v>12</v>
      </c>
      <c r="AN25" s="103">
        <v>0</v>
      </c>
      <c r="AO25" s="103">
        <v>0</v>
      </c>
      <c r="AP25" s="103">
        <v>0</v>
      </c>
      <c r="AQ25" s="103">
        <v>0</v>
      </c>
      <c r="AR25" s="103">
        <v>2</v>
      </c>
      <c r="AS25" s="103">
        <v>15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102</v>
      </c>
      <c r="BA25" s="103">
        <v>102</v>
      </c>
      <c r="BB25" s="103">
        <v>0</v>
      </c>
      <c r="BC25" s="103">
        <v>0</v>
      </c>
    </row>
    <row r="26" spans="1:55" s="107" customFormat="1" ht="13.5" customHeight="1">
      <c r="A26" s="105"/>
      <c r="B26" s="106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44000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44201</v>
      </c>
      <c r="AG207" s="11">
        <v>207</v>
      </c>
    </row>
    <row r="208" spans="32:33" ht="13.5">
      <c r="AF208" s="45" t="str">
        <f>+'水洗化人口等'!B9</f>
        <v>44202</v>
      </c>
      <c r="AG208" s="11">
        <v>208</v>
      </c>
    </row>
    <row r="209" spans="32:33" ht="13.5">
      <c r="AF209" s="45" t="str">
        <f>+'水洗化人口等'!B10</f>
        <v>44203</v>
      </c>
      <c r="AG209" s="11">
        <v>209</v>
      </c>
    </row>
    <row r="210" spans="32:33" ht="13.5">
      <c r="AF210" s="45" t="str">
        <f>+'水洗化人口等'!B11</f>
        <v>44204</v>
      </c>
      <c r="AG210" s="11">
        <v>210</v>
      </c>
    </row>
    <row r="211" spans="32:33" ht="13.5">
      <c r="AF211" s="45" t="str">
        <f>+'水洗化人口等'!B12</f>
        <v>44205</v>
      </c>
      <c r="AG211" s="11">
        <v>211</v>
      </c>
    </row>
    <row r="212" spans="32:33" ht="13.5">
      <c r="AF212" s="45" t="str">
        <f>+'水洗化人口等'!B13</f>
        <v>44206</v>
      </c>
      <c r="AG212" s="11">
        <v>212</v>
      </c>
    </row>
    <row r="213" spans="32:33" ht="13.5">
      <c r="AF213" s="45" t="str">
        <f>+'水洗化人口等'!B14</f>
        <v>44207</v>
      </c>
      <c r="AG213" s="11">
        <v>213</v>
      </c>
    </row>
    <row r="214" spans="32:33" ht="13.5">
      <c r="AF214" s="45" t="str">
        <f>+'水洗化人口等'!B15</f>
        <v>44208</v>
      </c>
      <c r="AG214" s="11">
        <v>214</v>
      </c>
    </row>
    <row r="215" spans="32:33" ht="13.5">
      <c r="AF215" s="45" t="str">
        <f>+'水洗化人口等'!B16</f>
        <v>44209</v>
      </c>
      <c r="AG215" s="11">
        <v>215</v>
      </c>
    </row>
    <row r="216" spans="32:33" ht="13.5">
      <c r="AF216" s="45" t="str">
        <f>+'水洗化人口等'!B17</f>
        <v>44210</v>
      </c>
      <c r="AG216" s="11">
        <v>216</v>
      </c>
    </row>
    <row r="217" spans="32:33" ht="13.5">
      <c r="AF217" s="45" t="str">
        <f>+'水洗化人口等'!B18</f>
        <v>44211</v>
      </c>
      <c r="AG217" s="11">
        <v>217</v>
      </c>
    </row>
    <row r="218" spans="32:33" ht="13.5">
      <c r="AF218" s="45" t="str">
        <f>+'水洗化人口等'!B19</f>
        <v>44212</v>
      </c>
      <c r="AG218" s="11">
        <v>218</v>
      </c>
    </row>
    <row r="219" spans="32:33" ht="13.5">
      <c r="AF219" s="45" t="str">
        <f>+'水洗化人口等'!B20</f>
        <v>44213</v>
      </c>
      <c r="AG219" s="11">
        <v>219</v>
      </c>
    </row>
    <row r="220" spans="32:33" ht="13.5">
      <c r="AF220" s="45" t="str">
        <f>+'水洗化人口等'!B21</f>
        <v>44214</v>
      </c>
      <c r="AG220" s="11">
        <v>220</v>
      </c>
    </row>
    <row r="221" spans="32:33" ht="13.5">
      <c r="AF221" s="45" t="str">
        <f>+'水洗化人口等'!B22</f>
        <v>44322</v>
      </c>
      <c r="AG221" s="11">
        <v>221</v>
      </c>
    </row>
    <row r="222" spans="32:33" ht="13.5">
      <c r="AF222" s="45" t="str">
        <f>+'水洗化人口等'!B23</f>
        <v>44341</v>
      </c>
      <c r="AG222" s="11">
        <v>222</v>
      </c>
    </row>
    <row r="223" spans="32:33" ht="13.5">
      <c r="AF223" s="45" t="str">
        <f>+'水洗化人口等'!B24</f>
        <v>44461</v>
      </c>
      <c r="AG223" s="11">
        <v>223</v>
      </c>
    </row>
    <row r="224" spans="32:33" ht="13.5">
      <c r="AF224" s="45" t="str">
        <f>+'水洗化人口等'!B25</f>
        <v>44462</v>
      </c>
      <c r="AG224" s="11">
        <v>224</v>
      </c>
    </row>
    <row r="225" spans="32:33" ht="13.5">
      <c r="AF225" s="45">
        <f>+'水洗化人口等'!B26</f>
        <v>0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2017-02-06T12:18:50Z</dcterms:modified>
  <cp:category/>
  <cp:version/>
  <cp:contentType/>
  <cp:contentStatus/>
</cp:coreProperties>
</file>