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3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'し尿処理状況'!$2:$67</definedName>
    <definedName name="_xlnm.Print_Area" localSheetId="0">'水洗化人口等'!$2:$67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<sst xmlns="http://schemas.openxmlformats.org/spreadsheetml/2006/main" count="964" uniqueCount="374">
  <si>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</si>
  <si>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</si>
  <si>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</si>
  <si>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</si>
  <si>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</si>
  <si>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</si>
  <si>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</si>
  <si>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</si>
  <si>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</si>
  <si>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</si>
  <si>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</si>
  <si>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</si>
  <si>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</si>
  <si>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</si>
  <si>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</si>
  <si>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</si>
  <si>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</si>
  <si>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</si>
  <si>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</si>
  <si>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</si>
  <si>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</si>
  <si>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</si>
  <si>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</si>
  <si>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</si>
  <si>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</si>
  <si>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</si>
  <si>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</si>
  <si>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</si>
  <si>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</si>
  <si>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</si>
  <si>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</si>
  <si>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</si>
  <si>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</si>
  <si>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</si>
  <si>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</si>
  <si>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</si>
  <si>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</si>
  <si>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</si>
  <si>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</si>
  <si>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</si>
  <si>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</si>
  <si>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</si>
  <si>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</si>
  <si>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</si>
  <si>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</si>
  <si>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</si>
  <si>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</si>
  <si>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</si>
  <si>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</si>
  <si>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</si>
  <si>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</si>
  <si>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</si>
  <si>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</si>
  <si>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</si>
  <si>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</si>
  <si>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</si>
  <si>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</si>
  <si>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</si>
  <si>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</si>
  <si>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</si>
  <si>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</si>
  <si>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</si>
  <si>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</si>
  <si>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</si>
  <si>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</si>
  <si>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</si>
  <si>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</si>
  <si>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</si>
  <si>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</si>
  <si>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</si>
  <si>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</si>
  <si>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</si>
  <si>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</si>
  <si>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</si>
  <si>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</si>
  <si>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</si>
  <si>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</si>
  <si>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</si>
  <si>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</si>
  <si>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</si>
  <si>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</si>
  <si>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</si>
  <si>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</si>
  <si>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</si>
  <si>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</si>
  <si>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</si>
  <si>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</si>
  <si>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</si>
  <si>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</si>
  <si>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</si>
  <si>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</si>
  <si>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</si>
  <si>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</si>
  <si>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</si>
  <si>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</si>
  <si>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</si>
  <si>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</si>
  <si>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</si>
  <si>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</si>
  <si>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</si>
  <si>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</si>
  <si>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</si>
  <si>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</si>
  <si>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</si>
  <si>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</si>
  <si>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</si>
  <si>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</si>
  <si>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</si>
  <si>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</si>
  <si>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</si>
  <si>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</si>
  <si>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</si>
  <si>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</si>
  <si>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</si>
  <si>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</si>
  <si>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</si>
  <si>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</si>
  <si>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</si>
  <si>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</si>
  <si>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</si>
  <si>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</si>
  <si>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</si>
  <si>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</si>
  <si>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</si>
  <si>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</si>
  <si>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</si>
  <si>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</si>
  <si>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</si>
  <si>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</si>
  <si>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</si>
  <si>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</si>
  <si>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</si>
  <si>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</si>
  <si>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</si>
  <si>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</si>
  <si>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</si>
  <si>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</si>
  <si>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</si>
  <si>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</si>
  <si>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</si>
  <si>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</si>
  <si>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</si>
  <si>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</si>
  <si>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</si>
  <si>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</si>
  <si>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</si>
  <si>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</si>
  <si>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</si>
  <si>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</si>
  <si>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</si>
  <si>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</si>
  <si>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</si>
  <si>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</si>
  <si>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</si>
  <si>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</si>
  <si>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</si>
  <si>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</si>
  <si>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</si>
  <si>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</si>
  <si>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</si>
  <si>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</si>
  <si>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</si>
  <si>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</si>
  <si>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</si>
  <si>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</si>
  <si>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</si>
  <si>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</si>
  <si>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</si>
  <si>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</si>
  <si>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</si>
  <si>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</si>
  <si>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</si>
  <si>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</si>
  <si>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</si>
  <si>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</si>
  <si>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</si>
  <si>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</si>
  <si>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</si>
  <si>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</si>
  <si>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</si>
  <si>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</si>
  <si>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</si>
  <si>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</si>
  <si>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</si>
  <si>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</si>
  <si>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</si>
  <si>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</si>
  <si>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</si>
  <si>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</si>
  <si>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</si>
  <si>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</si>
  <si>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</si>
  <si>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</si>
  <si>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</si>
  <si>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</si>
  <si>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</si>
  <si>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</si>
  <si>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</si>
  <si>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</si>
  <si>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</si>
  <si>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</si>
  <si>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</si>
  <si>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</si>
  <si>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</si>
  <si>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</si>
  <si>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</si>
  <si>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</si>
  <si>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</si>
  <si>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</si>
  <si>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</si>
  <si>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</si>
  <si>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</si>
  <si>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</si>
  <si>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</si>
  <si>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</si>
  <si>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</si>
  <si>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</si>
  <si>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</si>
  <si>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</si>
  <si>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</si>
  <si>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</si>
  <si>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</si>
  <si>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</si>
  <si>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</si>
  <si>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</si>
  <si>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</si>
  <si>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</si>
  <si>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</si>
  <si>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</si>
  <si>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</si>
  <si>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</si>
  <si>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</si>
  <si>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</si>
  <si>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</si>
  <si>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</si>
  <si>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</si>
  <si>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</si>
  <si>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</si>
  <si>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</si>
  <si>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</si>
  <si>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</si>
  <si>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</si>
  <si>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</si>
  <si>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</si>
  <si>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</si>
  <si>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</si>
  <si>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</si>
  <si>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</si>
  <si>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</si>
  <si>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</si>
  <si>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40000</t>
  </si>
  <si>
    <t>水洗化人口等（平成27年度実績）</t>
  </si>
  <si>
    <t>し尿処理の状況（平成27年度実績）</t>
  </si>
  <si>
    <t>40130</t>
  </si>
  <si>
    <t>福岡市</t>
  </si>
  <si>
    <t>○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</si>
  <si>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</si>
  <si>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</si>
  <si>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</si>
  <si>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</si>
  <si>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</si>
  <si>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</si>
  <si>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</si>
  <si>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</si>
  <si>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</si>
  <si>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</si>
  <si>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</si>
  <si>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</si>
  <si>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</si>
  <si>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</si>
  <si>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</si>
  <si>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</si>
  <si>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</si>
  <si>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</si>
  <si>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</si>
  <si>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</si>
  <si>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</si>
  <si>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</si>
  <si>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</si>
  <si>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</si>
  <si>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</si>
  <si>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</si>
  <si>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</si>
  <si>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</si>
  <si>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</si>
  <si>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</si>
  <si>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</si>
  <si>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</si>
  <si>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</si>
  <si>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</si>
  <si>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</si>
  <si>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</si>
  <si>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</si>
  <si>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</si>
  <si>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</si>
  <si>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</si>
  <si>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</si>
  <si>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</si>
  <si>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</si>
  <si>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</si>
  <si>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</si>
  <si>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</si>
  <si>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</si>
  <si>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</si>
  <si>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</si>
  <si>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</si>
  <si>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</si>
  <si>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</si>
  <si>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</si>
  <si>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</si>
  <si>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</si>
  <si>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</si>
  <si>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</si>
  <si>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</si>
  <si>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</si>
  <si>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</si>
  <si>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</si>
  <si>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</si>
  <si>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</si>
  <si>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</si>
  <si>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</si>
  <si>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</si>
  <si>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</si>
  <si>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</si>
  <si>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</si>
  <si>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</si>
  <si>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</si>
  <si>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</si>
  <si>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</si>
  <si>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</si>
  <si>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</si>
  <si>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</si>
  <si>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</si>
  <si>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</si>
  <si>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</si>
  <si>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</si>
  <si>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</si>
  <si>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</si>
  <si>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</si>
  <si>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</si>
  <si>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</si>
  <si>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</si>
  <si>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</si>
  <si>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</si>
  <si>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</si>
  <si>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</si>
  <si>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</si>
  <si>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</si>
  <si>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</si>
  <si>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</si>
  <si>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</si>
  <si>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</si>
  <si>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</si>
  <si>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</si>
  <si>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</si>
  <si>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</si>
  <si>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</si>
  <si>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</si>
  <si>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</si>
  <si>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</si>
  <si>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</si>
  <si>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</si>
  <si>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</si>
  <si>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</si>
  <si>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</si>
  <si>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</si>
  <si>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</si>
  <si>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</si>
  <si>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</si>
  <si>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</si>
  <si>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</si>
  <si>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</si>
  <si>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40100</t>
  </si>
  <si>
    <t>北九州市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</si>
</sst>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67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14</v>
      </c>
      <c r="B7" s="115" t="s">
        <v>250</v>
      </c>
      <c r="C7" s="111" t="s">
        <v>201</v>
      </c>
      <c r="D7" s="112">
        <f>+SUM(E7,+I7)</f>
        <v>5118514</v>
      </c>
      <c r="E7" s="112">
        <f>+SUM(G7,+H7)</f>
        <v>517277</v>
      </c>
      <c r="F7" s="113">
        <f>IF(D7&gt;0,E7/D7*100,"-")</f>
        <v>10.1059995147029</v>
      </c>
      <c r="G7" s="110">
        <f>SUM(G$8:G$1000)</f>
        <v>515943</v>
      </c>
      <c r="H7" s="110">
        <f>SUM(H$8:H$1000)</f>
        <v>1334</v>
      </c>
      <c r="I7" s="112">
        <f>+SUM(K7,+M7,+O7)</f>
        <v>4601237</v>
      </c>
      <c r="J7" s="113">
        <f>IF(D7&gt;0,I7/D7*100,"-")</f>
        <v>89.8940004852971</v>
      </c>
      <c r="K7" s="110">
        <f>SUM(K$8:K$1000)</f>
        <v>3942507</v>
      </c>
      <c r="L7" s="113">
        <f>IF(D7&gt;0,K7/D7*100,"-")</f>
        <v>77.02444498540007</v>
      </c>
      <c r="M7" s="110">
        <f>SUM(M$8:M$1000)</f>
        <v>13052</v>
      </c>
      <c r="N7" s="113">
        <f>IF(D7&gt;0,M7/D7*100,"-")</f>
        <v>0.25499588357089575</v>
      </c>
      <c r="O7" s="110">
        <f>SUM(O$8:O$1000)</f>
        <v>645678</v>
      </c>
      <c r="P7" s="110">
        <f>SUM(P$8:P$1000)</f>
        <v>512797</v>
      </c>
      <c r="Q7" s="113">
        <f>IF(D7&gt;0,O7/D7*100,"-")</f>
        <v>12.614559616326146</v>
      </c>
      <c r="R7" s="110">
        <f>SUM(R$8:R$1000)</f>
        <v>57757</v>
      </c>
      <c r="S7" s="114">
        <f aca="true" t="shared" si="0" ref="S7:Z7">COUNTIF(S$8:S$1000,"○")</f>
        <v>39</v>
      </c>
      <c r="T7" s="114">
        <f t="shared" si="0"/>
        <v>10</v>
      </c>
      <c r="U7" s="114">
        <f t="shared" si="0"/>
        <v>0</v>
      </c>
      <c r="V7" s="114">
        <f t="shared" si="0"/>
        <v>11</v>
      </c>
      <c r="W7" s="114">
        <f t="shared" si="0"/>
        <v>28</v>
      </c>
      <c r="X7" s="114">
        <f t="shared" si="0"/>
        <v>8</v>
      </c>
      <c r="Y7" s="114">
        <f t="shared" si="0"/>
        <v>0</v>
      </c>
      <c r="Z7" s="114">
        <f t="shared" si="0"/>
        <v>24</v>
      </c>
    </row>
    <row r="8" spans="1:26" s="107" customFormat="1" ht="13.5" customHeight="1">
      <c r="A8" s="101" t="s">
        <v>14</v>
      </c>
      <c r="B8" s="102" t="s">
        <v>372</v>
      </c>
      <c r="C8" s="101" t="s">
        <v>373</v>
      </c>
      <c r="D8" s="103">
        <f>+SUM(E8,+I8)</f>
        <v>972192</v>
      </c>
      <c r="E8" s="103">
        <f>+SUM(G8,+H8)</f>
        <v>5296</v>
      </c>
      <c r="F8" s="104">
        <f>IF(D8&gt;0,E8/D8*100,"-")</f>
        <v>0.5447483624633818</v>
      </c>
      <c r="G8" s="103">
        <v>5296</v>
      </c>
      <c r="H8" s="103">
        <v>0</v>
      </c>
      <c r="I8" s="103">
        <f>+SUM(K8,+M8,+O8)</f>
        <v>966896</v>
      </c>
      <c r="J8" s="104">
        <f>IF(D8&gt;0,I8/D8*100,"-")</f>
        <v>99.45525163753662</v>
      </c>
      <c r="K8" s="103">
        <v>966227</v>
      </c>
      <c r="L8" s="104">
        <f>IF(D8&gt;0,K8/D8*100,"-")</f>
        <v>99.38643806984628</v>
      </c>
      <c r="M8" s="103">
        <v>0</v>
      </c>
      <c r="N8" s="104">
        <f>IF(D8&gt;0,M8/D8*100,"-")</f>
        <v>0</v>
      </c>
      <c r="O8" s="103">
        <v>669</v>
      </c>
      <c r="P8" s="103">
        <v>396</v>
      </c>
      <c r="Q8" s="104">
        <f>IF(D8&gt;0,O8/D8*100,"-")</f>
        <v>0.06881356769033277</v>
      </c>
      <c r="R8" s="103">
        <v>11429</v>
      </c>
      <c r="S8" s="101" t="s">
        <v>255</v>
      </c>
      <c r="T8" s="101"/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14</v>
      </c>
      <c r="B9" s="102" t="s">
        <v>253</v>
      </c>
      <c r="C9" s="101" t="s">
        <v>254</v>
      </c>
      <c r="D9" s="103">
        <f>+SUM(E9,+I9)</f>
        <v>1497236</v>
      </c>
      <c r="E9" s="103">
        <f>+SUM(G9,+H9)</f>
        <v>3212</v>
      </c>
      <c r="F9" s="104">
        <f>IF(D9&gt;0,E9/D9*100,"-")</f>
        <v>0.21452863810381262</v>
      </c>
      <c r="G9" s="103">
        <v>3212</v>
      </c>
      <c r="H9" s="103">
        <v>0</v>
      </c>
      <c r="I9" s="103">
        <f>+SUM(K9,+M9,+O9)</f>
        <v>1494024</v>
      </c>
      <c r="J9" s="104">
        <f>IF(D9&gt;0,I9/D9*100,"-")</f>
        <v>99.78547136189619</v>
      </c>
      <c r="K9" s="103">
        <v>1490472</v>
      </c>
      <c r="L9" s="104">
        <f>IF(D9&gt;0,K9/D9*100,"-")</f>
        <v>99.54823421290966</v>
      </c>
      <c r="M9" s="103">
        <v>0</v>
      </c>
      <c r="N9" s="104">
        <f>IF(D9&gt;0,M9/D9*100,"-")</f>
        <v>0</v>
      </c>
      <c r="O9" s="103">
        <v>3552</v>
      </c>
      <c r="P9" s="103">
        <v>0</v>
      </c>
      <c r="Q9" s="104">
        <f>IF(D9&gt;0,O9/D9*100,"-")</f>
        <v>0.23723714898653253</v>
      </c>
      <c r="R9" s="103">
        <v>28818</v>
      </c>
      <c r="S9" s="101"/>
      <c r="T9" s="101" t="s">
        <v>255</v>
      </c>
      <c r="U9" s="101"/>
      <c r="V9" s="101"/>
      <c r="W9" s="101"/>
      <c r="X9" s="101"/>
      <c r="Y9" s="101"/>
      <c r="Z9" s="101" t="s">
        <v>255</v>
      </c>
    </row>
    <row r="10" spans="1:26" s="107" customFormat="1" ht="13.5" customHeight="1">
      <c r="A10" s="101" t="s">
        <v>14</v>
      </c>
      <c r="B10" s="102" t="s">
        <v>256</v>
      </c>
      <c r="C10" s="101" t="s">
        <v>257</v>
      </c>
      <c r="D10" s="103">
        <f>+SUM(E10,+I10)</f>
        <v>119678</v>
      </c>
      <c r="E10" s="103">
        <f>+SUM(G10,+H10)</f>
        <v>45262</v>
      </c>
      <c r="F10" s="104">
        <f>IF(D10&gt;0,E10/D10*100,"-")</f>
        <v>37.81981650762881</v>
      </c>
      <c r="G10" s="103">
        <v>45262</v>
      </c>
      <c r="H10" s="103">
        <v>0</v>
      </c>
      <c r="I10" s="103">
        <f>+SUM(K10,+M10,+O10)</f>
        <v>74416</v>
      </c>
      <c r="J10" s="104">
        <f>IF(D10&gt;0,I10/D10*100,"-")</f>
        <v>62.1801834923712</v>
      </c>
      <c r="K10" s="103">
        <v>46938</v>
      </c>
      <c r="L10" s="104">
        <f>IF(D10&gt;0,K10/D10*100,"-")</f>
        <v>39.2202409799629</v>
      </c>
      <c r="M10" s="103">
        <v>0</v>
      </c>
      <c r="N10" s="104">
        <f>IF(D10&gt;0,M10/D10*100,"-")</f>
        <v>0</v>
      </c>
      <c r="O10" s="103">
        <v>27478</v>
      </c>
      <c r="P10" s="103">
        <v>23703</v>
      </c>
      <c r="Q10" s="104">
        <f>IF(D10&gt;0,O10/D10*100,"-")</f>
        <v>22.959942512408297</v>
      </c>
      <c r="R10" s="103">
        <v>501</v>
      </c>
      <c r="S10" s="101" t="s">
        <v>255</v>
      </c>
      <c r="T10" s="101"/>
      <c r="U10" s="101"/>
      <c r="V10" s="101"/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14</v>
      </c>
      <c r="B11" s="102" t="s">
        <v>258</v>
      </c>
      <c r="C11" s="101" t="s">
        <v>259</v>
      </c>
      <c r="D11" s="103">
        <f>+SUM(E11,+I11)</f>
        <v>306376</v>
      </c>
      <c r="E11" s="103">
        <f>+SUM(G11,+H11)</f>
        <v>32057</v>
      </c>
      <c r="F11" s="104">
        <f>IF(D11&gt;0,E11/D11*100,"-")</f>
        <v>10.463286941535891</v>
      </c>
      <c r="G11" s="103">
        <v>31745</v>
      </c>
      <c r="H11" s="103">
        <v>312</v>
      </c>
      <c r="I11" s="103">
        <f>+SUM(K11,+M11,+O11)</f>
        <v>274319</v>
      </c>
      <c r="J11" s="104">
        <f>IF(D11&gt;0,I11/D11*100,"-")</f>
        <v>89.53671305846412</v>
      </c>
      <c r="K11" s="103">
        <v>213587</v>
      </c>
      <c r="L11" s="104">
        <f>IF(D11&gt;0,K11/D11*100,"-")</f>
        <v>69.71401154137399</v>
      </c>
      <c r="M11" s="103">
        <v>0</v>
      </c>
      <c r="N11" s="104">
        <f>IF(D11&gt;0,M11/D11*100,"-")</f>
        <v>0</v>
      </c>
      <c r="O11" s="103">
        <v>60732</v>
      </c>
      <c r="P11" s="103">
        <v>42147</v>
      </c>
      <c r="Q11" s="104">
        <f>IF(D11&gt;0,O11/D11*100,"-")</f>
        <v>19.82270151709011</v>
      </c>
      <c r="R11" s="103">
        <v>2908</v>
      </c>
      <c r="S11" s="101" t="s">
        <v>255</v>
      </c>
      <c r="T11" s="101"/>
      <c r="U11" s="101"/>
      <c r="V11" s="101"/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14</v>
      </c>
      <c r="B12" s="102" t="s">
        <v>260</v>
      </c>
      <c r="C12" s="101" t="s">
        <v>261</v>
      </c>
      <c r="D12" s="103">
        <f>+SUM(E12,+I12)</f>
        <v>57832</v>
      </c>
      <c r="E12" s="103">
        <f>+SUM(G12,+H12)</f>
        <v>25128</v>
      </c>
      <c r="F12" s="104">
        <f>IF(D12&gt;0,E12/D12*100,"-")</f>
        <v>43.44999308341403</v>
      </c>
      <c r="G12" s="103">
        <v>25050</v>
      </c>
      <c r="H12" s="103">
        <v>78</v>
      </c>
      <c r="I12" s="103">
        <f>+SUM(K12,+M12,+O12)</f>
        <v>32704</v>
      </c>
      <c r="J12" s="104">
        <f>IF(D12&gt;0,I12/D12*100,"-")</f>
        <v>56.55000691658597</v>
      </c>
      <c r="K12" s="103">
        <v>10558</v>
      </c>
      <c r="L12" s="104">
        <f>IF(D12&gt;0,K12/D12*100,"-")</f>
        <v>18.256328676165445</v>
      </c>
      <c r="M12" s="103">
        <v>2879</v>
      </c>
      <c r="N12" s="104">
        <f>IF(D12&gt;0,M12/D12*100,"-")</f>
        <v>4.9782127541845345</v>
      </c>
      <c r="O12" s="103">
        <v>19267</v>
      </c>
      <c r="P12" s="103">
        <v>16779</v>
      </c>
      <c r="Q12" s="104">
        <f>IF(D12&gt;0,O12/D12*100,"-")</f>
        <v>33.31546548623599</v>
      </c>
      <c r="R12" s="103">
        <v>518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14</v>
      </c>
      <c r="B13" s="102" t="s">
        <v>262</v>
      </c>
      <c r="C13" s="101" t="s">
        <v>263</v>
      </c>
      <c r="D13" s="103">
        <f>+SUM(E13,+I13)</f>
        <v>130664</v>
      </c>
      <c r="E13" s="103">
        <f>+SUM(G13,+H13)</f>
        <v>39758</v>
      </c>
      <c r="F13" s="104">
        <f>IF(D13&gt;0,E13/D13*100,"-")</f>
        <v>30.427661789016103</v>
      </c>
      <c r="G13" s="103">
        <v>39758</v>
      </c>
      <c r="H13" s="103">
        <v>0</v>
      </c>
      <c r="I13" s="103">
        <f>+SUM(K13,+M13,+O13)</f>
        <v>90906</v>
      </c>
      <c r="J13" s="104">
        <f>IF(D13&gt;0,I13/D13*100,"-")</f>
        <v>69.5723382109839</v>
      </c>
      <c r="K13" s="103">
        <v>52024</v>
      </c>
      <c r="L13" s="104">
        <f>IF(D13&gt;0,K13/D13*100,"-")</f>
        <v>39.815098267311576</v>
      </c>
      <c r="M13" s="103">
        <v>108</v>
      </c>
      <c r="N13" s="104">
        <f>IF(D13&gt;0,M13/D13*100,"-")</f>
        <v>0.08265474805608278</v>
      </c>
      <c r="O13" s="103">
        <v>38774</v>
      </c>
      <c r="P13" s="103">
        <v>37060</v>
      </c>
      <c r="Q13" s="104">
        <f>IF(D13&gt;0,O13/D13*100,"-")</f>
        <v>29.67458519561624</v>
      </c>
      <c r="R13" s="103">
        <v>1169</v>
      </c>
      <c r="S13" s="101" t="s">
        <v>255</v>
      </c>
      <c r="T13" s="101"/>
      <c r="U13" s="101"/>
      <c r="V13" s="101"/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14</v>
      </c>
      <c r="B14" s="102" t="s">
        <v>264</v>
      </c>
      <c r="C14" s="101" t="s">
        <v>265</v>
      </c>
      <c r="D14" s="103">
        <f>+SUM(E14,+I14)</f>
        <v>49420</v>
      </c>
      <c r="E14" s="103">
        <f>+SUM(G14,+H14)</f>
        <v>16649</v>
      </c>
      <c r="F14" s="104">
        <f>IF(D14&gt;0,E14/D14*100,"-")</f>
        <v>33.6887899635775</v>
      </c>
      <c r="G14" s="103">
        <v>16520</v>
      </c>
      <c r="H14" s="103">
        <v>129</v>
      </c>
      <c r="I14" s="103">
        <f>+SUM(K14,+M14,+O14)</f>
        <v>32771</v>
      </c>
      <c r="J14" s="104">
        <f>IF(D14&gt;0,I14/D14*100,"-")</f>
        <v>66.3112100364225</v>
      </c>
      <c r="K14" s="103">
        <v>0</v>
      </c>
      <c r="L14" s="104">
        <f>IF(D14&gt;0,K14/D14*100,"-")</f>
        <v>0</v>
      </c>
      <c r="M14" s="103">
        <v>790</v>
      </c>
      <c r="N14" s="104">
        <f>IF(D14&gt;0,M14/D14*100,"-")</f>
        <v>1.5985430999595305</v>
      </c>
      <c r="O14" s="103">
        <v>31981</v>
      </c>
      <c r="P14" s="103">
        <v>28679</v>
      </c>
      <c r="Q14" s="104">
        <f>IF(D14&gt;0,O14/D14*100,"-")</f>
        <v>64.71266693646297</v>
      </c>
      <c r="R14" s="103">
        <v>358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14</v>
      </c>
      <c r="B15" s="102" t="s">
        <v>266</v>
      </c>
      <c r="C15" s="101" t="s">
        <v>267</v>
      </c>
      <c r="D15" s="103">
        <f>+SUM(E15,+I15)</f>
        <v>68808</v>
      </c>
      <c r="E15" s="103">
        <f>+SUM(G15,+H15)</f>
        <v>15737</v>
      </c>
      <c r="F15" s="104">
        <f>IF(D15&gt;0,E15/D15*100,"-")</f>
        <v>22.870887106150448</v>
      </c>
      <c r="G15" s="103">
        <v>15685</v>
      </c>
      <c r="H15" s="103">
        <v>52</v>
      </c>
      <c r="I15" s="103">
        <f>+SUM(K15,+M15,+O15)</f>
        <v>53071</v>
      </c>
      <c r="J15" s="104">
        <f>IF(D15&gt;0,I15/D15*100,"-")</f>
        <v>77.12911289384955</v>
      </c>
      <c r="K15" s="103">
        <v>10932</v>
      </c>
      <c r="L15" s="104">
        <f>IF(D15&gt;0,K15/D15*100,"-")</f>
        <v>15.88768747820021</v>
      </c>
      <c r="M15" s="103">
        <v>0</v>
      </c>
      <c r="N15" s="104">
        <f>IF(D15&gt;0,M15/D15*100,"-")</f>
        <v>0</v>
      </c>
      <c r="O15" s="103">
        <v>42139</v>
      </c>
      <c r="P15" s="103">
        <v>32101</v>
      </c>
      <c r="Q15" s="104">
        <f>IF(D15&gt;0,O15/D15*100,"-")</f>
        <v>61.241425415649346</v>
      </c>
      <c r="R15" s="103">
        <v>291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14</v>
      </c>
      <c r="B16" s="102" t="s">
        <v>268</v>
      </c>
      <c r="C16" s="101" t="s">
        <v>269</v>
      </c>
      <c r="D16" s="103">
        <f>+SUM(E16,+I16)</f>
        <v>66318</v>
      </c>
      <c r="E16" s="103">
        <f>+SUM(G16,+H16)</f>
        <v>15707</v>
      </c>
      <c r="F16" s="104">
        <f>IF(D16&gt;0,E16/D16*100,"-")</f>
        <v>23.68436925118369</v>
      </c>
      <c r="G16" s="103">
        <v>15619</v>
      </c>
      <c r="H16" s="103">
        <v>88</v>
      </c>
      <c r="I16" s="103">
        <f>+SUM(K16,+M16,+O16)</f>
        <v>50611</v>
      </c>
      <c r="J16" s="104">
        <f>IF(D16&gt;0,I16/D16*100,"-")</f>
        <v>76.3156307488163</v>
      </c>
      <c r="K16" s="103">
        <v>10703</v>
      </c>
      <c r="L16" s="104">
        <f>IF(D16&gt;0,K16/D16*100,"-")</f>
        <v>16.13890648089508</v>
      </c>
      <c r="M16" s="103">
        <v>0</v>
      </c>
      <c r="N16" s="104">
        <f>IF(D16&gt;0,M16/D16*100,"-")</f>
        <v>0</v>
      </c>
      <c r="O16" s="103">
        <v>39908</v>
      </c>
      <c r="P16" s="103">
        <v>25931</v>
      </c>
      <c r="Q16" s="104">
        <f>IF(D16&gt;0,O16/D16*100,"-")</f>
        <v>60.17672426792123</v>
      </c>
      <c r="R16" s="103">
        <v>292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14</v>
      </c>
      <c r="B17" s="102" t="s">
        <v>270</v>
      </c>
      <c r="C17" s="101" t="s">
        <v>271</v>
      </c>
      <c r="D17" s="103">
        <f>+SUM(E17,+I17)</f>
        <v>49057</v>
      </c>
      <c r="E17" s="103">
        <f>+SUM(G17,+H17)</f>
        <v>12969</v>
      </c>
      <c r="F17" s="104">
        <f>IF(D17&gt;0,E17/D17*100,"-")</f>
        <v>26.436594165970195</v>
      </c>
      <c r="G17" s="103">
        <v>12954</v>
      </c>
      <c r="H17" s="103">
        <v>15</v>
      </c>
      <c r="I17" s="103">
        <f>+SUM(K17,+M17,+O17)</f>
        <v>36088</v>
      </c>
      <c r="J17" s="104">
        <f>IF(D17&gt;0,I17/D17*100,"-")</f>
        <v>73.56340583402981</v>
      </c>
      <c r="K17" s="103">
        <v>10785</v>
      </c>
      <c r="L17" s="104">
        <f>IF(D17&gt;0,K17/D17*100,"-")</f>
        <v>21.984630124141304</v>
      </c>
      <c r="M17" s="103">
        <v>0</v>
      </c>
      <c r="N17" s="104">
        <f>IF(D17&gt;0,M17/D17*100,"-")</f>
        <v>0</v>
      </c>
      <c r="O17" s="103">
        <v>25303</v>
      </c>
      <c r="P17" s="103">
        <v>16102</v>
      </c>
      <c r="Q17" s="104">
        <f>IF(D17&gt;0,O17/D17*100,"-")</f>
        <v>51.578775709888504</v>
      </c>
      <c r="R17" s="103">
        <v>315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14</v>
      </c>
      <c r="B18" s="102" t="s">
        <v>272</v>
      </c>
      <c r="C18" s="101" t="s">
        <v>273</v>
      </c>
      <c r="D18" s="103">
        <f>+SUM(E18,+I18)</f>
        <v>35790</v>
      </c>
      <c r="E18" s="103">
        <f>+SUM(G18,+H18)</f>
        <v>8126</v>
      </c>
      <c r="F18" s="104">
        <f>IF(D18&gt;0,E18/D18*100,"-")</f>
        <v>22.704666107851352</v>
      </c>
      <c r="G18" s="103">
        <v>8126</v>
      </c>
      <c r="H18" s="103">
        <v>0</v>
      </c>
      <c r="I18" s="103">
        <f>+SUM(K18,+M18,+O18)</f>
        <v>27664</v>
      </c>
      <c r="J18" s="104">
        <f>IF(D18&gt;0,I18/D18*100,"-")</f>
        <v>77.29533389214865</v>
      </c>
      <c r="K18" s="103">
        <v>5738</v>
      </c>
      <c r="L18" s="104">
        <f>IF(D18&gt;0,K18/D18*100,"-")</f>
        <v>16.03241128806929</v>
      </c>
      <c r="M18" s="103">
        <v>0</v>
      </c>
      <c r="N18" s="104">
        <f>IF(D18&gt;0,M18/D18*100,"-")</f>
        <v>0</v>
      </c>
      <c r="O18" s="103">
        <v>21926</v>
      </c>
      <c r="P18" s="103">
        <v>12322</v>
      </c>
      <c r="Q18" s="104">
        <f>IF(D18&gt;0,O18/D18*100,"-")</f>
        <v>61.26292260407935</v>
      </c>
      <c r="R18" s="103">
        <v>148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14</v>
      </c>
      <c r="B19" s="102" t="s">
        <v>274</v>
      </c>
      <c r="C19" s="101" t="s">
        <v>275</v>
      </c>
      <c r="D19" s="103">
        <f>+SUM(E19,+I19)</f>
        <v>72760</v>
      </c>
      <c r="E19" s="103">
        <f>+SUM(G19,+H19)</f>
        <v>25472</v>
      </c>
      <c r="F19" s="104">
        <f>IF(D19&gt;0,E19/D19*100,"-")</f>
        <v>35.008246289169875</v>
      </c>
      <c r="G19" s="103">
        <v>25472</v>
      </c>
      <c r="H19" s="103">
        <v>0</v>
      </c>
      <c r="I19" s="103">
        <f>+SUM(K19,+M19,+O19)</f>
        <v>47288</v>
      </c>
      <c r="J19" s="104">
        <f>IF(D19&gt;0,I19/D19*100,"-")</f>
        <v>64.99175371083012</v>
      </c>
      <c r="K19" s="103">
        <v>12804</v>
      </c>
      <c r="L19" s="104">
        <f>IF(D19&gt;0,K19/D19*100,"-")</f>
        <v>17.597581088510168</v>
      </c>
      <c r="M19" s="103">
        <v>0</v>
      </c>
      <c r="N19" s="104">
        <f>IF(D19&gt;0,M19/D19*100,"-")</f>
        <v>0</v>
      </c>
      <c r="O19" s="103">
        <v>34484</v>
      </c>
      <c r="P19" s="103">
        <v>22414</v>
      </c>
      <c r="Q19" s="104">
        <f>IF(D19&gt;0,O19/D19*100,"-")</f>
        <v>47.39417262231996</v>
      </c>
      <c r="R19" s="103">
        <v>398</v>
      </c>
      <c r="S19" s="101" t="s">
        <v>255</v>
      </c>
      <c r="T19" s="101"/>
      <c r="U19" s="101"/>
      <c r="V19" s="101"/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14</v>
      </c>
      <c r="B20" s="102" t="s">
        <v>276</v>
      </c>
      <c r="C20" s="101" t="s">
        <v>277</v>
      </c>
      <c r="D20" s="103">
        <f>+SUM(E20,+I20)</f>
        <v>26616</v>
      </c>
      <c r="E20" s="103">
        <f>+SUM(G20,+H20)</f>
        <v>10771</v>
      </c>
      <c r="F20" s="104">
        <f>IF(D20&gt;0,E20/D20*100,"-")</f>
        <v>40.468139464983466</v>
      </c>
      <c r="G20" s="103">
        <v>10610</v>
      </c>
      <c r="H20" s="103">
        <v>161</v>
      </c>
      <c r="I20" s="103">
        <f>+SUM(K20,+M20,+O20)</f>
        <v>15845</v>
      </c>
      <c r="J20" s="104">
        <f>IF(D20&gt;0,I20/D20*100,"-")</f>
        <v>59.531860535016534</v>
      </c>
      <c r="K20" s="103">
        <v>7339</v>
      </c>
      <c r="L20" s="104">
        <f>IF(D20&gt;0,K20/D20*100,"-")</f>
        <v>27.573639915840097</v>
      </c>
      <c r="M20" s="103">
        <v>0</v>
      </c>
      <c r="N20" s="104">
        <f>IF(D20&gt;0,M20/D20*100,"-")</f>
        <v>0</v>
      </c>
      <c r="O20" s="103">
        <v>8506</v>
      </c>
      <c r="P20" s="103">
        <v>8061</v>
      </c>
      <c r="Q20" s="104">
        <f>IF(D20&gt;0,O20/D20*100,"-")</f>
        <v>31.958220619176437</v>
      </c>
      <c r="R20" s="103">
        <v>196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14</v>
      </c>
      <c r="B21" s="102" t="s">
        <v>278</v>
      </c>
      <c r="C21" s="101" t="s">
        <v>279</v>
      </c>
      <c r="D21" s="103">
        <f>+SUM(E21,+I21)</f>
        <v>43367</v>
      </c>
      <c r="E21" s="103">
        <f>+SUM(G21,+H21)</f>
        <v>7522</v>
      </c>
      <c r="F21" s="104">
        <f>IF(D21&gt;0,E21/D21*100,"-")</f>
        <v>17.34498581871008</v>
      </c>
      <c r="G21" s="103">
        <v>7520</v>
      </c>
      <c r="H21" s="103">
        <v>2</v>
      </c>
      <c r="I21" s="103">
        <f>+SUM(K21,+M21,+O21)</f>
        <v>35845</v>
      </c>
      <c r="J21" s="104">
        <f>IF(D21&gt;0,I21/D21*100,"-")</f>
        <v>82.65501418128991</v>
      </c>
      <c r="K21" s="103">
        <v>25556</v>
      </c>
      <c r="L21" s="104">
        <f>IF(D21&gt;0,K21/D21*100,"-")</f>
        <v>58.929600848571496</v>
      </c>
      <c r="M21" s="103">
        <v>4542</v>
      </c>
      <c r="N21" s="104">
        <f>IF(D21&gt;0,M21/D21*100,"-")</f>
        <v>10.473401434270297</v>
      </c>
      <c r="O21" s="103">
        <v>5747</v>
      </c>
      <c r="P21" s="103">
        <v>5301</v>
      </c>
      <c r="Q21" s="104">
        <f>IF(D21&gt;0,O21/D21*100,"-")</f>
        <v>13.25201189844813</v>
      </c>
      <c r="R21" s="103">
        <v>201</v>
      </c>
      <c r="S21" s="101" t="s">
        <v>255</v>
      </c>
      <c r="T21" s="101"/>
      <c r="U21" s="101"/>
      <c r="V21" s="101"/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14</v>
      </c>
      <c r="B22" s="102" t="s">
        <v>280</v>
      </c>
      <c r="C22" s="101" t="s">
        <v>281</v>
      </c>
      <c r="D22" s="103">
        <f>+SUM(E22,+I22)</f>
        <v>59169</v>
      </c>
      <c r="E22" s="103">
        <f>+SUM(G22,+H22)</f>
        <v>8158</v>
      </c>
      <c r="F22" s="104">
        <f>IF(D22&gt;0,E22/D22*100,"-")</f>
        <v>13.78762527674965</v>
      </c>
      <c r="G22" s="103">
        <v>8158</v>
      </c>
      <c r="H22" s="103">
        <v>0</v>
      </c>
      <c r="I22" s="103">
        <f>+SUM(K22,+M22,+O22)</f>
        <v>51011</v>
      </c>
      <c r="J22" s="104">
        <f>IF(D22&gt;0,I22/D22*100,"-")</f>
        <v>86.21237472325035</v>
      </c>
      <c r="K22" s="103">
        <v>48578</v>
      </c>
      <c r="L22" s="104">
        <f>IF(D22&gt;0,K22/D22*100,"-")</f>
        <v>82.10042420862275</v>
      </c>
      <c r="M22" s="103">
        <v>0</v>
      </c>
      <c r="N22" s="104">
        <f>IF(D22&gt;0,M22/D22*100,"-")</f>
        <v>0</v>
      </c>
      <c r="O22" s="103">
        <v>2433</v>
      </c>
      <c r="P22" s="103">
        <v>1744</v>
      </c>
      <c r="Q22" s="104">
        <f>IF(D22&gt;0,O22/D22*100,"-")</f>
        <v>4.111950514627592</v>
      </c>
      <c r="R22" s="103">
        <v>472</v>
      </c>
      <c r="S22" s="101" t="s">
        <v>255</v>
      </c>
      <c r="T22" s="101"/>
      <c r="U22" s="101"/>
      <c r="V22" s="101"/>
      <c r="W22" s="101"/>
      <c r="X22" s="101" t="s">
        <v>255</v>
      </c>
      <c r="Y22" s="101"/>
      <c r="Z22" s="101"/>
    </row>
    <row r="23" spans="1:26" s="107" customFormat="1" ht="13.5" customHeight="1">
      <c r="A23" s="101" t="s">
        <v>14</v>
      </c>
      <c r="B23" s="102" t="s">
        <v>282</v>
      </c>
      <c r="C23" s="101" t="s">
        <v>283</v>
      </c>
      <c r="D23" s="103">
        <f>+SUM(E23,+I23)</f>
        <v>102404</v>
      </c>
      <c r="E23" s="103">
        <f>+SUM(G23,+H23)</f>
        <v>617</v>
      </c>
      <c r="F23" s="104">
        <f>IF(D23&gt;0,E23/D23*100,"-")</f>
        <v>0.6025155267372369</v>
      </c>
      <c r="G23" s="103">
        <v>617</v>
      </c>
      <c r="H23" s="103">
        <v>0</v>
      </c>
      <c r="I23" s="103">
        <f>+SUM(K23,+M23,+O23)</f>
        <v>101787</v>
      </c>
      <c r="J23" s="104">
        <f>IF(D23&gt;0,I23/D23*100,"-")</f>
        <v>99.39748447326276</v>
      </c>
      <c r="K23" s="103">
        <v>91699</v>
      </c>
      <c r="L23" s="104">
        <f>IF(D23&gt;0,K23/D23*100,"-")</f>
        <v>89.54630678489121</v>
      </c>
      <c r="M23" s="103">
        <v>1890</v>
      </c>
      <c r="N23" s="104">
        <f>IF(D23&gt;0,M23/D23*100,"-")</f>
        <v>1.845631030037889</v>
      </c>
      <c r="O23" s="103">
        <v>8198</v>
      </c>
      <c r="P23" s="103">
        <v>6930</v>
      </c>
      <c r="Q23" s="104">
        <f>IF(D23&gt;0,O23/D23*100,"-")</f>
        <v>8.005546658333659</v>
      </c>
      <c r="R23" s="103">
        <v>498</v>
      </c>
      <c r="S23" s="101"/>
      <c r="T23" s="101"/>
      <c r="U23" s="101"/>
      <c r="V23" s="101" t="s">
        <v>255</v>
      </c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14</v>
      </c>
      <c r="B24" s="102" t="s">
        <v>284</v>
      </c>
      <c r="C24" s="101" t="s">
        <v>285</v>
      </c>
      <c r="D24" s="103">
        <f>+SUM(E24,+I24)</f>
        <v>112915</v>
      </c>
      <c r="E24" s="103">
        <f>+SUM(G24,+H24)</f>
        <v>289</v>
      </c>
      <c r="F24" s="104">
        <f>IF(D24&gt;0,E24/D24*100,"-")</f>
        <v>0.25594473719169286</v>
      </c>
      <c r="G24" s="103">
        <v>289</v>
      </c>
      <c r="H24" s="103">
        <v>0</v>
      </c>
      <c r="I24" s="103">
        <f>+SUM(K24,+M24,+O24)</f>
        <v>112626</v>
      </c>
      <c r="J24" s="104">
        <f>IF(D24&gt;0,I24/D24*100,"-")</f>
        <v>99.7440552628083</v>
      </c>
      <c r="K24" s="103">
        <v>111988</v>
      </c>
      <c r="L24" s="104">
        <f>IF(D24&gt;0,K24/D24*100,"-")</f>
        <v>99.17902847274499</v>
      </c>
      <c r="M24" s="103">
        <v>0</v>
      </c>
      <c r="N24" s="104">
        <f>IF(D24&gt;0,M24/D24*100,"-")</f>
        <v>0</v>
      </c>
      <c r="O24" s="103">
        <v>638</v>
      </c>
      <c r="P24" s="103">
        <v>44</v>
      </c>
      <c r="Q24" s="104">
        <f>IF(D24&gt;0,O24/D24*100,"-")</f>
        <v>0.5650267900633219</v>
      </c>
      <c r="R24" s="103">
        <v>624</v>
      </c>
      <c r="S24" s="101"/>
      <c r="T24" s="101"/>
      <c r="U24" s="101"/>
      <c r="V24" s="101" t="s">
        <v>255</v>
      </c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14</v>
      </c>
      <c r="B25" s="102" t="s">
        <v>286</v>
      </c>
      <c r="C25" s="101" t="s">
        <v>287</v>
      </c>
      <c r="D25" s="103">
        <f>+SUM(E25,+I25)</f>
        <v>99470</v>
      </c>
      <c r="E25" s="103">
        <f>+SUM(G25,+H25)</f>
        <v>205</v>
      </c>
      <c r="F25" s="104">
        <f>IF(D25&gt;0,E25/D25*100,"-")</f>
        <v>0.20609228913240174</v>
      </c>
      <c r="G25" s="103">
        <v>205</v>
      </c>
      <c r="H25" s="103">
        <v>0</v>
      </c>
      <c r="I25" s="103">
        <f>+SUM(K25,+M25,+O25)</f>
        <v>99265</v>
      </c>
      <c r="J25" s="104">
        <f>IF(D25&gt;0,I25/D25*100,"-")</f>
        <v>99.7939077108676</v>
      </c>
      <c r="K25" s="103">
        <v>99069</v>
      </c>
      <c r="L25" s="104">
        <f>IF(D25&gt;0,K25/D25*100,"-")</f>
        <v>99.59686337589223</v>
      </c>
      <c r="M25" s="103">
        <v>0</v>
      </c>
      <c r="N25" s="104">
        <f>IF(D25&gt;0,M25/D25*100,"-")</f>
        <v>0</v>
      </c>
      <c r="O25" s="103">
        <v>196</v>
      </c>
      <c r="P25" s="103">
        <v>4</v>
      </c>
      <c r="Q25" s="104">
        <f>IF(D25&gt;0,O25/D25*100,"-")</f>
        <v>0.19704433497536944</v>
      </c>
      <c r="R25" s="103">
        <v>627</v>
      </c>
      <c r="S25" s="101"/>
      <c r="T25" s="101"/>
      <c r="U25" s="101"/>
      <c r="V25" s="101" t="s">
        <v>255</v>
      </c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14</v>
      </c>
      <c r="B26" s="102" t="s">
        <v>288</v>
      </c>
      <c r="C26" s="101" t="s">
        <v>289</v>
      </c>
      <c r="D26" s="103">
        <f>+SUM(E26,+I26)</f>
        <v>96623</v>
      </c>
      <c r="E26" s="103">
        <f>+SUM(G26,+H26)</f>
        <v>1247</v>
      </c>
      <c r="F26" s="104">
        <f>IF(D26&gt;0,E26/D26*100,"-")</f>
        <v>1.2905829874874513</v>
      </c>
      <c r="G26" s="103">
        <v>1188</v>
      </c>
      <c r="H26" s="103">
        <v>59</v>
      </c>
      <c r="I26" s="103">
        <f>+SUM(K26,+M26,+O26)</f>
        <v>95376</v>
      </c>
      <c r="J26" s="104">
        <f>IF(D26&gt;0,I26/D26*100,"-")</f>
        <v>98.70941701251255</v>
      </c>
      <c r="K26" s="103">
        <v>93301</v>
      </c>
      <c r="L26" s="104">
        <f>IF(D26&gt;0,K26/D26*100,"-")</f>
        <v>96.5618952009356</v>
      </c>
      <c r="M26" s="103">
        <v>0</v>
      </c>
      <c r="N26" s="104">
        <f>IF(D26&gt;0,M26/D26*100,"-")</f>
        <v>0</v>
      </c>
      <c r="O26" s="103">
        <v>2075</v>
      </c>
      <c r="P26" s="103">
        <v>1979</v>
      </c>
      <c r="Q26" s="104">
        <f>IF(D26&gt;0,O26/D26*100,"-")</f>
        <v>2.147521811576954</v>
      </c>
      <c r="R26" s="103">
        <v>552</v>
      </c>
      <c r="S26" s="101"/>
      <c r="T26" s="101" t="s">
        <v>255</v>
      </c>
      <c r="U26" s="101"/>
      <c r="V26" s="101"/>
      <c r="W26" s="101"/>
      <c r="X26" s="101" t="s">
        <v>255</v>
      </c>
      <c r="Y26" s="101"/>
      <c r="Z26" s="101"/>
    </row>
    <row r="27" spans="1:26" s="107" customFormat="1" ht="13.5" customHeight="1">
      <c r="A27" s="101" t="s">
        <v>14</v>
      </c>
      <c r="B27" s="102" t="s">
        <v>290</v>
      </c>
      <c r="C27" s="101" t="s">
        <v>291</v>
      </c>
      <c r="D27" s="103">
        <f>+SUM(E27,+I27)</f>
        <v>71726</v>
      </c>
      <c r="E27" s="103">
        <f>+SUM(G27,+H27)</f>
        <v>357</v>
      </c>
      <c r="F27" s="104">
        <f>IF(D27&gt;0,E27/D27*100,"-")</f>
        <v>0.49772746284471464</v>
      </c>
      <c r="G27" s="103">
        <v>357</v>
      </c>
      <c r="H27" s="103">
        <v>0</v>
      </c>
      <c r="I27" s="103">
        <f>+SUM(K27,+M27,+O27)</f>
        <v>71369</v>
      </c>
      <c r="J27" s="104">
        <f>IF(D27&gt;0,I27/D27*100,"-")</f>
        <v>99.50227253715529</v>
      </c>
      <c r="K27" s="103">
        <v>69259</v>
      </c>
      <c r="L27" s="104">
        <f>IF(D27&gt;0,K27/D27*100,"-")</f>
        <v>96.56052198644844</v>
      </c>
      <c r="M27" s="103">
        <v>0</v>
      </c>
      <c r="N27" s="104">
        <f>IF(D27&gt;0,M27/D27*100,"-")</f>
        <v>0</v>
      </c>
      <c r="O27" s="103">
        <v>2110</v>
      </c>
      <c r="P27" s="103">
        <v>1477</v>
      </c>
      <c r="Q27" s="104">
        <f>IF(D27&gt;0,O27/D27*100,"-")</f>
        <v>2.941750550706857</v>
      </c>
      <c r="R27" s="103">
        <v>381</v>
      </c>
      <c r="S27" s="101"/>
      <c r="T27" s="101" t="s">
        <v>255</v>
      </c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14</v>
      </c>
      <c r="B28" s="102" t="s">
        <v>292</v>
      </c>
      <c r="C28" s="101" t="s">
        <v>293</v>
      </c>
      <c r="D28" s="103">
        <f>+SUM(E28,+I28)</f>
        <v>58292</v>
      </c>
      <c r="E28" s="103">
        <f>+SUM(G28,+H28)</f>
        <v>3232</v>
      </c>
      <c r="F28" s="104">
        <f>IF(D28&gt;0,E28/D28*100,"-")</f>
        <v>5.544500102930076</v>
      </c>
      <c r="G28" s="103">
        <v>3232</v>
      </c>
      <c r="H28" s="103">
        <v>0</v>
      </c>
      <c r="I28" s="103">
        <f>+SUM(K28,+M28,+O28)</f>
        <v>55060</v>
      </c>
      <c r="J28" s="104">
        <f>IF(D28&gt;0,I28/D28*100,"-")</f>
        <v>94.45549989706993</v>
      </c>
      <c r="K28" s="103">
        <v>46136</v>
      </c>
      <c r="L28" s="104">
        <f>IF(D28&gt;0,K28/D28*100,"-")</f>
        <v>79.14636656831127</v>
      </c>
      <c r="M28" s="103">
        <v>0</v>
      </c>
      <c r="N28" s="104">
        <f>IF(D28&gt;0,M28/D28*100,"-")</f>
        <v>0</v>
      </c>
      <c r="O28" s="103">
        <v>8924</v>
      </c>
      <c r="P28" s="103">
        <v>8277</v>
      </c>
      <c r="Q28" s="104">
        <f>IF(D28&gt;0,O28/D28*100,"-")</f>
        <v>15.309133328758664</v>
      </c>
      <c r="R28" s="103">
        <v>447</v>
      </c>
      <c r="S28" s="101"/>
      <c r="T28" s="101" t="s">
        <v>255</v>
      </c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14</v>
      </c>
      <c r="B29" s="102" t="s">
        <v>294</v>
      </c>
      <c r="C29" s="101" t="s">
        <v>295</v>
      </c>
      <c r="D29" s="103">
        <f>+SUM(E29,+I29)</f>
        <v>59934</v>
      </c>
      <c r="E29" s="103">
        <f>+SUM(G29,+H29)</f>
        <v>5993</v>
      </c>
      <c r="F29" s="104">
        <f>IF(D29&gt;0,E29/D29*100,"-")</f>
        <v>9.999332599192446</v>
      </c>
      <c r="G29" s="103">
        <v>5993</v>
      </c>
      <c r="H29" s="103">
        <v>0</v>
      </c>
      <c r="I29" s="103">
        <f>+SUM(K29,+M29,+O29)</f>
        <v>53941</v>
      </c>
      <c r="J29" s="104">
        <f>IF(D29&gt;0,I29/D29*100,"-")</f>
        <v>90.00066740080756</v>
      </c>
      <c r="K29" s="103">
        <v>42714</v>
      </c>
      <c r="L29" s="104">
        <f>IF(D29&gt;0,K29/D29*100,"-")</f>
        <v>71.26839523475823</v>
      </c>
      <c r="M29" s="103">
        <v>0</v>
      </c>
      <c r="N29" s="104">
        <f>IF(D29&gt;0,M29/D29*100,"-")</f>
        <v>0</v>
      </c>
      <c r="O29" s="103">
        <v>11227</v>
      </c>
      <c r="P29" s="103">
        <v>10778</v>
      </c>
      <c r="Q29" s="104">
        <f>IF(D29&gt;0,O29/D29*100,"-")</f>
        <v>18.73227216604932</v>
      </c>
      <c r="R29" s="103">
        <v>273</v>
      </c>
      <c r="S29" s="101"/>
      <c r="T29" s="101"/>
      <c r="U29" s="101"/>
      <c r="V29" s="101" t="s">
        <v>255</v>
      </c>
      <c r="W29" s="101"/>
      <c r="X29" s="101"/>
      <c r="Y29" s="101"/>
      <c r="Z29" s="101" t="s">
        <v>255</v>
      </c>
    </row>
    <row r="30" spans="1:26" s="107" customFormat="1" ht="13.5" customHeight="1">
      <c r="A30" s="101" t="s">
        <v>14</v>
      </c>
      <c r="B30" s="102" t="s">
        <v>296</v>
      </c>
      <c r="C30" s="101" t="s">
        <v>297</v>
      </c>
      <c r="D30" s="103">
        <f>+SUM(E30,+I30)</f>
        <v>31033</v>
      </c>
      <c r="E30" s="103">
        <f>+SUM(G30,+H30)</f>
        <v>5040</v>
      </c>
      <c r="F30" s="104">
        <f>IF(D30&gt;0,E30/D30*100,"-")</f>
        <v>16.24077594818419</v>
      </c>
      <c r="G30" s="103">
        <v>4937</v>
      </c>
      <c r="H30" s="103">
        <v>103</v>
      </c>
      <c r="I30" s="103">
        <f>+SUM(K30,+M30,+O30)</f>
        <v>25993</v>
      </c>
      <c r="J30" s="104">
        <f>IF(D30&gt;0,I30/D30*100,"-")</f>
        <v>83.7592240518158</v>
      </c>
      <c r="K30" s="103">
        <v>20524</v>
      </c>
      <c r="L30" s="104">
        <f>IF(D30&gt;0,K30/D30*100,"-")</f>
        <v>66.13604872232784</v>
      </c>
      <c r="M30" s="103">
        <v>0</v>
      </c>
      <c r="N30" s="104">
        <f>IF(D30&gt;0,M30/D30*100,"-")</f>
        <v>0</v>
      </c>
      <c r="O30" s="103">
        <v>5469</v>
      </c>
      <c r="P30" s="103">
        <v>5072</v>
      </c>
      <c r="Q30" s="104">
        <f>IF(D30&gt;0,O30/D30*100,"-")</f>
        <v>17.623175329487964</v>
      </c>
      <c r="R30" s="103">
        <v>154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14</v>
      </c>
      <c r="B31" s="102" t="s">
        <v>298</v>
      </c>
      <c r="C31" s="101" t="s">
        <v>299</v>
      </c>
      <c r="D31" s="103">
        <f>+SUM(E31,+I31)</f>
        <v>28762</v>
      </c>
      <c r="E31" s="103">
        <f>+SUM(G31,+H31)</f>
        <v>16834</v>
      </c>
      <c r="F31" s="104">
        <f>IF(D31&gt;0,E31/D31*100,"-")</f>
        <v>58.52861414366177</v>
      </c>
      <c r="G31" s="103">
        <v>16810</v>
      </c>
      <c r="H31" s="103">
        <v>24</v>
      </c>
      <c r="I31" s="103">
        <f>+SUM(K31,+M31,+O31)</f>
        <v>11928</v>
      </c>
      <c r="J31" s="104">
        <f>IF(D31&gt;0,I31/D31*100,"-")</f>
        <v>41.47138585633822</v>
      </c>
      <c r="K31" s="103">
        <v>1372</v>
      </c>
      <c r="L31" s="104">
        <f>IF(D31&gt;0,K31/D31*100,"-")</f>
        <v>4.770182880189138</v>
      </c>
      <c r="M31" s="103">
        <v>0</v>
      </c>
      <c r="N31" s="104">
        <f>IF(D31&gt;0,M31/D31*100,"-")</f>
        <v>0</v>
      </c>
      <c r="O31" s="103">
        <v>10556</v>
      </c>
      <c r="P31" s="103">
        <v>9917</v>
      </c>
      <c r="Q31" s="104">
        <f>IF(D31&gt;0,O31/D31*100,"-")</f>
        <v>36.701202976149084</v>
      </c>
      <c r="R31" s="103">
        <v>220</v>
      </c>
      <c r="S31" s="101"/>
      <c r="T31" s="101" t="s">
        <v>255</v>
      </c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14</v>
      </c>
      <c r="B32" s="102" t="s">
        <v>300</v>
      </c>
      <c r="C32" s="101" t="s">
        <v>301</v>
      </c>
      <c r="D32" s="103">
        <f>+SUM(E32,+I32)</f>
        <v>40691</v>
      </c>
      <c r="E32" s="103">
        <f>+SUM(G32,+H32)</f>
        <v>23980</v>
      </c>
      <c r="F32" s="104">
        <f>IF(D32&gt;0,E32/D32*100,"-")</f>
        <v>58.9319505541766</v>
      </c>
      <c r="G32" s="103">
        <v>23980</v>
      </c>
      <c r="H32" s="103">
        <v>0</v>
      </c>
      <c r="I32" s="103">
        <f>+SUM(K32,+M32,+O32)</f>
        <v>16711</v>
      </c>
      <c r="J32" s="104">
        <f>IF(D32&gt;0,I32/D32*100,"-")</f>
        <v>41.0680494458234</v>
      </c>
      <c r="K32" s="103">
        <v>0</v>
      </c>
      <c r="L32" s="104">
        <f>IF(D32&gt;0,K32/D32*100,"-")</f>
        <v>0</v>
      </c>
      <c r="M32" s="103">
        <v>566</v>
      </c>
      <c r="N32" s="104">
        <f>IF(D32&gt;0,M32/D32*100,"-")</f>
        <v>1.3909709763829838</v>
      </c>
      <c r="O32" s="103">
        <v>16145</v>
      </c>
      <c r="P32" s="103">
        <v>16145</v>
      </c>
      <c r="Q32" s="104">
        <f>IF(D32&gt;0,O32/D32*100,"-")</f>
        <v>39.67707846944042</v>
      </c>
      <c r="R32" s="103">
        <v>272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14</v>
      </c>
      <c r="B33" s="102" t="s">
        <v>302</v>
      </c>
      <c r="C33" s="101" t="s">
        <v>303</v>
      </c>
      <c r="D33" s="103">
        <f>+SUM(E33,+I33)</f>
        <v>55496</v>
      </c>
      <c r="E33" s="103">
        <f>+SUM(G33,+H33)</f>
        <v>18095</v>
      </c>
      <c r="F33" s="104">
        <f>IF(D33&gt;0,E33/D33*100,"-")</f>
        <v>32.60595358224016</v>
      </c>
      <c r="G33" s="103">
        <v>18095</v>
      </c>
      <c r="H33" s="103">
        <v>0</v>
      </c>
      <c r="I33" s="103">
        <f>+SUM(K33,+M33,+O33)</f>
        <v>37401</v>
      </c>
      <c r="J33" s="104">
        <f>IF(D33&gt;0,I33/D33*100,"-")</f>
        <v>67.39404641775984</v>
      </c>
      <c r="K33" s="103">
        <v>16576</v>
      </c>
      <c r="L33" s="104">
        <f>IF(D33&gt;0,K33/D33*100,"-")</f>
        <v>29.868819374369327</v>
      </c>
      <c r="M33" s="103">
        <v>0</v>
      </c>
      <c r="N33" s="104">
        <f>IF(D33&gt;0,M33/D33*100,"-")</f>
        <v>0</v>
      </c>
      <c r="O33" s="103">
        <v>20825</v>
      </c>
      <c r="P33" s="103">
        <v>14262</v>
      </c>
      <c r="Q33" s="104">
        <f>IF(D33&gt;0,O33/D33*100,"-")</f>
        <v>37.525227043390515</v>
      </c>
      <c r="R33" s="103">
        <v>325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14</v>
      </c>
      <c r="B34" s="102" t="s">
        <v>304</v>
      </c>
      <c r="C34" s="101" t="s">
        <v>305</v>
      </c>
      <c r="D34" s="103">
        <f>+SUM(E34,+I34)</f>
        <v>39185</v>
      </c>
      <c r="E34" s="103">
        <f>+SUM(G34,+H34)</f>
        <v>17470</v>
      </c>
      <c r="F34" s="104">
        <f>IF(D34&gt;0,E34/D34*100,"-")</f>
        <v>44.5833864999362</v>
      </c>
      <c r="G34" s="103">
        <v>17470</v>
      </c>
      <c r="H34" s="103">
        <v>0</v>
      </c>
      <c r="I34" s="103">
        <f>+SUM(K34,+M34,+O34)</f>
        <v>21715</v>
      </c>
      <c r="J34" s="104">
        <f>IF(D34&gt;0,I34/D34*100,"-")</f>
        <v>55.416613500063804</v>
      </c>
      <c r="K34" s="103">
        <v>3234</v>
      </c>
      <c r="L34" s="104">
        <f>IF(D34&gt;0,K34/D34*100,"-")</f>
        <v>8.253158096210285</v>
      </c>
      <c r="M34" s="103">
        <v>0</v>
      </c>
      <c r="N34" s="104">
        <f>IF(D34&gt;0,M34/D34*100,"-")</f>
        <v>0</v>
      </c>
      <c r="O34" s="103">
        <v>18481</v>
      </c>
      <c r="P34" s="103">
        <v>16422</v>
      </c>
      <c r="Q34" s="104">
        <f>IF(D34&gt;0,O34/D34*100,"-")</f>
        <v>47.16345540385352</v>
      </c>
      <c r="R34" s="103">
        <v>80</v>
      </c>
      <c r="S34" s="101" t="s">
        <v>255</v>
      </c>
      <c r="T34" s="101"/>
      <c r="U34" s="101"/>
      <c r="V34" s="101"/>
      <c r="W34" s="101"/>
      <c r="X34" s="101"/>
      <c r="Y34" s="101"/>
      <c r="Z34" s="101" t="s">
        <v>255</v>
      </c>
    </row>
    <row r="35" spans="1:26" s="107" customFormat="1" ht="13.5" customHeight="1">
      <c r="A35" s="101" t="s">
        <v>14</v>
      </c>
      <c r="B35" s="102" t="s">
        <v>306</v>
      </c>
      <c r="C35" s="101" t="s">
        <v>307</v>
      </c>
      <c r="D35" s="103">
        <f>+SUM(E35,+I35)</f>
        <v>100029</v>
      </c>
      <c r="E35" s="103">
        <f>+SUM(G35,+H35)</f>
        <v>14290</v>
      </c>
      <c r="F35" s="104">
        <f>IF(D35&gt;0,E35/D35*100,"-")</f>
        <v>14.285857101440582</v>
      </c>
      <c r="G35" s="103">
        <v>14290</v>
      </c>
      <c r="H35" s="103">
        <v>0</v>
      </c>
      <c r="I35" s="103">
        <f>+SUM(K35,+M35,+O35)</f>
        <v>85739</v>
      </c>
      <c r="J35" s="104">
        <f>IF(D35&gt;0,I35/D35*100,"-")</f>
        <v>85.71414289855942</v>
      </c>
      <c r="K35" s="103">
        <v>60966</v>
      </c>
      <c r="L35" s="104">
        <f>IF(D35&gt;0,K35/D35*100,"-")</f>
        <v>60.948324985754134</v>
      </c>
      <c r="M35" s="103">
        <v>0</v>
      </c>
      <c r="N35" s="104">
        <f>IF(D35&gt;0,M35/D35*100,"-")</f>
        <v>0</v>
      </c>
      <c r="O35" s="103">
        <v>24773</v>
      </c>
      <c r="P35" s="103">
        <v>24164</v>
      </c>
      <c r="Q35" s="104">
        <f>IF(D35&gt;0,O35/D35*100,"-")</f>
        <v>24.765817912805286</v>
      </c>
      <c r="R35" s="103">
        <v>662</v>
      </c>
      <c r="S35" s="101"/>
      <c r="T35" s="101"/>
      <c r="U35" s="101"/>
      <c r="V35" s="101" t="s">
        <v>255</v>
      </c>
      <c r="W35" s="101"/>
      <c r="X35" s="101"/>
      <c r="Y35" s="101"/>
      <c r="Z35" s="101" t="s">
        <v>255</v>
      </c>
    </row>
    <row r="36" spans="1:26" s="107" customFormat="1" ht="13.5" customHeight="1">
      <c r="A36" s="101" t="s">
        <v>14</v>
      </c>
      <c r="B36" s="102" t="s">
        <v>308</v>
      </c>
      <c r="C36" s="101" t="s">
        <v>309</v>
      </c>
      <c r="D36" s="103">
        <f>+SUM(E36,+I36)</f>
        <v>50126</v>
      </c>
      <c r="E36" s="103">
        <f>+SUM(G36,+H36)</f>
        <v>3424</v>
      </c>
      <c r="F36" s="104">
        <f>IF(D36&gt;0,E36/D36*100,"-")</f>
        <v>6.8307864182260705</v>
      </c>
      <c r="G36" s="103">
        <v>3424</v>
      </c>
      <c r="H36" s="103">
        <v>0</v>
      </c>
      <c r="I36" s="103">
        <f>+SUM(K36,+M36,+O36)</f>
        <v>46702</v>
      </c>
      <c r="J36" s="104">
        <f>IF(D36&gt;0,I36/D36*100,"-")</f>
        <v>93.16921358177393</v>
      </c>
      <c r="K36" s="103">
        <v>46005</v>
      </c>
      <c r="L36" s="104">
        <f>IF(D36&gt;0,K36/D36*100,"-")</f>
        <v>91.77871763156845</v>
      </c>
      <c r="M36" s="103">
        <v>0</v>
      </c>
      <c r="N36" s="104">
        <f>IF(D36&gt;0,M36/D36*100,"-")</f>
        <v>0</v>
      </c>
      <c r="O36" s="103">
        <v>697</v>
      </c>
      <c r="P36" s="103">
        <v>663</v>
      </c>
      <c r="Q36" s="104">
        <f>IF(D36&gt;0,O36/D36*100,"-")</f>
        <v>1.3904959502054821</v>
      </c>
      <c r="R36" s="103">
        <v>176</v>
      </c>
      <c r="S36" s="101" t="s">
        <v>255</v>
      </c>
      <c r="T36" s="101"/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 t="s">
        <v>14</v>
      </c>
      <c r="B37" s="102" t="s">
        <v>310</v>
      </c>
      <c r="C37" s="101" t="s">
        <v>311</v>
      </c>
      <c r="D37" s="103">
        <f>+SUM(E37,+I37)</f>
        <v>37591</v>
      </c>
      <c r="E37" s="103">
        <f>+SUM(G37,+H37)</f>
        <v>2791</v>
      </c>
      <c r="F37" s="104">
        <f>IF(D37&gt;0,E37/D37*100,"-")</f>
        <v>7.424649517171663</v>
      </c>
      <c r="G37" s="103">
        <v>2791</v>
      </c>
      <c r="H37" s="103">
        <v>0</v>
      </c>
      <c r="I37" s="103">
        <f>+SUM(K37,+M37,+O37)</f>
        <v>34800</v>
      </c>
      <c r="J37" s="104">
        <f>IF(D37&gt;0,I37/D37*100,"-")</f>
        <v>92.57535048282833</v>
      </c>
      <c r="K37" s="103">
        <v>30198</v>
      </c>
      <c r="L37" s="104">
        <f>IF(D37&gt;0,K37/D37*100,"-")</f>
        <v>80.33305844484052</v>
      </c>
      <c r="M37" s="103">
        <v>0</v>
      </c>
      <c r="N37" s="104">
        <f>IF(D37&gt;0,M37/D37*100,"-")</f>
        <v>0</v>
      </c>
      <c r="O37" s="103">
        <v>4602</v>
      </c>
      <c r="P37" s="103">
        <v>4183</v>
      </c>
      <c r="Q37" s="104">
        <f>IF(D37&gt;0,O37/D37*100,"-")</f>
        <v>12.242292037987816</v>
      </c>
      <c r="R37" s="103">
        <v>202</v>
      </c>
      <c r="S37" s="101"/>
      <c r="T37" s="101" t="s">
        <v>255</v>
      </c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14</v>
      </c>
      <c r="B38" s="102" t="s">
        <v>312</v>
      </c>
      <c r="C38" s="101" t="s">
        <v>313</v>
      </c>
      <c r="D38" s="103">
        <f>+SUM(E38,+I38)</f>
        <v>31669</v>
      </c>
      <c r="E38" s="103">
        <f>+SUM(G38,+H38)</f>
        <v>1384</v>
      </c>
      <c r="F38" s="104">
        <f>IF(D38&gt;0,E38/D38*100,"-")</f>
        <v>4.370204300735735</v>
      </c>
      <c r="G38" s="103">
        <v>1384</v>
      </c>
      <c r="H38" s="103">
        <v>0</v>
      </c>
      <c r="I38" s="103">
        <f>+SUM(K38,+M38,+O38)</f>
        <v>30285</v>
      </c>
      <c r="J38" s="104">
        <f>IF(D38&gt;0,I38/D38*100,"-")</f>
        <v>95.62979569926426</v>
      </c>
      <c r="K38" s="103">
        <v>29113</v>
      </c>
      <c r="L38" s="104">
        <f>IF(D38&gt;0,K38/D38*100,"-")</f>
        <v>91.92901575673372</v>
      </c>
      <c r="M38" s="103">
        <v>0</v>
      </c>
      <c r="N38" s="104">
        <f>IF(D38&gt;0,M38/D38*100,"-")</f>
        <v>0</v>
      </c>
      <c r="O38" s="103">
        <v>1172</v>
      </c>
      <c r="P38" s="103">
        <v>1055</v>
      </c>
      <c r="Q38" s="104">
        <f>IF(D38&gt;0,O38/D38*100,"-")</f>
        <v>3.7007799425305508</v>
      </c>
      <c r="R38" s="103">
        <v>140</v>
      </c>
      <c r="S38" s="101"/>
      <c r="T38" s="101"/>
      <c r="U38" s="101"/>
      <c r="V38" s="101" t="s">
        <v>255</v>
      </c>
      <c r="W38" s="101"/>
      <c r="X38" s="101"/>
      <c r="Y38" s="101"/>
      <c r="Z38" s="101" t="s">
        <v>255</v>
      </c>
    </row>
    <row r="39" spans="1:26" s="107" customFormat="1" ht="13.5" customHeight="1">
      <c r="A39" s="101" t="s">
        <v>14</v>
      </c>
      <c r="B39" s="102" t="s">
        <v>314</v>
      </c>
      <c r="C39" s="101" t="s">
        <v>315</v>
      </c>
      <c r="D39" s="103">
        <f>+SUM(E39,+I39)</f>
        <v>45593</v>
      </c>
      <c r="E39" s="103">
        <f>+SUM(G39,+H39)</f>
        <v>1466</v>
      </c>
      <c r="F39" s="104">
        <f>IF(D39&gt;0,E39/D39*100,"-")</f>
        <v>3.2154058737086837</v>
      </c>
      <c r="G39" s="103">
        <v>1466</v>
      </c>
      <c r="H39" s="103">
        <v>0</v>
      </c>
      <c r="I39" s="103">
        <f>+SUM(K39,+M39,+O39)</f>
        <v>44127</v>
      </c>
      <c r="J39" s="104">
        <f>IF(D39&gt;0,I39/D39*100,"-")</f>
        <v>96.78459412629131</v>
      </c>
      <c r="K39" s="103">
        <v>43438</v>
      </c>
      <c r="L39" s="104">
        <f>IF(D39&gt;0,K39/D39*100,"-")</f>
        <v>95.27339723203123</v>
      </c>
      <c r="M39" s="103">
        <v>0</v>
      </c>
      <c r="N39" s="104">
        <f>IF(D39&gt;0,M39/D39*100,"-")</f>
        <v>0</v>
      </c>
      <c r="O39" s="103">
        <v>689</v>
      </c>
      <c r="P39" s="103">
        <v>181</v>
      </c>
      <c r="Q39" s="104">
        <f>IF(D39&gt;0,O39/D39*100,"-")</f>
        <v>1.5111968942600837</v>
      </c>
      <c r="R39" s="103">
        <v>430</v>
      </c>
      <c r="S39" s="101"/>
      <c r="T39" s="101" t="s">
        <v>255</v>
      </c>
      <c r="U39" s="101"/>
      <c r="V39" s="101"/>
      <c r="W39" s="101"/>
      <c r="X39" s="101" t="s">
        <v>255</v>
      </c>
      <c r="Y39" s="101"/>
      <c r="Z39" s="101"/>
    </row>
    <row r="40" spans="1:26" s="107" customFormat="1" ht="13.5" customHeight="1">
      <c r="A40" s="101" t="s">
        <v>14</v>
      </c>
      <c r="B40" s="102" t="s">
        <v>316</v>
      </c>
      <c r="C40" s="101" t="s">
        <v>317</v>
      </c>
      <c r="D40" s="103">
        <f>+SUM(E40,+I40)</f>
        <v>27630</v>
      </c>
      <c r="E40" s="103">
        <f>+SUM(G40,+H40)</f>
        <v>4055</v>
      </c>
      <c r="F40" s="104">
        <f>IF(D40&gt;0,E40/D40*100,"-")</f>
        <v>14.676076728193992</v>
      </c>
      <c r="G40" s="103">
        <v>4055</v>
      </c>
      <c r="H40" s="103">
        <v>0</v>
      </c>
      <c r="I40" s="103">
        <f>+SUM(K40,+M40,+O40)</f>
        <v>23575</v>
      </c>
      <c r="J40" s="104">
        <f>IF(D40&gt;0,I40/D40*100,"-")</f>
        <v>85.32392327180601</v>
      </c>
      <c r="K40" s="103">
        <v>19167</v>
      </c>
      <c r="L40" s="104">
        <f>IF(D40&gt;0,K40/D40*100,"-")</f>
        <v>69.37024972855592</v>
      </c>
      <c r="M40" s="103">
        <v>0</v>
      </c>
      <c r="N40" s="104">
        <f>IF(D40&gt;0,M40/D40*100,"-")</f>
        <v>0</v>
      </c>
      <c r="O40" s="103">
        <v>4408</v>
      </c>
      <c r="P40" s="103">
        <v>3866</v>
      </c>
      <c r="Q40" s="104">
        <f>IF(D40&gt;0,O40/D40*100,"-")</f>
        <v>15.95367354325009</v>
      </c>
      <c r="R40" s="103">
        <v>187</v>
      </c>
      <c r="S40" s="101"/>
      <c r="T40" s="101" t="s">
        <v>255</v>
      </c>
      <c r="U40" s="101"/>
      <c r="V40" s="101"/>
      <c r="W40" s="101"/>
      <c r="X40" s="101" t="s">
        <v>255</v>
      </c>
      <c r="Y40" s="101"/>
      <c r="Z40" s="101"/>
    </row>
    <row r="41" spans="1:26" s="107" customFormat="1" ht="13.5" customHeight="1">
      <c r="A41" s="101" t="s">
        <v>14</v>
      </c>
      <c r="B41" s="102" t="s">
        <v>318</v>
      </c>
      <c r="C41" s="101" t="s">
        <v>319</v>
      </c>
      <c r="D41" s="103">
        <f>+SUM(E41,+I41)</f>
        <v>30927</v>
      </c>
      <c r="E41" s="103">
        <f>+SUM(G41,+H41)</f>
        <v>1552</v>
      </c>
      <c r="F41" s="104">
        <f>IF(D41&gt;0,E41/D41*100,"-")</f>
        <v>5.018268826591651</v>
      </c>
      <c r="G41" s="103">
        <v>1552</v>
      </c>
      <c r="H41" s="103">
        <v>0</v>
      </c>
      <c r="I41" s="103">
        <f>+SUM(K41,+M41,+O41)</f>
        <v>29375</v>
      </c>
      <c r="J41" s="104">
        <f>IF(D41&gt;0,I41/D41*100,"-")</f>
        <v>94.98173117340835</v>
      </c>
      <c r="K41" s="103">
        <v>22122</v>
      </c>
      <c r="L41" s="104">
        <f>IF(D41&gt;0,K41/D41*100,"-")</f>
        <v>71.52973130274518</v>
      </c>
      <c r="M41" s="103">
        <v>0</v>
      </c>
      <c r="N41" s="104">
        <f>IF(D41&gt;0,M41/D41*100,"-")</f>
        <v>0</v>
      </c>
      <c r="O41" s="103">
        <v>7253</v>
      </c>
      <c r="P41" s="103">
        <v>7113</v>
      </c>
      <c r="Q41" s="104">
        <f>IF(D41&gt;0,O41/D41*100,"-")</f>
        <v>23.451999870663172</v>
      </c>
      <c r="R41" s="103">
        <v>242</v>
      </c>
      <c r="S41" s="101" t="s">
        <v>255</v>
      </c>
      <c r="T41" s="101"/>
      <c r="U41" s="101"/>
      <c r="V41" s="101"/>
      <c r="W41" s="101" t="s">
        <v>255</v>
      </c>
      <c r="X41" s="101"/>
      <c r="Y41" s="101"/>
      <c r="Z41" s="101"/>
    </row>
    <row r="42" spans="1:26" s="107" customFormat="1" ht="13.5" customHeight="1">
      <c r="A42" s="101" t="s">
        <v>14</v>
      </c>
      <c r="B42" s="102" t="s">
        <v>320</v>
      </c>
      <c r="C42" s="101" t="s">
        <v>321</v>
      </c>
      <c r="D42" s="103">
        <f>+SUM(E42,+I42)</f>
        <v>8460</v>
      </c>
      <c r="E42" s="103">
        <f>+SUM(G42,+H42)</f>
        <v>907</v>
      </c>
      <c r="F42" s="104">
        <f>IF(D42&gt;0,E42/D42*100,"-")</f>
        <v>10.721040189125295</v>
      </c>
      <c r="G42" s="103">
        <v>875</v>
      </c>
      <c r="H42" s="103">
        <v>32</v>
      </c>
      <c r="I42" s="103">
        <f>+SUM(K42,+M42,+O42)</f>
        <v>7553</v>
      </c>
      <c r="J42" s="104">
        <f>IF(D42&gt;0,I42/D42*100,"-")</f>
        <v>89.27895981087471</v>
      </c>
      <c r="K42" s="103">
        <v>7338</v>
      </c>
      <c r="L42" s="104">
        <f>IF(D42&gt;0,K42/D42*100,"-")</f>
        <v>86.73758865248227</v>
      </c>
      <c r="M42" s="103">
        <v>0</v>
      </c>
      <c r="N42" s="104">
        <f>IF(D42&gt;0,M42/D42*100,"-")</f>
        <v>0</v>
      </c>
      <c r="O42" s="103">
        <v>215</v>
      </c>
      <c r="P42" s="103">
        <v>126</v>
      </c>
      <c r="Q42" s="104">
        <f>IF(D42&gt;0,O42/D42*100,"-")</f>
        <v>2.541371158392435</v>
      </c>
      <c r="R42" s="103">
        <v>52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 t="s">
        <v>14</v>
      </c>
      <c r="B43" s="102" t="s">
        <v>322</v>
      </c>
      <c r="C43" s="101" t="s">
        <v>323</v>
      </c>
      <c r="D43" s="103">
        <f>+SUM(E43,+I43)</f>
        <v>45543</v>
      </c>
      <c r="E43" s="103">
        <f>+SUM(G43,+H43)</f>
        <v>1821</v>
      </c>
      <c r="F43" s="104">
        <f>IF(D43&gt;0,E43/D43*100,"-")</f>
        <v>3.9984190764771754</v>
      </c>
      <c r="G43" s="103">
        <v>1821</v>
      </c>
      <c r="H43" s="103">
        <v>0</v>
      </c>
      <c r="I43" s="103">
        <f>+SUM(K43,+M43,+O43)</f>
        <v>43722</v>
      </c>
      <c r="J43" s="104">
        <f>IF(D43&gt;0,I43/D43*100,"-")</f>
        <v>96.00158092352282</v>
      </c>
      <c r="K43" s="103">
        <v>42357</v>
      </c>
      <c r="L43" s="104">
        <f>IF(D43&gt;0,K43/D43*100,"-")</f>
        <v>93.00441341150122</v>
      </c>
      <c r="M43" s="103">
        <v>0</v>
      </c>
      <c r="N43" s="104">
        <f>IF(D43&gt;0,M43/D43*100,"-")</f>
        <v>0</v>
      </c>
      <c r="O43" s="103">
        <v>1365</v>
      </c>
      <c r="P43" s="103">
        <v>1303</v>
      </c>
      <c r="Q43" s="104">
        <f>IF(D43&gt;0,O43/D43*100,"-")</f>
        <v>2.9971675120216057</v>
      </c>
      <c r="R43" s="103">
        <v>401</v>
      </c>
      <c r="S43" s="101"/>
      <c r="T43" s="101" t="s">
        <v>255</v>
      </c>
      <c r="U43" s="101"/>
      <c r="V43" s="101"/>
      <c r="W43" s="101" t="s">
        <v>255</v>
      </c>
      <c r="X43" s="101"/>
      <c r="Y43" s="101"/>
      <c r="Z43" s="101"/>
    </row>
    <row r="44" spans="1:26" s="107" customFormat="1" ht="13.5" customHeight="1">
      <c r="A44" s="101" t="s">
        <v>14</v>
      </c>
      <c r="B44" s="102" t="s">
        <v>324</v>
      </c>
      <c r="C44" s="101" t="s">
        <v>325</v>
      </c>
      <c r="D44" s="103">
        <f>+SUM(E44,+I44)</f>
        <v>14321</v>
      </c>
      <c r="E44" s="103">
        <f>+SUM(G44,+H44)</f>
        <v>105</v>
      </c>
      <c r="F44" s="104">
        <f>IF(D44&gt;0,E44/D44*100,"-")</f>
        <v>0.7331890231129111</v>
      </c>
      <c r="G44" s="103">
        <v>105</v>
      </c>
      <c r="H44" s="103">
        <v>0</v>
      </c>
      <c r="I44" s="103">
        <f>+SUM(K44,+M44,+O44)</f>
        <v>14216</v>
      </c>
      <c r="J44" s="104">
        <f>IF(D44&gt;0,I44/D44*100,"-")</f>
        <v>99.26681097688709</v>
      </c>
      <c r="K44" s="103">
        <v>14189</v>
      </c>
      <c r="L44" s="104">
        <f>IF(D44&gt;0,K44/D44*100,"-")</f>
        <v>99.07827665665806</v>
      </c>
      <c r="M44" s="103">
        <v>0</v>
      </c>
      <c r="N44" s="104">
        <f>IF(D44&gt;0,M44/D44*100,"-")</f>
        <v>0</v>
      </c>
      <c r="O44" s="103">
        <v>27</v>
      </c>
      <c r="P44" s="103">
        <v>0</v>
      </c>
      <c r="Q44" s="104">
        <f>IF(D44&gt;0,O44/D44*100,"-")</f>
        <v>0.1885343202290343</v>
      </c>
      <c r="R44" s="103">
        <v>80</v>
      </c>
      <c r="S44" s="101" t="s">
        <v>255</v>
      </c>
      <c r="T44" s="101"/>
      <c r="U44" s="101"/>
      <c r="V44" s="101"/>
      <c r="W44" s="101"/>
      <c r="X44" s="101"/>
      <c r="Y44" s="101"/>
      <c r="Z44" s="101" t="s">
        <v>255</v>
      </c>
    </row>
    <row r="45" spans="1:26" s="107" customFormat="1" ht="13.5" customHeight="1">
      <c r="A45" s="101" t="s">
        <v>14</v>
      </c>
      <c r="B45" s="102" t="s">
        <v>326</v>
      </c>
      <c r="C45" s="101" t="s">
        <v>327</v>
      </c>
      <c r="D45" s="103">
        <f>+SUM(E45,+I45)</f>
        <v>29200</v>
      </c>
      <c r="E45" s="103">
        <f>+SUM(G45,+H45)</f>
        <v>4457</v>
      </c>
      <c r="F45" s="104">
        <f>IF(D45&gt;0,E45/D45*100,"-")</f>
        <v>15.263698630136988</v>
      </c>
      <c r="G45" s="103">
        <v>4457</v>
      </c>
      <c r="H45" s="103">
        <v>0</v>
      </c>
      <c r="I45" s="103">
        <f>+SUM(K45,+M45,+O45)</f>
        <v>24743</v>
      </c>
      <c r="J45" s="104">
        <f>IF(D45&gt;0,I45/D45*100,"-")</f>
        <v>84.73630136986301</v>
      </c>
      <c r="K45" s="103">
        <v>21124</v>
      </c>
      <c r="L45" s="104">
        <f>IF(D45&gt;0,K45/D45*100,"-")</f>
        <v>72.34246575342466</v>
      </c>
      <c r="M45" s="103">
        <v>0</v>
      </c>
      <c r="N45" s="104">
        <f>IF(D45&gt;0,M45/D45*100,"-")</f>
        <v>0</v>
      </c>
      <c r="O45" s="103">
        <v>3619</v>
      </c>
      <c r="P45" s="103">
        <v>2936</v>
      </c>
      <c r="Q45" s="104">
        <f>IF(D45&gt;0,O45/D45*100,"-")</f>
        <v>12.393835616438356</v>
      </c>
      <c r="R45" s="103">
        <v>352</v>
      </c>
      <c r="S45" s="101" t="s">
        <v>255</v>
      </c>
      <c r="T45" s="101"/>
      <c r="U45" s="101"/>
      <c r="V45" s="101"/>
      <c r="W45" s="101"/>
      <c r="X45" s="101"/>
      <c r="Y45" s="101"/>
      <c r="Z45" s="101" t="s">
        <v>255</v>
      </c>
    </row>
    <row r="46" spans="1:26" s="107" customFormat="1" ht="13.5" customHeight="1">
      <c r="A46" s="101" t="s">
        <v>14</v>
      </c>
      <c r="B46" s="102" t="s">
        <v>328</v>
      </c>
      <c r="C46" s="101" t="s">
        <v>329</v>
      </c>
      <c r="D46" s="103">
        <f>+SUM(E46,+I46)</f>
        <v>32350</v>
      </c>
      <c r="E46" s="103">
        <f>+SUM(G46,+H46)</f>
        <v>2913</v>
      </c>
      <c r="F46" s="104">
        <f>IF(D46&gt;0,E46/D46*100,"-")</f>
        <v>9.004636785162287</v>
      </c>
      <c r="G46" s="103">
        <v>2849</v>
      </c>
      <c r="H46" s="103">
        <v>64</v>
      </c>
      <c r="I46" s="103">
        <f>+SUM(K46,+M46,+O46)</f>
        <v>29437</v>
      </c>
      <c r="J46" s="104">
        <f>IF(D46&gt;0,I46/D46*100,"-")</f>
        <v>90.99536321483771</v>
      </c>
      <c r="K46" s="103">
        <v>26280</v>
      </c>
      <c r="L46" s="104">
        <f>IF(D46&gt;0,K46/D46*100,"-")</f>
        <v>81.23647604327667</v>
      </c>
      <c r="M46" s="103">
        <v>0</v>
      </c>
      <c r="N46" s="104">
        <f>IF(D46&gt;0,M46/D46*100,"-")</f>
        <v>0</v>
      </c>
      <c r="O46" s="103">
        <v>3157</v>
      </c>
      <c r="P46" s="103">
        <v>2739</v>
      </c>
      <c r="Q46" s="104">
        <f>IF(D46&gt;0,O46/D46*100,"-")</f>
        <v>9.758887171561051</v>
      </c>
      <c r="R46" s="103">
        <v>150</v>
      </c>
      <c r="S46" s="101" t="s">
        <v>255</v>
      </c>
      <c r="T46" s="101"/>
      <c r="U46" s="101"/>
      <c r="V46" s="101"/>
      <c r="W46" s="101"/>
      <c r="X46" s="101"/>
      <c r="Y46" s="101"/>
      <c r="Z46" s="101" t="s">
        <v>255</v>
      </c>
    </row>
    <row r="47" spans="1:26" s="107" customFormat="1" ht="13.5" customHeight="1">
      <c r="A47" s="101" t="s">
        <v>14</v>
      </c>
      <c r="B47" s="102" t="s">
        <v>330</v>
      </c>
      <c r="C47" s="101" t="s">
        <v>331</v>
      </c>
      <c r="D47" s="103">
        <f>+SUM(E47,+I47)</f>
        <v>19441</v>
      </c>
      <c r="E47" s="103">
        <f>+SUM(G47,+H47)</f>
        <v>1675</v>
      </c>
      <c r="F47" s="104">
        <f>IF(D47&gt;0,E47/D47*100,"-")</f>
        <v>8.61581194383005</v>
      </c>
      <c r="G47" s="103">
        <v>1662</v>
      </c>
      <c r="H47" s="103">
        <v>13</v>
      </c>
      <c r="I47" s="103">
        <f>+SUM(K47,+M47,+O47)</f>
        <v>17766</v>
      </c>
      <c r="J47" s="104">
        <f>IF(D47&gt;0,I47/D47*100,"-")</f>
        <v>91.38418805616995</v>
      </c>
      <c r="K47" s="103">
        <v>10178</v>
      </c>
      <c r="L47" s="104">
        <f>IF(D47&gt;0,K47/D47*100,"-")</f>
        <v>52.353274008538655</v>
      </c>
      <c r="M47" s="103">
        <v>0</v>
      </c>
      <c r="N47" s="104">
        <f>IF(D47&gt;0,M47/D47*100,"-")</f>
        <v>0</v>
      </c>
      <c r="O47" s="103">
        <v>7588</v>
      </c>
      <c r="P47" s="103">
        <v>7263</v>
      </c>
      <c r="Q47" s="104">
        <f>IF(D47&gt;0,O47/D47*100,"-")</f>
        <v>39.03091404763129</v>
      </c>
      <c r="R47" s="103">
        <v>126</v>
      </c>
      <c r="S47" s="101" t="s">
        <v>255</v>
      </c>
      <c r="T47" s="101"/>
      <c r="U47" s="101"/>
      <c r="V47" s="101"/>
      <c r="W47" s="101"/>
      <c r="X47" s="101"/>
      <c r="Y47" s="101"/>
      <c r="Z47" s="101" t="s">
        <v>255</v>
      </c>
    </row>
    <row r="48" spans="1:26" s="107" customFormat="1" ht="13.5" customHeight="1">
      <c r="A48" s="101" t="s">
        <v>14</v>
      </c>
      <c r="B48" s="102" t="s">
        <v>332</v>
      </c>
      <c r="C48" s="101" t="s">
        <v>333</v>
      </c>
      <c r="D48" s="103">
        <f>+SUM(E48,+I48)</f>
        <v>8152</v>
      </c>
      <c r="E48" s="103">
        <f>+SUM(G48,+H48)</f>
        <v>5608</v>
      </c>
      <c r="F48" s="104">
        <f>IF(D48&gt;0,E48/D48*100,"-")</f>
        <v>68.79293424926398</v>
      </c>
      <c r="G48" s="103">
        <v>5581</v>
      </c>
      <c r="H48" s="103">
        <v>27</v>
      </c>
      <c r="I48" s="103">
        <f>+SUM(K48,+M48,+O48)</f>
        <v>2544</v>
      </c>
      <c r="J48" s="104">
        <f>IF(D48&gt;0,I48/D48*100,"-")</f>
        <v>31.207065750736017</v>
      </c>
      <c r="K48" s="103">
        <v>174</v>
      </c>
      <c r="L48" s="104">
        <f>IF(D48&gt;0,K48/D48*100,"-")</f>
        <v>2.134445534838077</v>
      </c>
      <c r="M48" s="103">
        <v>0</v>
      </c>
      <c r="N48" s="104">
        <f>IF(D48&gt;0,M48/D48*100,"-")</f>
        <v>0</v>
      </c>
      <c r="O48" s="103">
        <v>2370</v>
      </c>
      <c r="P48" s="103">
        <v>2271</v>
      </c>
      <c r="Q48" s="104">
        <f>IF(D48&gt;0,O48/D48*100,"-")</f>
        <v>29.07262021589794</v>
      </c>
      <c r="R48" s="103">
        <v>152</v>
      </c>
      <c r="S48" s="101"/>
      <c r="T48" s="101"/>
      <c r="U48" s="101"/>
      <c r="V48" s="101" t="s">
        <v>255</v>
      </c>
      <c r="W48" s="101"/>
      <c r="X48" s="101"/>
      <c r="Y48" s="101"/>
      <c r="Z48" s="101" t="s">
        <v>255</v>
      </c>
    </row>
    <row r="49" spans="1:26" s="107" customFormat="1" ht="13.5" customHeight="1">
      <c r="A49" s="101" t="s">
        <v>14</v>
      </c>
      <c r="B49" s="102" t="s">
        <v>334</v>
      </c>
      <c r="C49" s="101" t="s">
        <v>335</v>
      </c>
      <c r="D49" s="103">
        <f>+SUM(E49,+I49)</f>
        <v>16603</v>
      </c>
      <c r="E49" s="103">
        <f>+SUM(G49,+H49)</f>
        <v>8158</v>
      </c>
      <c r="F49" s="104">
        <f>IF(D49&gt;0,E49/D49*100,"-")</f>
        <v>49.13569836776486</v>
      </c>
      <c r="G49" s="103">
        <v>8158</v>
      </c>
      <c r="H49" s="103">
        <v>0</v>
      </c>
      <c r="I49" s="103">
        <f>+SUM(K49,+M49,+O49)</f>
        <v>8445</v>
      </c>
      <c r="J49" s="104">
        <f>IF(D49&gt;0,I49/D49*100,"-")</f>
        <v>50.86430163223514</v>
      </c>
      <c r="K49" s="103">
        <v>5801</v>
      </c>
      <c r="L49" s="104">
        <f>IF(D49&gt;0,K49/D49*100,"-")</f>
        <v>34.93946877070409</v>
      </c>
      <c r="M49" s="103">
        <v>0</v>
      </c>
      <c r="N49" s="104">
        <f>IF(D49&gt;0,M49/D49*100,"-")</f>
        <v>0</v>
      </c>
      <c r="O49" s="103">
        <v>2644</v>
      </c>
      <c r="P49" s="103">
        <v>2485</v>
      </c>
      <c r="Q49" s="104">
        <f>IF(D49&gt;0,O49/D49*100,"-")</f>
        <v>15.92483286153105</v>
      </c>
      <c r="R49" s="103">
        <v>143</v>
      </c>
      <c r="S49" s="101"/>
      <c r="T49" s="101" t="s">
        <v>255</v>
      </c>
      <c r="U49" s="101"/>
      <c r="V49" s="101"/>
      <c r="W49" s="101"/>
      <c r="X49" s="101"/>
      <c r="Y49" s="101"/>
      <c r="Z49" s="101" t="s">
        <v>255</v>
      </c>
    </row>
    <row r="50" spans="1:26" s="107" customFormat="1" ht="13.5" customHeight="1">
      <c r="A50" s="101" t="s">
        <v>14</v>
      </c>
      <c r="B50" s="102" t="s">
        <v>336</v>
      </c>
      <c r="C50" s="101" t="s">
        <v>337</v>
      </c>
      <c r="D50" s="103">
        <f>+SUM(E50,+I50)</f>
        <v>13954</v>
      </c>
      <c r="E50" s="103">
        <f>+SUM(G50,+H50)</f>
        <v>8028</v>
      </c>
      <c r="F50" s="104">
        <f>IF(D50&gt;0,E50/D50*100,"-")</f>
        <v>57.53189049734843</v>
      </c>
      <c r="G50" s="103">
        <v>8028</v>
      </c>
      <c r="H50" s="103">
        <v>0</v>
      </c>
      <c r="I50" s="103">
        <f>+SUM(K50,+M50,+O50)</f>
        <v>5926</v>
      </c>
      <c r="J50" s="104">
        <f>IF(D50&gt;0,I50/D50*100,"-")</f>
        <v>42.46810950265157</v>
      </c>
      <c r="K50" s="103">
        <v>0</v>
      </c>
      <c r="L50" s="104">
        <f>IF(D50&gt;0,K50/D50*100,"-")</f>
        <v>0</v>
      </c>
      <c r="M50" s="103">
        <v>536</v>
      </c>
      <c r="N50" s="104">
        <f>IF(D50&gt;0,M50/D50*100,"-")</f>
        <v>3.8411924896087144</v>
      </c>
      <c r="O50" s="103">
        <v>5390</v>
      </c>
      <c r="P50" s="103">
        <v>5231</v>
      </c>
      <c r="Q50" s="104">
        <f>IF(D50&gt;0,O50/D50*100,"-")</f>
        <v>38.626917013042856</v>
      </c>
      <c r="R50" s="103">
        <v>84</v>
      </c>
      <c r="S50" s="101"/>
      <c r="T50" s="101"/>
      <c r="U50" s="101"/>
      <c r="V50" s="101" t="s">
        <v>255</v>
      </c>
      <c r="W50" s="101"/>
      <c r="X50" s="101"/>
      <c r="Y50" s="101"/>
      <c r="Z50" s="101" t="s">
        <v>255</v>
      </c>
    </row>
    <row r="51" spans="1:26" s="107" customFormat="1" ht="13.5" customHeight="1">
      <c r="A51" s="101" t="s">
        <v>14</v>
      </c>
      <c r="B51" s="102" t="s">
        <v>338</v>
      </c>
      <c r="C51" s="101" t="s">
        <v>339</v>
      </c>
      <c r="D51" s="103">
        <f>+SUM(E51,+I51)</f>
        <v>29626</v>
      </c>
      <c r="E51" s="103">
        <f>+SUM(G51,+H51)</f>
        <v>3175</v>
      </c>
      <c r="F51" s="104">
        <f>IF(D51&gt;0,E51/D51*100,"-")</f>
        <v>10.716937824883548</v>
      </c>
      <c r="G51" s="103">
        <v>3175</v>
      </c>
      <c r="H51" s="103">
        <v>0</v>
      </c>
      <c r="I51" s="103">
        <f>+SUM(K51,+M51,+O51)</f>
        <v>26451</v>
      </c>
      <c r="J51" s="104">
        <f>IF(D51&gt;0,I51/D51*100,"-")</f>
        <v>89.28306217511646</v>
      </c>
      <c r="K51" s="103">
        <v>21209</v>
      </c>
      <c r="L51" s="104">
        <f>IF(D51&gt;0,K51/D51*100,"-")</f>
        <v>71.58914467022211</v>
      </c>
      <c r="M51" s="103">
        <v>0</v>
      </c>
      <c r="N51" s="104">
        <f>IF(D51&gt;0,M51/D51*100,"-")</f>
        <v>0</v>
      </c>
      <c r="O51" s="103">
        <v>5242</v>
      </c>
      <c r="P51" s="103">
        <v>4753</v>
      </c>
      <c r="Q51" s="104">
        <f>IF(D51&gt;0,O51/D51*100,"-")</f>
        <v>17.693917504894348</v>
      </c>
      <c r="R51" s="103">
        <v>176</v>
      </c>
      <c r="S51" s="101" t="s">
        <v>255</v>
      </c>
      <c r="T51" s="101"/>
      <c r="U51" s="101"/>
      <c r="V51" s="101"/>
      <c r="W51" s="101"/>
      <c r="X51" s="101" t="s">
        <v>255</v>
      </c>
      <c r="Y51" s="101"/>
      <c r="Z51" s="101"/>
    </row>
    <row r="52" spans="1:26" s="107" customFormat="1" ht="13.5" customHeight="1">
      <c r="A52" s="101" t="s">
        <v>14</v>
      </c>
      <c r="B52" s="102" t="s">
        <v>340</v>
      </c>
      <c r="C52" s="101" t="s">
        <v>341</v>
      </c>
      <c r="D52" s="103">
        <f>+SUM(E52,+I52)</f>
        <v>2322</v>
      </c>
      <c r="E52" s="103">
        <f>+SUM(G52,+H52)</f>
        <v>943</v>
      </c>
      <c r="F52" s="104">
        <f>IF(D52&gt;0,E52/D52*100,"-")</f>
        <v>40.61154177433247</v>
      </c>
      <c r="G52" s="103">
        <v>898</v>
      </c>
      <c r="H52" s="103">
        <v>45</v>
      </c>
      <c r="I52" s="103">
        <f>+SUM(K52,+M52,+O52)</f>
        <v>1379</v>
      </c>
      <c r="J52" s="104">
        <f>IF(D52&gt;0,I52/D52*100,"-")</f>
        <v>59.38845822566753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1379</v>
      </c>
      <c r="P52" s="103">
        <v>1301</v>
      </c>
      <c r="Q52" s="104">
        <f>IF(D52&gt;0,O52/D52*100,"-")</f>
        <v>59.38845822566753</v>
      </c>
      <c r="R52" s="103">
        <v>4</v>
      </c>
      <c r="S52" s="101" t="s">
        <v>255</v>
      </c>
      <c r="T52" s="101"/>
      <c r="U52" s="101"/>
      <c r="V52" s="101"/>
      <c r="W52" s="101" t="s">
        <v>255</v>
      </c>
      <c r="X52" s="101"/>
      <c r="Y52" s="101"/>
      <c r="Z52" s="101"/>
    </row>
    <row r="53" spans="1:26" s="107" customFormat="1" ht="13.5" customHeight="1">
      <c r="A53" s="101" t="s">
        <v>14</v>
      </c>
      <c r="B53" s="102" t="s">
        <v>342</v>
      </c>
      <c r="C53" s="101" t="s">
        <v>343</v>
      </c>
      <c r="D53" s="103">
        <f>+SUM(E53,+I53)</f>
        <v>15513</v>
      </c>
      <c r="E53" s="103">
        <f>+SUM(G53,+H53)</f>
        <v>1677</v>
      </c>
      <c r="F53" s="104">
        <f>IF(D53&gt;0,E53/D53*100,"-")</f>
        <v>10.810288145426416</v>
      </c>
      <c r="G53" s="103">
        <v>1677</v>
      </c>
      <c r="H53" s="103">
        <v>0</v>
      </c>
      <c r="I53" s="103">
        <f>+SUM(K53,+M53,+O53)</f>
        <v>13836</v>
      </c>
      <c r="J53" s="104">
        <f>IF(D53&gt;0,I53/D53*100,"-")</f>
        <v>89.18971185457359</v>
      </c>
      <c r="K53" s="103">
        <v>11934</v>
      </c>
      <c r="L53" s="104">
        <f>IF(D53&gt;0,K53/D53*100,"-")</f>
        <v>76.9290272674531</v>
      </c>
      <c r="M53" s="103">
        <v>0</v>
      </c>
      <c r="N53" s="104">
        <f>IF(D53&gt;0,M53/D53*100,"-")</f>
        <v>0</v>
      </c>
      <c r="O53" s="103">
        <v>1902</v>
      </c>
      <c r="P53" s="103">
        <v>1733</v>
      </c>
      <c r="Q53" s="104">
        <f>IF(D53&gt;0,O53/D53*100,"-")</f>
        <v>12.26068458712048</v>
      </c>
      <c r="R53" s="103">
        <v>195</v>
      </c>
      <c r="S53" s="101" t="s">
        <v>255</v>
      </c>
      <c r="T53" s="101"/>
      <c r="U53" s="101"/>
      <c r="V53" s="101"/>
      <c r="W53" s="101" t="s">
        <v>255</v>
      </c>
      <c r="X53" s="101"/>
      <c r="Y53" s="101"/>
      <c r="Z53" s="101"/>
    </row>
    <row r="54" spans="1:26" s="107" customFormat="1" ht="13.5" customHeight="1">
      <c r="A54" s="101" t="s">
        <v>14</v>
      </c>
      <c r="B54" s="102" t="s">
        <v>344</v>
      </c>
      <c r="C54" s="101" t="s">
        <v>345</v>
      </c>
      <c r="D54" s="103">
        <f>+SUM(E54,+I54)</f>
        <v>14452</v>
      </c>
      <c r="E54" s="103">
        <f>+SUM(G54,+H54)</f>
        <v>703</v>
      </c>
      <c r="F54" s="104">
        <f>IF(D54&gt;0,E54/D54*100,"-")</f>
        <v>4.864378632715195</v>
      </c>
      <c r="G54" s="103">
        <v>703</v>
      </c>
      <c r="H54" s="103">
        <v>0</v>
      </c>
      <c r="I54" s="103">
        <f>+SUM(K54,+M54,+O54)</f>
        <v>13749</v>
      </c>
      <c r="J54" s="104">
        <f>IF(D54&gt;0,I54/D54*100,"-")</f>
        <v>95.13562136728481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13749</v>
      </c>
      <c r="P54" s="103">
        <v>11484</v>
      </c>
      <c r="Q54" s="104">
        <f>IF(D54&gt;0,O54/D54*100,"-")</f>
        <v>95.13562136728481</v>
      </c>
      <c r="R54" s="103">
        <v>82</v>
      </c>
      <c r="S54" s="101" t="s">
        <v>255</v>
      </c>
      <c r="T54" s="101"/>
      <c r="U54" s="101"/>
      <c r="V54" s="101"/>
      <c r="W54" s="101"/>
      <c r="X54" s="101" t="s">
        <v>255</v>
      </c>
      <c r="Y54" s="101"/>
      <c r="Z54" s="101"/>
    </row>
    <row r="55" spans="1:26" s="107" customFormat="1" ht="13.5" customHeight="1">
      <c r="A55" s="101" t="s">
        <v>14</v>
      </c>
      <c r="B55" s="102" t="s">
        <v>346</v>
      </c>
      <c r="C55" s="101" t="s">
        <v>347</v>
      </c>
      <c r="D55" s="103">
        <f>+SUM(E55,+I55)</f>
        <v>19891</v>
      </c>
      <c r="E55" s="103">
        <f>+SUM(G55,+H55)</f>
        <v>4095</v>
      </c>
      <c r="F55" s="104">
        <f>IF(D55&gt;0,E55/D55*100,"-")</f>
        <v>20.587200241315166</v>
      </c>
      <c r="G55" s="103">
        <v>4085</v>
      </c>
      <c r="H55" s="103">
        <v>10</v>
      </c>
      <c r="I55" s="103">
        <f>+SUM(K55,+M55,+O55)</f>
        <v>15796</v>
      </c>
      <c r="J55" s="104">
        <f>IF(D55&gt;0,I55/D55*100,"-")</f>
        <v>79.41279975868484</v>
      </c>
      <c r="K55" s="103">
        <v>4068</v>
      </c>
      <c r="L55" s="104">
        <f>IF(D55&gt;0,K55/D55*100,"-")</f>
        <v>20.451460459504297</v>
      </c>
      <c r="M55" s="103">
        <v>0</v>
      </c>
      <c r="N55" s="104">
        <f>IF(D55&gt;0,M55/D55*100,"-")</f>
        <v>0</v>
      </c>
      <c r="O55" s="103">
        <v>11728</v>
      </c>
      <c r="P55" s="103">
        <v>10216</v>
      </c>
      <c r="Q55" s="104">
        <f>IF(D55&gt;0,O55/D55*100,"-")</f>
        <v>58.96133929918054</v>
      </c>
      <c r="R55" s="103">
        <v>166</v>
      </c>
      <c r="S55" s="101" t="s">
        <v>255</v>
      </c>
      <c r="T55" s="101"/>
      <c r="U55" s="101"/>
      <c r="V55" s="101"/>
      <c r="W55" s="101" t="s">
        <v>255</v>
      </c>
      <c r="X55" s="101"/>
      <c r="Y55" s="101"/>
      <c r="Z55" s="101"/>
    </row>
    <row r="56" spans="1:26" s="107" customFormat="1" ht="13.5" customHeight="1">
      <c r="A56" s="101" t="s">
        <v>14</v>
      </c>
      <c r="B56" s="102" t="s">
        <v>348</v>
      </c>
      <c r="C56" s="101" t="s">
        <v>349</v>
      </c>
      <c r="D56" s="103">
        <f>+SUM(E56,+I56)</f>
        <v>11510</v>
      </c>
      <c r="E56" s="103">
        <f>+SUM(G56,+H56)</f>
        <v>4152</v>
      </c>
      <c r="F56" s="104">
        <f>IF(D56&gt;0,E56/D56*100,"-")</f>
        <v>36.072980017376196</v>
      </c>
      <c r="G56" s="103">
        <v>4152</v>
      </c>
      <c r="H56" s="103">
        <v>0</v>
      </c>
      <c r="I56" s="103">
        <f>+SUM(K56,+M56,+O56)</f>
        <v>7358</v>
      </c>
      <c r="J56" s="104">
        <f>IF(D56&gt;0,I56/D56*100,"-")</f>
        <v>63.927019982623804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7358</v>
      </c>
      <c r="P56" s="103">
        <v>304</v>
      </c>
      <c r="Q56" s="104">
        <f>IF(D56&gt;0,O56/D56*100,"-")</f>
        <v>63.927019982623804</v>
      </c>
      <c r="R56" s="103">
        <v>0</v>
      </c>
      <c r="S56" s="101"/>
      <c r="T56" s="101"/>
      <c r="U56" s="101"/>
      <c r="V56" s="101" t="s">
        <v>255</v>
      </c>
      <c r="W56" s="101" t="s">
        <v>255</v>
      </c>
      <c r="X56" s="101"/>
      <c r="Y56" s="101"/>
      <c r="Z56" s="101"/>
    </row>
    <row r="57" spans="1:26" s="107" customFormat="1" ht="13.5" customHeight="1">
      <c r="A57" s="101" t="s">
        <v>14</v>
      </c>
      <c r="B57" s="102" t="s">
        <v>350</v>
      </c>
      <c r="C57" s="101" t="s">
        <v>351</v>
      </c>
      <c r="D57" s="103">
        <f>+SUM(E57,+I57)</f>
        <v>10765</v>
      </c>
      <c r="E57" s="103">
        <f>+SUM(G57,+H57)</f>
        <v>6822</v>
      </c>
      <c r="F57" s="104">
        <f>IF(D57&gt;0,E57/D57*100,"-")</f>
        <v>63.37203901532745</v>
      </c>
      <c r="G57" s="103">
        <v>6812</v>
      </c>
      <c r="H57" s="103">
        <v>10</v>
      </c>
      <c r="I57" s="103">
        <f>+SUM(K57,+M57,+O57)</f>
        <v>3943</v>
      </c>
      <c r="J57" s="104">
        <f>IF(D57&gt;0,I57/D57*100,"-")</f>
        <v>36.62796098467255</v>
      </c>
      <c r="K57" s="103">
        <v>0</v>
      </c>
      <c r="L57" s="104">
        <f>IF(D57&gt;0,K57/D57*100,"-")</f>
        <v>0</v>
      </c>
      <c r="M57" s="103">
        <v>0</v>
      </c>
      <c r="N57" s="104">
        <f>IF(D57&gt;0,M57/D57*100,"-")</f>
        <v>0</v>
      </c>
      <c r="O57" s="103">
        <v>3943</v>
      </c>
      <c r="P57" s="103">
        <v>3107</v>
      </c>
      <c r="Q57" s="104">
        <f>IF(D57&gt;0,O57/D57*100,"-")</f>
        <v>36.62796098467255</v>
      </c>
      <c r="R57" s="103">
        <v>11</v>
      </c>
      <c r="S57" s="101" t="s">
        <v>255</v>
      </c>
      <c r="T57" s="101"/>
      <c r="U57" s="101"/>
      <c r="V57" s="101"/>
      <c r="W57" s="101" t="s">
        <v>255</v>
      </c>
      <c r="X57" s="101"/>
      <c r="Y57" s="101"/>
      <c r="Z57" s="101"/>
    </row>
    <row r="58" spans="1:26" s="107" customFormat="1" ht="13.5" customHeight="1">
      <c r="A58" s="101" t="s">
        <v>14</v>
      </c>
      <c r="B58" s="102" t="s">
        <v>352</v>
      </c>
      <c r="C58" s="101" t="s">
        <v>353</v>
      </c>
      <c r="D58" s="103">
        <f>+SUM(E58,+I58)</f>
        <v>9330</v>
      </c>
      <c r="E58" s="103">
        <f>+SUM(G58,+H58)</f>
        <v>4454</v>
      </c>
      <c r="F58" s="104">
        <f>IF(D58&gt;0,E58/D58*100,"-")</f>
        <v>47.738478027867096</v>
      </c>
      <c r="G58" s="103">
        <v>4454</v>
      </c>
      <c r="H58" s="103">
        <v>0</v>
      </c>
      <c r="I58" s="103">
        <f>+SUM(K58,+M58,+O58)</f>
        <v>4876</v>
      </c>
      <c r="J58" s="104">
        <f>IF(D58&gt;0,I58/D58*100,"-")</f>
        <v>52.261521972132904</v>
      </c>
      <c r="K58" s="103">
        <v>0</v>
      </c>
      <c r="L58" s="104">
        <f>IF(D58&gt;0,K58/D58*100,"-")</f>
        <v>0</v>
      </c>
      <c r="M58" s="103">
        <v>122</v>
      </c>
      <c r="N58" s="104">
        <f>IF(D58&gt;0,M58/D58*100,"-")</f>
        <v>1.307609860664523</v>
      </c>
      <c r="O58" s="103">
        <v>4754</v>
      </c>
      <c r="P58" s="103">
        <v>3255</v>
      </c>
      <c r="Q58" s="104">
        <f>IF(D58&gt;0,O58/D58*100,"-")</f>
        <v>50.953912111468384</v>
      </c>
      <c r="R58" s="103">
        <v>19</v>
      </c>
      <c r="S58" s="101" t="s">
        <v>255</v>
      </c>
      <c r="T58" s="101"/>
      <c r="U58" s="101"/>
      <c r="V58" s="101"/>
      <c r="W58" s="101" t="s">
        <v>255</v>
      </c>
      <c r="X58" s="101"/>
      <c r="Y58" s="101"/>
      <c r="Z58" s="101"/>
    </row>
    <row r="59" spans="1:26" s="107" customFormat="1" ht="13.5" customHeight="1">
      <c r="A59" s="101" t="s">
        <v>14</v>
      </c>
      <c r="B59" s="102" t="s">
        <v>354</v>
      </c>
      <c r="C59" s="101" t="s">
        <v>355</v>
      </c>
      <c r="D59" s="103">
        <f>+SUM(E59,+I59)</f>
        <v>17917</v>
      </c>
      <c r="E59" s="103">
        <f>+SUM(G59,+H59)</f>
        <v>10872</v>
      </c>
      <c r="F59" s="104">
        <f>IF(D59&gt;0,E59/D59*100,"-")</f>
        <v>60.67980130602222</v>
      </c>
      <c r="G59" s="103">
        <v>10872</v>
      </c>
      <c r="H59" s="103">
        <v>0</v>
      </c>
      <c r="I59" s="103">
        <f>+SUM(K59,+M59,+O59)</f>
        <v>7045</v>
      </c>
      <c r="J59" s="104">
        <f>IF(D59&gt;0,I59/D59*100,"-")</f>
        <v>39.32019869397779</v>
      </c>
      <c r="K59" s="103">
        <v>0</v>
      </c>
      <c r="L59" s="104">
        <f>IF(D59&gt;0,K59/D59*100,"-")</f>
        <v>0</v>
      </c>
      <c r="M59" s="103">
        <v>0</v>
      </c>
      <c r="N59" s="104">
        <f>IF(D59&gt;0,M59/D59*100,"-")</f>
        <v>0</v>
      </c>
      <c r="O59" s="103">
        <v>7045</v>
      </c>
      <c r="P59" s="103">
        <v>5121</v>
      </c>
      <c r="Q59" s="104">
        <f>IF(D59&gt;0,O59/D59*100,"-")</f>
        <v>39.32019869397779</v>
      </c>
      <c r="R59" s="103">
        <v>95</v>
      </c>
      <c r="S59" s="101" t="s">
        <v>255</v>
      </c>
      <c r="T59" s="101"/>
      <c r="U59" s="101"/>
      <c r="V59" s="101"/>
      <c r="W59" s="101"/>
      <c r="X59" s="101" t="s">
        <v>255</v>
      </c>
      <c r="Y59" s="101"/>
      <c r="Z59" s="101"/>
    </row>
    <row r="60" spans="1:26" s="107" customFormat="1" ht="13.5" customHeight="1">
      <c r="A60" s="101" t="s">
        <v>14</v>
      </c>
      <c r="B60" s="102" t="s">
        <v>356</v>
      </c>
      <c r="C60" s="101" t="s">
        <v>357</v>
      </c>
      <c r="D60" s="103">
        <f>+SUM(E60,+I60)</f>
        <v>5368</v>
      </c>
      <c r="E60" s="103">
        <f>+SUM(G60,+H60)</f>
        <v>3614</v>
      </c>
      <c r="F60" s="104">
        <f>IF(D60&gt;0,E60/D60*100,"-")</f>
        <v>67.32488822652756</v>
      </c>
      <c r="G60" s="103">
        <v>3614</v>
      </c>
      <c r="H60" s="103">
        <v>0</v>
      </c>
      <c r="I60" s="103">
        <f>+SUM(K60,+M60,+O60)</f>
        <v>1754</v>
      </c>
      <c r="J60" s="104">
        <f>IF(D60&gt;0,I60/D60*100,"-")</f>
        <v>32.67511177347243</v>
      </c>
      <c r="K60" s="103">
        <v>0</v>
      </c>
      <c r="L60" s="104">
        <f>IF(D60&gt;0,K60/D60*100,"-")</f>
        <v>0</v>
      </c>
      <c r="M60" s="103">
        <v>0</v>
      </c>
      <c r="N60" s="104">
        <f>IF(D60&gt;0,M60/D60*100,"-")</f>
        <v>0</v>
      </c>
      <c r="O60" s="103">
        <v>1754</v>
      </c>
      <c r="P60" s="103">
        <v>1729</v>
      </c>
      <c r="Q60" s="104">
        <f>IF(D60&gt;0,O60/D60*100,"-")</f>
        <v>32.67511177347243</v>
      </c>
      <c r="R60" s="103">
        <v>6</v>
      </c>
      <c r="S60" s="101" t="s">
        <v>255</v>
      </c>
      <c r="T60" s="101"/>
      <c r="U60" s="101"/>
      <c r="V60" s="101"/>
      <c r="W60" s="101" t="s">
        <v>255</v>
      </c>
      <c r="X60" s="101"/>
      <c r="Y60" s="101"/>
      <c r="Z60" s="101"/>
    </row>
    <row r="61" spans="1:26" s="107" customFormat="1" ht="13.5" customHeight="1">
      <c r="A61" s="101" t="s">
        <v>14</v>
      </c>
      <c r="B61" s="102" t="s">
        <v>358</v>
      </c>
      <c r="C61" s="101" t="s">
        <v>359</v>
      </c>
      <c r="D61" s="103">
        <f>+SUM(E61,+I61)</f>
        <v>3317</v>
      </c>
      <c r="E61" s="103">
        <f>+SUM(G61,+H61)</f>
        <v>1760</v>
      </c>
      <c r="F61" s="104">
        <f>IF(D61&gt;0,E61/D61*100,"-")</f>
        <v>53.05999397045523</v>
      </c>
      <c r="G61" s="103">
        <v>1760</v>
      </c>
      <c r="H61" s="103">
        <v>0</v>
      </c>
      <c r="I61" s="103">
        <f>+SUM(K61,+M61,+O61)</f>
        <v>1557</v>
      </c>
      <c r="J61" s="104">
        <f>IF(D61&gt;0,I61/D61*100,"-")</f>
        <v>46.94000602954477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1557</v>
      </c>
      <c r="P61" s="103">
        <v>1407</v>
      </c>
      <c r="Q61" s="104">
        <f>IF(D61&gt;0,O61/D61*100,"-")</f>
        <v>46.94000602954477</v>
      </c>
      <c r="R61" s="103">
        <v>5</v>
      </c>
      <c r="S61" s="101" t="s">
        <v>255</v>
      </c>
      <c r="T61" s="101"/>
      <c r="U61" s="101"/>
      <c r="V61" s="101"/>
      <c r="W61" s="101" t="s">
        <v>255</v>
      </c>
      <c r="X61" s="101"/>
      <c r="Y61" s="101"/>
      <c r="Z61" s="101"/>
    </row>
    <row r="62" spans="1:26" s="107" customFormat="1" ht="13.5" customHeight="1">
      <c r="A62" s="101" t="s">
        <v>14</v>
      </c>
      <c r="B62" s="102" t="s">
        <v>360</v>
      </c>
      <c r="C62" s="101" t="s">
        <v>361</v>
      </c>
      <c r="D62" s="103">
        <f>+SUM(E62,+I62)</f>
        <v>23925</v>
      </c>
      <c r="E62" s="103">
        <f>+SUM(G62,+H62)</f>
        <v>18143</v>
      </c>
      <c r="F62" s="104">
        <f>IF(D62&gt;0,E62/D62*100,"-")</f>
        <v>75.83281086729362</v>
      </c>
      <c r="G62" s="103">
        <v>18143</v>
      </c>
      <c r="H62" s="103">
        <v>0</v>
      </c>
      <c r="I62" s="103">
        <f>+SUM(K62,+M62,+O62)</f>
        <v>5782</v>
      </c>
      <c r="J62" s="104">
        <f>IF(D62&gt;0,I62/D62*100,"-")</f>
        <v>24.167189132706373</v>
      </c>
      <c r="K62" s="103">
        <v>0</v>
      </c>
      <c r="L62" s="104">
        <f>IF(D62&gt;0,K62/D62*100,"-")</f>
        <v>0</v>
      </c>
      <c r="M62" s="103">
        <v>1619</v>
      </c>
      <c r="N62" s="104">
        <f>IF(D62&gt;0,M62/D62*100,"-")</f>
        <v>6.766980146290491</v>
      </c>
      <c r="O62" s="103">
        <v>4163</v>
      </c>
      <c r="P62" s="103">
        <v>2665</v>
      </c>
      <c r="Q62" s="104">
        <f>IF(D62&gt;0,O62/D62*100,"-")</f>
        <v>17.400208986415883</v>
      </c>
      <c r="R62" s="103">
        <v>114</v>
      </c>
      <c r="S62" s="101" t="s">
        <v>255</v>
      </c>
      <c r="T62" s="101"/>
      <c r="U62" s="101"/>
      <c r="V62" s="101"/>
      <c r="W62" s="101" t="s">
        <v>255</v>
      </c>
      <c r="X62" s="101"/>
      <c r="Y62" s="101"/>
      <c r="Z62" s="101"/>
    </row>
    <row r="63" spans="1:26" s="107" customFormat="1" ht="13.5" customHeight="1">
      <c r="A63" s="101" t="s">
        <v>14</v>
      </c>
      <c r="B63" s="102" t="s">
        <v>362</v>
      </c>
      <c r="C63" s="101" t="s">
        <v>363</v>
      </c>
      <c r="D63" s="103">
        <f>+SUM(E63,+I63)</f>
        <v>36200</v>
      </c>
      <c r="E63" s="103">
        <f>+SUM(G63,+H63)</f>
        <v>5114</v>
      </c>
      <c r="F63" s="104">
        <f>IF(D63&gt;0,E63/D63*100,"-")</f>
        <v>14.127071823204421</v>
      </c>
      <c r="G63" s="103">
        <v>5114</v>
      </c>
      <c r="H63" s="103">
        <v>0</v>
      </c>
      <c r="I63" s="103">
        <f>+SUM(K63,+M63,+O63)</f>
        <v>31086</v>
      </c>
      <c r="J63" s="104">
        <f>IF(D63&gt;0,I63/D63*100,"-")</f>
        <v>85.87292817679558</v>
      </c>
      <c r="K63" s="103">
        <v>12685</v>
      </c>
      <c r="L63" s="104">
        <f>IF(D63&gt;0,K63/D63*100,"-")</f>
        <v>35.0414364640884</v>
      </c>
      <c r="M63" s="103">
        <v>0</v>
      </c>
      <c r="N63" s="104">
        <f>IF(D63&gt;0,M63/D63*100,"-")</f>
        <v>0</v>
      </c>
      <c r="O63" s="103">
        <v>18401</v>
      </c>
      <c r="P63" s="103">
        <v>14879</v>
      </c>
      <c r="Q63" s="104">
        <f>IF(D63&gt;0,O63/D63*100,"-")</f>
        <v>50.83149171270718</v>
      </c>
      <c r="R63" s="103">
        <v>607</v>
      </c>
      <c r="S63" s="101" t="s">
        <v>255</v>
      </c>
      <c r="T63" s="101"/>
      <c r="U63" s="101"/>
      <c r="V63" s="101"/>
      <c r="W63" s="101"/>
      <c r="X63" s="101"/>
      <c r="Y63" s="101"/>
      <c r="Z63" s="101" t="s">
        <v>255</v>
      </c>
    </row>
    <row r="64" spans="1:26" s="107" customFormat="1" ht="13.5" customHeight="1">
      <c r="A64" s="101" t="s">
        <v>14</v>
      </c>
      <c r="B64" s="102" t="s">
        <v>364</v>
      </c>
      <c r="C64" s="101" t="s">
        <v>365</v>
      </c>
      <c r="D64" s="103">
        <f>+SUM(E64,+I64)</f>
        <v>20884</v>
      </c>
      <c r="E64" s="103">
        <f>+SUM(G64,+H64)</f>
        <v>7241</v>
      </c>
      <c r="F64" s="104">
        <f>IF(D64&gt;0,E64/D64*100,"-")</f>
        <v>34.67247653706186</v>
      </c>
      <c r="G64" s="103">
        <v>7201</v>
      </c>
      <c r="H64" s="103">
        <v>40</v>
      </c>
      <c r="I64" s="103">
        <f>+SUM(K64,+M64,+O64)</f>
        <v>13643</v>
      </c>
      <c r="J64" s="104">
        <f>IF(D64&gt;0,I64/D64*100,"-")</f>
        <v>65.32752346293813</v>
      </c>
      <c r="K64" s="103">
        <v>1579</v>
      </c>
      <c r="L64" s="104">
        <f>IF(D64&gt;0,K64/D64*100,"-")</f>
        <v>7.560812104960736</v>
      </c>
      <c r="M64" s="103">
        <v>0</v>
      </c>
      <c r="N64" s="104">
        <f>IF(D64&gt;0,M64/D64*100,"-")</f>
        <v>0</v>
      </c>
      <c r="O64" s="103">
        <v>12064</v>
      </c>
      <c r="P64" s="103">
        <v>8763</v>
      </c>
      <c r="Q64" s="104">
        <f>IF(D64&gt;0,O64/D64*100,"-")</f>
        <v>57.7667113579774</v>
      </c>
      <c r="R64" s="103">
        <v>61</v>
      </c>
      <c r="S64" s="101" t="s">
        <v>255</v>
      </c>
      <c r="T64" s="101"/>
      <c r="U64" s="101"/>
      <c r="V64" s="101"/>
      <c r="W64" s="101"/>
      <c r="X64" s="101" t="s">
        <v>255</v>
      </c>
      <c r="Y64" s="101"/>
      <c r="Z64" s="101"/>
    </row>
    <row r="65" spans="1:26" s="107" customFormat="1" ht="13.5" customHeight="1">
      <c r="A65" s="101" t="s">
        <v>14</v>
      </c>
      <c r="B65" s="102" t="s">
        <v>366</v>
      </c>
      <c r="C65" s="101" t="s">
        <v>367</v>
      </c>
      <c r="D65" s="103">
        <f>+SUM(E65,+I65)</f>
        <v>6881</v>
      </c>
      <c r="E65" s="103">
        <f>+SUM(G65,+H65)</f>
        <v>3010</v>
      </c>
      <c r="F65" s="104">
        <f>IF(D65&gt;0,E65/D65*100,"-")</f>
        <v>43.743641912512714</v>
      </c>
      <c r="G65" s="103">
        <v>3010</v>
      </c>
      <c r="H65" s="103">
        <v>0</v>
      </c>
      <c r="I65" s="103">
        <f>+SUM(K65,+M65,+O65)</f>
        <v>3871</v>
      </c>
      <c r="J65" s="104">
        <f>IF(D65&gt;0,I65/D65*100,"-")</f>
        <v>56.25635808748728</v>
      </c>
      <c r="K65" s="103">
        <v>1580</v>
      </c>
      <c r="L65" s="104">
        <f>IF(D65&gt;0,K65/D65*100,"-")</f>
        <v>22.9617788112193</v>
      </c>
      <c r="M65" s="103">
        <v>0</v>
      </c>
      <c r="N65" s="104">
        <f>IF(D65&gt;0,M65/D65*100,"-")</f>
        <v>0</v>
      </c>
      <c r="O65" s="103">
        <v>2291</v>
      </c>
      <c r="P65" s="103">
        <v>2018</v>
      </c>
      <c r="Q65" s="104">
        <f>IF(D65&gt;0,O65/D65*100,"-")</f>
        <v>33.29457927626798</v>
      </c>
      <c r="R65" s="103">
        <v>32</v>
      </c>
      <c r="S65" s="101"/>
      <c r="T65" s="101"/>
      <c r="U65" s="101"/>
      <c r="V65" s="101" t="s">
        <v>255</v>
      </c>
      <c r="W65" s="101"/>
      <c r="X65" s="101"/>
      <c r="Y65" s="101"/>
      <c r="Z65" s="101" t="s">
        <v>255</v>
      </c>
    </row>
    <row r="66" spans="1:26" s="107" customFormat="1" ht="13.5" customHeight="1">
      <c r="A66" s="101" t="s">
        <v>14</v>
      </c>
      <c r="B66" s="102" t="s">
        <v>368</v>
      </c>
      <c r="C66" s="101" t="s">
        <v>369</v>
      </c>
      <c r="D66" s="103">
        <f>+SUM(E66,+I66)</f>
        <v>7864</v>
      </c>
      <c r="E66" s="103">
        <f>+SUM(G66,+H66)</f>
        <v>3173</v>
      </c>
      <c r="F66" s="104">
        <f>IF(D66&gt;0,E66/D66*100,"-")</f>
        <v>40.34842319430315</v>
      </c>
      <c r="G66" s="103">
        <v>3173</v>
      </c>
      <c r="H66" s="103">
        <v>0</v>
      </c>
      <c r="I66" s="103">
        <f>+SUM(K66,+M66,+O66)</f>
        <v>4691</v>
      </c>
      <c r="J66" s="104">
        <f>IF(D66&gt;0,I66/D66*100,"-")</f>
        <v>59.65157680569685</v>
      </c>
      <c r="K66" s="103">
        <v>0</v>
      </c>
      <c r="L66" s="104">
        <f>IF(D66&gt;0,K66/D66*100,"-")</f>
        <v>0</v>
      </c>
      <c r="M66" s="103">
        <v>0</v>
      </c>
      <c r="N66" s="104">
        <f>IF(D66&gt;0,M66/D66*100,"-")</f>
        <v>0</v>
      </c>
      <c r="O66" s="103">
        <v>4691</v>
      </c>
      <c r="P66" s="103">
        <v>4619</v>
      </c>
      <c r="Q66" s="104">
        <f>IF(D66&gt;0,O66/D66*100,"-")</f>
        <v>59.65157680569685</v>
      </c>
      <c r="R66" s="103">
        <v>22</v>
      </c>
      <c r="S66" s="101"/>
      <c r="T66" s="101"/>
      <c r="U66" s="101"/>
      <c r="V66" s="101" t="s">
        <v>255</v>
      </c>
      <c r="W66" s="101"/>
      <c r="X66" s="101"/>
      <c r="Y66" s="101"/>
      <c r="Z66" s="101" t="s">
        <v>255</v>
      </c>
    </row>
    <row r="67" spans="1:26" s="107" customFormat="1" ht="13.5" customHeight="1">
      <c r="A67" s="101" t="s">
        <v>14</v>
      </c>
      <c r="B67" s="102" t="s">
        <v>370</v>
      </c>
      <c r="C67" s="101" t="s">
        <v>371</v>
      </c>
      <c r="D67" s="103">
        <f>+SUM(E67,+I67)</f>
        <v>19346</v>
      </c>
      <c r="E67" s="103">
        <f>+SUM(G67,+H67)</f>
        <v>10512</v>
      </c>
      <c r="F67" s="104">
        <f>IF(D67&gt;0,E67/D67*100,"-")</f>
        <v>54.33681381164065</v>
      </c>
      <c r="G67" s="103">
        <v>10442</v>
      </c>
      <c r="H67" s="103">
        <v>70</v>
      </c>
      <c r="I67" s="103">
        <f>+SUM(K67,+M67,+O67)</f>
        <v>8834</v>
      </c>
      <c r="J67" s="104">
        <f>IF(D67&gt;0,I67/D67*100,"-")</f>
        <v>45.66318618835935</v>
      </c>
      <c r="K67" s="103">
        <v>2889</v>
      </c>
      <c r="L67" s="104">
        <f>IF(D67&gt;0,K67/D67*100,"-")</f>
        <v>14.93331954926083</v>
      </c>
      <c r="M67" s="103">
        <v>0</v>
      </c>
      <c r="N67" s="104">
        <f>IF(D67&gt;0,M67/D67*100,"-")</f>
        <v>0</v>
      </c>
      <c r="O67" s="103">
        <v>5945</v>
      </c>
      <c r="P67" s="103">
        <v>5817</v>
      </c>
      <c r="Q67" s="104">
        <f>IF(D67&gt;0,O67/D67*100,"-")</f>
        <v>30.729866639098525</v>
      </c>
      <c r="R67" s="103">
        <v>116</v>
      </c>
      <c r="S67" s="101" t="s">
        <v>255</v>
      </c>
      <c r="T67" s="101"/>
      <c r="U67" s="101"/>
      <c r="V67" s="101"/>
      <c r="W67" s="101" t="s">
        <v>255</v>
      </c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67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福岡県</v>
      </c>
      <c r="B7" s="109" t="str">
        <f>'水洗化人口等'!B7</f>
        <v>40000</v>
      </c>
      <c r="C7" s="108" t="s">
        <v>201</v>
      </c>
      <c r="D7" s="110">
        <f>SUM(E7,+H7,+K7)</f>
        <v>1196463</v>
      </c>
      <c r="E7" s="110">
        <f>SUM(F7:G7)</f>
        <v>32028</v>
      </c>
      <c r="F7" s="110">
        <f>SUM(F$8:F$1000)</f>
        <v>28869</v>
      </c>
      <c r="G7" s="110">
        <f>SUM(G$8:G$1000)</f>
        <v>3159</v>
      </c>
      <c r="H7" s="110">
        <f>SUM(I7:J7)</f>
        <v>192334</v>
      </c>
      <c r="I7" s="110">
        <f>SUM(I$8:I$1000)</f>
        <v>185839</v>
      </c>
      <c r="J7" s="110">
        <f>SUM(J$8:J$1000)</f>
        <v>6495</v>
      </c>
      <c r="K7" s="110">
        <f>SUM(L7:M7)</f>
        <v>972101</v>
      </c>
      <c r="L7" s="110">
        <f>SUM(L$8:L$1000)</f>
        <v>448280</v>
      </c>
      <c r="M7" s="110">
        <f>SUM(M$8:M$1000)</f>
        <v>523821</v>
      </c>
      <c r="N7" s="110">
        <f>SUM(O7,+V7,+AC7)</f>
        <v>1197506</v>
      </c>
      <c r="O7" s="110">
        <f>SUM(P7:U7)</f>
        <v>662988</v>
      </c>
      <c r="P7" s="110">
        <f aca="true" t="shared" si="0" ref="P7:U7">SUM(P$8:P$1000)</f>
        <v>616829</v>
      </c>
      <c r="Q7" s="110">
        <f t="shared" si="0"/>
        <v>0</v>
      </c>
      <c r="R7" s="110">
        <f t="shared" si="0"/>
        <v>2102</v>
      </c>
      <c r="S7" s="110">
        <f t="shared" si="0"/>
        <v>44038</v>
      </c>
      <c r="T7" s="110">
        <f t="shared" si="0"/>
        <v>9</v>
      </c>
      <c r="U7" s="110">
        <f t="shared" si="0"/>
        <v>10</v>
      </c>
      <c r="V7" s="110">
        <f>SUM(W7:AB7)</f>
        <v>533475</v>
      </c>
      <c r="W7" s="110">
        <f aca="true" t="shared" si="1" ref="W7:AB7">SUM(W$8:W$1000)</f>
        <v>461043</v>
      </c>
      <c r="X7" s="110">
        <f t="shared" si="1"/>
        <v>0</v>
      </c>
      <c r="Y7" s="110">
        <f t="shared" si="1"/>
        <v>8636</v>
      </c>
      <c r="Z7" s="110">
        <f t="shared" si="1"/>
        <v>63760</v>
      </c>
      <c r="AA7" s="110">
        <f t="shared" si="1"/>
        <v>17</v>
      </c>
      <c r="AB7" s="110">
        <f t="shared" si="1"/>
        <v>19</v>
      </c>
      <c r="AC7" s="110">
        <f>SUM(AD7:AE7)</f>
        <v>1043</v>
      </c>
      <c r="AD7" s="110">
        <f>SUM(AD$8:AD$1000)</f>
        <v>1043</v>
      </c>
      <c r="AE7" s="110">
        <f>SUM(AE$8:AE$1000)</f>
        <v>0</v>
      </c>
      <c r="AF7" s="110">
        <f>SUM(AG7:AI7)</f>
        <v>11491</v>
      </c>
      <c r="AG7" s="110">
        <f>SUM(AG$8:AG$1000)</f>
        <v>11478</v>
      </c>
      <c r="AH7" s="110">
        <f>SUM(AH$8:AH$1000)</f>
        <v>0</v>
      </c>
      <c r="AI7" s="110">
        <f>SUM(AI$8:AI$1000)</f>
        <v>13</v>
      </c>
      <c r="AJ7" s="110">
        <f>SUM(AK7:AS7)</f>
        <v>74225</v>
      </c>
      <c r="AK7" s="110">
        <f aca="true" t="shared" si="2" ref="AK7:AS7">SUM(AK$8:AK$1000)</f>
        <v>62751</v>
      </c>
      <c r="AL7" s="110">
        <f t="shared" si="2"/>
        <v>454</v>
      </c>
      <c r="AM7" s="110">
        <f t="shared" si="2"/>
        <v>8048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 t="shared" si="2"/>
        <v>491</v>
      </c>
      <c r="AR7" s="110">
        <f t="shared" si="2"/>
        <v>36</v>
      </c>
      <c r="AS7" s="110">
        <f t="shared" si="2"/>
        <v>2445</v>
      </c>
      <c r="AT7" s="110">
        <f>SUM(AU7:AY7)</f>
        <v>491</v>
      </c>
      <c r="AU7" s="110">
        <f>SUM(AU$8:AU$1000)</f>
        <v>458</v>
      </c>
      <c r="AV7" s="110">
        <f>SUM(AV$8:AV$1000)</f>
        <v>0</v>
      </c>
      <c r="AW7" s="110">
        <f>SUM(AW$8:AW$1000)</f>
        <v>33</v>
      </c>
      <c r="AX7" s="110">
        <f>SUM(AX$8:AX$1000)</f>
        <v>0</v>
      </c>
      <c r="AY7" s="110">
        <f>SUM(AY$8:AY$1000)</f>
        <v>0</v>
      </c>
      <c r="AZ7" s="110">
        <f>SUM(BA7:BC7)</f>
        <v>6828</v>
      </c>
      <c r="BA7" s="110">
        <f>SUM(BA$8:BA$1000)</f>
        <v>6828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14</v>
      </c>
      <c r="B8" s="106" t="s">
        <v>372</v>
      </c>
      <c r="C8" s="101" t="s">
        <v>373</v>
      </c>
      <c r="D8" s="103">
        <f>SUM(E8,+H8,+K8)</f>
        <v>35450</v>
      </c>
      <c r="E8" s="103">
        <f>SUM(F8:G8)</f>
        <v>0</v>
      </c>
      <c r="F8" s="103">
        <v>0</v>
      </c>
      <c r="G8" s="103">
        <v>0</v>
      </c>
      <c r="H8" s="103">
        <f>SUM(I8:J8)</f>
        <v>17268</v>
      </c>
      <c r="I8" s="103">
        <v>17268</v>
      </c>
      <c r="J8" s="103">
        <v>0</v>
      </c>
      <c r="K8" s="103">
        <f>SUM(L8:M8)</f>
        <v>18182</v>
      </c>
      <c r="L8" s="103">
        <v>0</v>
      </c>
      <c r="M8" s="103">
        <v>18182</v>
      </c>
      <c r="N8" s="103">
        <f>SUM(O8,+V8,+AC8)</f>
        <v>35450</v>
      </c>
      <c r="O8" s="103">
        <f>SUM(P8:U8)</f>
        <v>17268</v>
      </c>
      <c r="P8" s="103">
        <v>0</v>
      </c>
      <c r="Q8" s="103">
        <v>0</v>
      </c>
      <c r="R8" s="103">
        <v>0</v>
      </c>
      <c r="S8" s="103">
        <v>17268</v>
      </c>
      <c r="T8" s="103">
        <v>0</v>
      </c>
      <c r="U8" s="103">
        <v>0</v>
      </c>
      <c r="V8" s="103">
        <f>SUM(W8:AB8)</f>
        <v>18182</v>
      </c>
      <c r="W8" s="103">
        <v>0</v>
      </c>
      <c r="X8" s="103">
        <v>0</v>
      </c>
      <c r="Y8" s="103">
        <v>0</v>
      </c>
      <c r="Z8" s="103">
        <v>18182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14</v>
      </c>
      <c r="B9" s="106" t="s">
        <v>253</v>
      </c>
      <c r="C9" s="101" t="s">
        <v>254</v>
      </c>
      <c r="D9" s="103">
        <f>SUM(E9,+H9,+K9)</f>
        <v>17945</v>
      </c>
      <c r="E9" s="103">
        <f>SUM(F9:G9)</f>
        <v>0</v>
      </c>
      <c r="F9" s="103">
        <v>0</v>
      </c>
      <c r="G9" s="103">
        <v>0</v>
      </c>
      <c r="H9" s="103">
        <f>SUM(I9:J9)</f>
        <v>10170</v>
      </c>
      <c r="I9" s="103">
        <v>10170</v>
      </c>
      <c r="J9" s="103">
        <v>0</v>
      </c>
      <c r="K9" s="103">
        <f>SUM(L9:M9)</f>
        <v>7775</v>
      </c>
      <c r="L9" s="103">
        <v>0</v>
      </c>
      <c r="M9" s="103">
        <v>7775</v>
      </c>
      <c r="N9" s="103">
        <f>SUM(O9,+V9,+AC9)</f>
        <v>17945</v>
      </c>
      <c r="O9" s="103">
        <f>SUM(P9:U9)</f>
        <v>10170</v>
      </c>
      <c r="P9" s="103">
        <v>5134</v>
      </c>
      <c r="Q9" s="103">
        <v>0</v>
      </c>
      <c r="R9" s="103">
        <v>0</v>
      </c>
      <c r="S9" s="103">
        <v>5036</v>
      </c>
      <c r="T9" s="103">
        <v>0</v>
      </c>
      <c r="U9" s="103">
        <v>0</v>
      </c>
      <c r="V9" s="103">
        <f>SUM(W9:AB9)</f>
        <v>7775</v>
      </c>
      <c r="W9" s="103">
        <v>3775</v>
      </c>
      <c r="X9" s="103">
        <v>0</v>
      </c>
      <c r="Y9" s="103">
        <v>0</v>
      </c>
      <c r="Z9" s="103">
        <v>4000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14</v>
      </c>
      <c r="B10" s="106" t="s">
        <v>256</v>
      </c>
      <c r="C10" s="101" t="s">
        <v>257</v>
      </c>
      <c r="D10" s="103">
        <f>SUM(E10,+H10,+K10)</f>
        <v>101810</v>
      </c>
      <c r="E10" s="103">
        <f>SUM(F10:G10)</f>
        <v>14505</v>
      </c>
      <c r="F10" s="103">
        <v>14505</v>
      </c>
      <c r="G10" s="103">
        <v>0</v>
      </c>
      <c r="H10" s="103">
        <f>SUM(I10:J10)</f>
        <v>57079</v>
      </c>
      <c r="I10" s="103">
        <v>57079</v>
      </c>
      <c r="J10" s="103">
        <v>0</v>
      </c>
      <c r="K10" s="103">
        <f>SUM(L10:M10)</f>
        <v>30226</v>
      </c>
      <c r="L10" s="103">
        <v>0</v>
      </c>
      <c r="M10" s="103">
        <v>30226</v>
      </c>
      <c r="N10" s="103">
        <f>SUM(O10,+V10,+AC10)</f>
        <v>101810</v>
      </c>
      <c r="O10" s="103">
        <f>SUM(P10:U10)</f>
        <v>71584</v>
      </c>
      <c r="P10" s="103">
        <v>71584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30226</v>
      </c>
      <c r="W10" s="103">
        <v>30226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1128</v>
      </c>
      <c r="AG10" s="103">
        <v>1128</v>
      </c>
      <c r="AH10" s="103">
        <v>0</v>
      </c>
      <c r="AI10" s="103">
        <v>0</v>
      </c>
      <c r="AJ10" s="103">
        <f>SUM(AK10:AS10)</f>
        <v>1128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12</v>
      </c>
      <c r="AS10" s="103">
        <v>1116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211</v>
      </c>
      <c r="BA10" s="103">
        <v>211</v>
      </c>
      <c r="BB10" s="103">
        <v>0</v>
      </c>
      <c r="BC10" s="103">
        <v>0</v>
      </c>
    </row>
    <row r="11" spans="1:55" s="107" customFormat="1" ht="13.5" customHeight="1">
      <c r="A11" s="105" t="s">
        <v>14</v>
      </c>
      <c r="B11" s="106" t="s">
        <v>258</v>
      </c>
      <c r="C11" s="101" t="s">
        <v>259</v>
      </c>
      <c r="D11" s="103">
        <f>SUM(E11,+H11,+K11)</f>
        <v>66555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66555</v>
      </c>
      <c r="L11" s="103">
        <v>23759</v>
      </c>
      <c r="M11" s="103">
        <v>42796</v>
      </c>
      <c r="N11" s="103">
        <f>SUM(O11,+V11,+AC11)</f>
        <v>66715</v>
      </c>
      <c r="O11" s="103">
        <f>SUM(P11:U11)</f>
        <v>23759</v>
      </c>
      <c r="P11" s="103">
        <v>8352</v>
      </c>
      <c r="Q11" s="103">
        <v>0</v>
      </c>
      <c r="R11" s="103">
        <v>0</v>
      </c>
      <c r="S11" s="103">
        <v>15407</v>
      </c>
      <c r="T11" s="103">
        <v>0</v>
      </c>
      <c r="U11" s="103">
        <v>0</v>
      </c>
      <c r="V11" s="103">
        <f>SUM(W11:AB11)</f>
        <v>42796</v>
      </c>
      <c r="W11" s="103">
        <v>13334</v>
      </c>
      <c r="X11" s="103">
        <v>0</v>
      </c>
      <c r="Y11" s="103">
        <v>0</v>
      </c>
      <c r="Z11" s="103">
        <v>29462</v>
      </c>
      <c r="AA11" s="103">
        <v>0</v>
      </c>
      <c r="AB11" s="103">
        <v>0</v>
      </c>
      <c r="AC11" s="103">
        <f>SUM(AD11:AE11)</f>
        <v>160</v>
      </c>
      <c r="AD11" s="103">
        <v>160</v>
      </c>
      <c r="AE11" s="103">
        <v>0</v>
      </c>
      <c r="AF11" s="103">
        <f>SUM(AG11:AI11)</f>
        <v>151</v>
      </c>
      <c r="AG11" s="103">
        <v>151</v>
      </c>
      <c r="AH11" s="103">
        <v>0</v>
      </c>
      <c r="AI11" s="103">
        <v>0</v>
      </c>
      <c r="AJ11" s="103">
        <f>SUM(AK11:AS11)</f>
        <v>151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95</v>
      </c>
      <c r="AR11" s="103">
        <v>0</v>
      </c>
      <c r="AS11" s="103">
        <v>56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14</v>
      </c>
      <c r="B12" s="106" t="s">
        <v>260</v>
      </c>
      <c r="C12" s="101" t="s">
        <v>261</v>
      </c>
      <c r="D12" s="103">
        <f>SUM(E12,+H12,+K12)</f>
        <v>51897</v>
      </c>
      <c r="E12" s="103">
        <f>SUM(F12:G12)</f>
        <v>0</v>
      </c>
      <c r="F12" s="103">
        <v>0</v>
      </c>
      <c r="G12" s="103">
        <v>0</v>
      </c>
      <c r="H12" s="103">
        <f>SUM(I12:J12)</f>
        <v>41431</v>
      </c>
      <c r="I12" s="103">
        <v>41431</v>
      </c>
      <c r="J12" s="103">
        <v>0</v>
      </c>
      <c r="K12" s="103">
        <f>SUM(L12:M12)</f>
        <v>10466</v>
      </c>
      <c r="L12" s="103">
        <v>0</v>
      </c>
      <c r="M12" s="103">
        <v>10466</v>
      </c>
      <c r="N12" s="103">
        <f>SUM(O12,+V12,+AC12)</f>
        <v>51997</v>
      </c>
      <c r="O12" s="103">
        <f>SUM(P12:U12)</f>
        <v>41431</v>
      </c>
      <c r="P12" s="103">
        <v>41431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10466</v>
      </c>
      <c r="W12" s="103">
        <v>10466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100</v>
      </c>
      <c r="AD12" s="103">
        <v>100</v>
      </c>
      <c r="AE12" s="103">
        <v>0</v>
      </c>
      <c r="AF12" s="103">
        <f>SUM(AG12:AI12)</f>
        <v>691</v>
      </c>
      <c r="AG12" s="103">
        <v>691</v>
      </c>
      <c r="AH12" s="103">
        <v>0</v>
      </c>
      <c r="AI12" s="103">
        <v>0</v>
      </c>
      <c r="AJ12" s="103">
        <f>SUM(AK12:AS12)</f>
        <v>691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691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14</v>
      </c>
      <c r="B13" s="106" t="s">
        <v>262</v>
      </c>
      <c r="C13" s="101" t="s">
        <v>263</v>
      </c>
      <c r="D13" s="103">
        <f>SUM(E13,+H13,+K13)</f>
        <v>107574</v>
      </c>
      <c r="E13" s="103">
        <f>SUM(F13:G13)</f>
        <v>5071</v>
      </c>
      <c r="F13" s="103">
        <v>5071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102503</v>
      </c>
      <c r="L13" s="103">
        <v>63983</v>
      </c>
      <c r="M13" s="103">
        <v>38520</v>
      </c>
      <c r="N13" s="103">
        <f>SUM(O13,+V13,+AC13)</f>
        <v>107574</v>
      </c>
      <c r="O13" s="103">
        <f>SUM(P13:U13)</f>
        <v>69054</v>
      </c>
      <c r="P13" s="103">
        <v>66958</v>
      </c>
      <c r="Q13" s="103">
        <v>0</v>
      </c>
      <c r="R13" s="103">
        <v>0</v>
      </c>
      <c r="S13" s="103">
        <v>2096</v>
      </c>
      <c r="T13" s="103">
        <v>0</v>
      </c>
      <c r="U13" s="103">
        <v>0</v>
      </c>
      <c r="V13" s="103">
        <f>SUM(W13:AB13)</f>
        <v>38520</v>
      </c>
      <c r="W13" s="103">
        <v>29388</v>
      </c>
      <c r="X13" s="103">
        <v>0</v>
      </c>
      <c r="Y13" s="103">
        <v>0</v>
      </c>
      <c r="Z13" s="103">
        <v>9132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2624</v>
      </c>
      <c r="AG13" s="103">
        <v>2624</v>
      </c>
      <c r="AH13" s="103">
        <v>0</v>
      </c>
      <c r="AI13" s="103">
        <v>0</v>
      </c>
      <c r="AJ13" s="103">
        <f>SUM(AK13:AS13)</f>
        <v>2624</v>
      </c>
      <c r="AK13" s="103">
        <v>0</v>
      </c>
      <c r="AL13" s="103">
        <v>0</v>
      </c>
      <c r="AM13" s="103">
        <v>2609</v>
      </c>
      <c r="AN13" s="103">
        <v>0</v>
      </c>
      <c r="AO13" s="103">
        <v>0</v>
      </c>
      <c r="AP13" s="103">
        <v>0</v>
      </c>
      <c r="AQ13" s="103">
        <v>0</v>
      </c>
      <c r="AR13" s="103">
        <v>15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115</v>
      </c>
      <c r="BA13" s="103">
        <v>115</v>
      </c>
      <c r="BB13" s="103">
        <v>0</v>
      </c>
      <c r="BC13" s="103">
        <v>0</v>
      </c>
    </row>
    <row r="14" spans="1:55" s="107" customFormat="1" ht="13.5" customHeight="1">
      <c r="A14" s="105" t="s">
        <v>14</v>
      </c>
      <c r="B14" s="106" t="s">
        <v>264</v>
      </c>
      <c r="C14" s="101" t="s">
        <v>265</v>
      </c>
      <c r="D14" s="103">
        <f>SUM(E14,+H14,+K14)</f>
        <v>52264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52264</v>
      </c>
      <c r="L14" s="103">
        <v>20001</v>
      </c>
      <c r="M14" s="103">
        <v>32263</v>
      </c>
      <c r="N14" s="103">
        <f>SUM(O14,+V14,+AC14)</f>
        <v>52420</v>
      </c>
      <c r="O14" s="103">
        <f>SUM(P14:U14)</f>
        <v>20001</v>
      </c>
      <c r="P14" s="103">
        <v>20001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32263</v>
      </c>
      <c r="W14" s="103">
        <v>32263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156</v>
      </c>
      <c r="AD14" s="103">
        <v>156</v>
      </c>
      <c r="AE14" s="103">
        <v>0</v>
      </c>
      <c r="AF14" s="103">
        <f>SUM(AG14:AI14)</f>
        <v>116</v>
      </c>
      <c r="AG14" s="103">
        <v>116</v>
      </c>
      <c r="AH14" s="103">
        <v>0</v>
      </c>
      <c r="AI14" s="103">
        <v>0</v>
      </c>
      <c r="AJ14" s="103">
        <f>SUM(AK14:AS14)</f>
        <v>2216</v>
      </c>
      <c r="AK14" s="103">
        <v>2216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116</v>
      </c>
      <c r="AU14" s="103">
        <v>116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14</v>
      </c>
      <c r="B15" s="106" t="s">
        <v>266</v>
      </c>
      <c r="C15" s="101" t="s">
        <v>267</v>
      </c>
      <c r="D15" s="103">
        <f>SUM(E15,+H15,+K15)</f>
        <v>50232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50232</v>
      </c>
      <c r="L15" s="103">
        <v>20330</v>
      </c>
      <c r="M15" s="103">
        <v>29902</v>
      </c>
      <c r="N15" s="103">
        <f>SUM(O15,+V15,+AC15)</f>
        <v>50299</v>
      </c>
      <c r="O15" s="103">
        <f>SUM(P15:U15)</f>
        <v>20330</v>
      </c>
      <c r="P15" s="103">
        <v>20330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29902</v>
      </c>
      <c r="W15" s="103">
        <v>29902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67</v>
      </c>
      <c r="AD15" s="103">
        <v>67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314</v>
      </c>
      <c r="AK15" s="103">
        <v>14</v>
      </c>
      <c r="AL15" s="103">
        <v>300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314</v>
      </c>
      <c r="BA15" s="103">
        <v>314</v>
      </c>
      <c r="BB15" s="103">
        <v>0</v>
      </c>
      <c r="BC15" s="103">
        <v>0</v>
      </c>
    </row>
    <row r="16" spans="1:55" s="107" customFormat="1" ht="13.5" customHeight="1">
      <c r="A16" s="105" t="s">
        <v>14</v>
      </c>
      <c r="B16" s="106" t="s">
        <v>268</v>
      </c>
      <c r="C16" s="101" t="s">
        <v>269</v>
      </c>
      <c r="D16" s="103">
        <f>SUM(E16,+H16,+K16)</f>
        <v>48757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48757</v>
      </c>
      <c r="L16" s="103">
        <v>20187</v>
      </c>
      <c r="M16" s="103">
        <v>28570</v>
      </c>
      <c r="N16" s="103">
        <f>SUM(O16,+V16,+AC16)</f>
        <v>48758</v>
      </c>
      <c r="O16" s="103">
        <f>SUM(P16:U16)</f>
        <v>20187</v>
      </c>
      <c r="P16" s="103">
        <v>20187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28570</v>
      </c>
      <c r="W16" s="103">
        <v>28570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1</v>
      </c>
      <c r="AD16" s="103">
        <v>1</v>
      </c>
      <c r="AE16" s="103">
        <v>0</v>
      </c>
      <c r="AF16" s="103">
        <f>SUM(AG16:AI16)</f>
        <v>73</v>
      </c>
      <c r="AG16" s="103">
        <v>73</v>
      </c>
      <c r="AH16" s="103">
        <v>0</v>
      </c>
      <c r="AI16" s="103">
        <v>0</v>
      </c>
      <c r="AJ16" s="103">
        <f>SUM(AK16:AS16)</f>
        <v>73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73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5216</v>
      </c>
      <c r="BA16" s="103">
        <v>5216</v>
      </c>
      <c r="BB16" s="103">
        <v>0</v>
      </c>
      <c r="BC16" s="103">
        <v>0</v>
      </c>
    </row>
    <row r="17" spans="1:55" s="107" customFormat="1" ht="13.5" customHeight="1">
      <c r="A17" s="105" t="s">
        <v>14</v>
      </c>
      <c r="B17" s="106" t="s">
        <v>270</v>
      </c>
      <c r="C17" s="101" t="s">
        <v>271</v>
      </c>
      <c r="D17" s="103">
        <f>SUM(E17,+H17,+K17)</f>
        <v>27387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27387</v>
      </c>
      <c r="L17" s="103">
        <v>10492</v>
      </c>
      <c r="M17" s="103">
        <v>16895</v>
      </c>
      <c r="N17" s="103">
        <f>SUM(O17,+V17,+AC17)</f>
        <v>27398</v>
      </c>
      <c r="O17" s="103">
        <f>SUM(P17:U17)</f>
        <v>10492</v>
      </c>
      <c r="P17" s="103">
        <v>10492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16895</v>
      </c>
      <c r="W17" s="103">
        <v>16895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11</v>
      </c>
      <c r="AD17" s="103">
        <v>11</v>
      </c>
      <c r="AE17" s="103">
        <v>0</v>
      </c>
      <c r="AF17" s="103">
        <f>SUM(AG17:AI17)</f>
        <v>173</v>
      </c>
      <c r="AG17" s="103">
        <v>173</v>
      </c>
      <c r="AH17" s="103">
        <v>0</v>
      </c>
      <c r="AI17" s="103">
        <v>0</v>
      </c>
      <c r="AJ17" s="103">
        <f>SUM(AK17:AS17)</f>
        <v>173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173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14</v>
      </c>
      <c r="B18" s="106" t="s">
        <v>272</v>
      </c>
      <c r="C18" s="101" t="s">
        <v>273</v>
      </c>
      <c r="D18" s="103">
        <f>SUM(E18,+H18,+K18)</f>
        <v>26833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26833</v>
      </c>
      <c r="L18" s="103">
        <v>12940</v>
      </c>
      <c r="M18" s="103">
        <v>13893</v>
      </c>
      <c r="N18" s="103">
        <f>SUM(O18,+V18,+AC18)</f>
        <v>26833</v>
      </c>
      <c r="O18" s="103">
        <f>SUM(P18:U18)</f>
        <v>12940</v>
      </c>
      <c r="P18" s="103">
        <v>12940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13893</v>
      </c>
      <c r="W18" s="103">
        <v>13893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162</v>
      </c>
      <c r="AK18" s="103">
        <v>8</v>
      </c>
      <c r="AL18" s="103">
        <v>154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162</v>
      </c>
      <c r="BA18" s="103">
        <v>162</v>
      </c>
      <c r="BB18" s="103">
        <v>0</v>
      </c>
      <c r="BC18" s="103">
        <v>0</v>
      </c>
    </row>
    <row r="19" spans="1:55" s="107" customFormat="1" ht="13.5" customHeight="1">
      <c r="A19" s="105" t="s">
        <v>14</v>
      </c>
      <c r="B19" s="106" t="s">
        <v>274</v>
      </c>
      <c r="C19" s="101" t="s">
        <v>275</v>
      </c>
      <c r="D19" s="103">
        <f>SUM(E19,+H19,+K19)</f>
        <v>52624</v>
      </c>
      <c r="E19" s="103">
        <f>SUM(F19:G19)</f>
        <v>3015</v>
      </c>
      <c r="F19" s="103">
        <v>2988</v>
      </c>
      <c r="G19" s="103">
        <v>27</v>
      </c>
      <c r="H19" s="103">
        <f>SUM(I19:J19)</f>
        <v>33960</v>
      </c>
      <c r="I19" s="103">
        <v>33960</v>
      </c>
      <c r="J19" s="103">
        <v>0</v>
      </c>
      <c r="K19" s="103">
        <f>SUM(L19:M19)</f>
        <v>15649</v>
      </c>
      <c r="L19" s="103">
        <v>0</v>
      </c>
      <c r="M19" s="103">
        <v>15649</v>
      </c>
      <c r="N19" s="103">
        <f>SUM(O19,+V19,+AC19)</f>
        <v>52624</v>
      </c>
      <c r="O19" s="103">
        <f>SUM(P19:U19)</f>
        <v>36948</v>
      </c>
      <c r="P19" s="103">
        <v>36948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15676</v>
      </c>
      <c r="W19" s="103">
        <v>15676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107</v>
      </c>
      <c r="AG19" s="103">
        <v>107</v>
      </c>
      <c r="AH19" s="103">
        <v>0</v>
      </c>
      <c r="AI19" s="103">
        <v>0</v>
      </c>
      <c r="AJ19" s="103">
        <f>SUM(AK19:AS19)</f>
        <v>107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102</v>
      </c>
      <c r="AR19" s="103">
        <v>0</v>
      </c>
      <c r="AS19" s="103">
        <v>5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14</v>
      </c>
      <c r="B20" s="106" t="s">
        <v>276</v>
      </c>
      <c r="C20" s="101" t="s">
        <v>277</v>
      </c>
      <c r="D20" s="103">
        <f>SUM(E20,+H20,+K20)</f>
        <v>17420</v>
      </c>
      <c r="E20" s="103">
        <f>SUM(F20:G20)</f>
        <v>226</v>
      </c>
      <c r="F20" s="103">
        <v>226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17194</v>
      </c>
      <c r="L20" s="103">
        <v>12004</v>
      </c>
      <c r="M20" s="103">
        <v>5190</v>
      </c>
      <c r="N20" s="103">
        <f>SUM(O20,+V20,+AC20)</f>
        <v>17558</v>
      </c>
      <c r="O20" s="103">
        <f>SUM(P20:U20)</f>
        <v>12230</v>
      </c>
      <c r="P20" s="103">
        <v>12230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5190</v>
      </c>
      <c r="W20" s="103">
        <v>5190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138</v>
      </c>
      <c r="AD20" s="103">
        <v>138</v>
      </c>
      <c r="AE20" s="103">
        <v>0</v>
      </c>
      <c r="AF20" s="103">
        <f>SUM(AG20:AI20)</f>
        <v>203</v>
      </c>
      <c r="AG20" s="103">
        <v>203</v>
      </c>
      <c r="AH20" s="103">
        <v>0</v>
      </c>
      <c r="AI20" s="103">
        <v>0</v>
      </c>
      <c r="AJ20" s="103">
        <f>SUM(AK20:AS20)</f>
        <v>5429</v>
      </c>
      <c r="AK20" s="103">
        <v>5226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99</v>
      </c>
      <c r="AR20" s="103">
        <v>0</v>
      </c>
      <c r="AS20" s="103">
        <v>104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99</v>
      </c>
      <c r="BA20" s="103">
        <v>99</v>
      </c>
      <c r="BB20" s="103">
        <v>0</v>
      </c>
      <c r="BC20" s="103">
        <v>0</v>
      </c>
    </row>
    <row r="21" spans="1:55" s="107" customFormat="1" ht="13.5" customHeight="1">
      <c r="A21" s="105" t="s">
        <v>14</v>
      </c>
      <c r="B21" s="106" t="s">
        <v>278</v>
      </c>
      <c r="C21" s="101" t="s">
        <v>279</v>
      </c>
      <c r="D21" s="103">
        <f>SUM(E21,+H21,+K21)</f>
        <v>19043</v>
      </c>
      <c r="E21" s="103">
        <f>SUM(F21:G21)</f>
        <v>0</v>
      </c>
      <c r="F21" s="103">
        <v>0</v>
      </c>
      <c r="G21" s="103">
        <v>0</v>
      </c>
      <c r="H21" s="103">
        <f>SUM(I21:J21)</f>
        <v>11575</v>
      </c>
      <c r="I21" s="103">
        <v>11575</v>
      </c>
      <c r="J21" s="103">
        <v>0</v>
      </c>
      <c r="K21" s="103">
        <f>SUM(L21:M21)</f>
        <v>7468</v>
      </c>
      <c r="L21" s="103">
        <v>0</v>
      </c>
      <c r="M21" s="103">
        <v>7468</v>
      </c>
      <c r="N21" s="103">
        <f>SUM(O21,+V21,+AC21)</f>
        <v>19044</v>
      </c>
      <c r="O21" s="103">
        <f>SUM(P21:U21)</f>
        <v>11575</v>
      </c>
      <c r="P21" s="103">
        <v>11575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7468</v>
      </c>
      <c r="W21" s="103">
        <v>7468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1</v>
      </c>
      <c r="AD21" s="103">
        <v>1</v>
      </c>
      <c r="AE21" s="103">
        <v>0</v>
      </c>
      <c r="AF21" s="103">
        <f>SUM(AG21:AI21)</f>
        <v>38</v>
      </c>
      <c r="AG21" s="103">
        <v>38</v>
      </c>
      <c r="AH21" s="103">
        <v>0</v>
      </c>
      <c r="AI21" s="103">
        <v>0</v>
      </c>
      <c r="AJ21" s="103">
        <f>SUM(AK21:AS21)</f>
        <v>19043</v>
      </c>
      <c r="AK21" s="103">
        <v>19043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38</v>
      </c>
      <c r="AU21" s="103">
        <v>38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14</v>
      </c>
      <c r="B22" s="106" t="s">
        <v>280</v>
      </c>
      <c r="C22" s="101" t="s">
        <v>281</v>
      </c>
      <c r="D22" s="103">
        <f>SUM(E22,+H22,+K22)</f>
        <v>9219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9219</v>
      </c>
      <c r="L22" s="103">
        <v>3195</v>
      </c>
      <c r="M22" s="103">
        <v>6024</v>
      </c>
      <c r="N22" s="103">
        <f>SUM(O22,+V22,+AC22)</f>
        <v>9219</v>
      </c>
      <c r="O22" s="103">
        <f>SUM(P22:U22)</f>
        <v>3195</v>
      </c>
      <c r="P22" s="103">
        <v>3195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6024</v>
      </c>
      <c r="W22" s="103">
        <v>6024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6</v>
      </c>
      <c r="AG22" s="103">
        <v>6</v>
      </c>
      <c r="AH22" s="103">
        <v>0</v>
      </c>
      <c r="AI22" s="103">
        <v>0</v>
      </c>
      <c r="AJ22" s="103">
        <f>SUM(AK22:AS22)</f>
        <v>9219</v>
      </c>
      <c r="AK22" s="103">
        <v>9219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6</v>
      </c>
      <c r="AU22" s="103">
        <v>6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23</v>
      </c>
      <c r="BA22" s="103">
        <v>23</v>
      </c>
      <c r="BB22" s="103">
        <v>0</v>
      </c>
      <c r="BC22" s="103">
        <v>0</v>
      </c>
    </row>
    <row r="23" spans="1:55" s="107" customFormat="1" ht="13.5" customHeight="1">
      <c r="A23" s="105" t="s">
        <v>14</v>
      </c>
      <c r="B23" s="106" t="s">
        <v>282</v>
      </c>
      <c r="C23" s="101" t="s">
        <v>283</v>
      </c>
      <c r="D23" s="103">
        <f>SUM(E23,+H23,+K23)</f>
        <v>10583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10583</v>
      </c>
      <c r="L23" s="103">
        <v>1796</v>
      </c>
      <c r="M23" s="103">
        <v>8787</v>
      </c>
      <c r="N23" s="103">
        <f>SUM(O23,+V23,+AC23)</f>
        <v>10583</v>
      </c>
      <c r="O23" s="103">
        <f>SUM(P23:U23)</f>
        <v>1796</v>
      </c>
      <c r="P23" s="103">
        <v>1796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8787</v>
      </c>
      <c r="W23" s="103">
        <v>8787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6</v>
      </c>
      <c r="AG23" s="103">
        <v>6</v>
      </c>
      <c r="AH23" s="103">
        <v>0</v>
      </c>
      <c r="AI23" s="103">
        <v>0</v>
      </c>
      <c r="AJ23" s="103">
        <f>SUM(AK23:AS23)</f>
        <v>6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6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14</v>
      </c>
      <c r="B24" s="106" t="s">
        <v>284</v>
      </c>
      <c r="C24" s="101" t="s">
        <v>285</v>
      </c>
      <c r="D24" s="103">
        <f>SUM(E24,+H24,+K24)</f>
        <v>928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928</v>
      </c>
      <c r="L24" s="103">
        <v>382</v>
      </c>
      <c r="M24" s="103">
        <v>546</v>
      </c>
      <c r="N24" s="103">
        <f>SUM(O24,+V24,+AC24)</f>
        <v>928</v>
      </c>
      <c r="O24" s="103">
        <f>SUM(P24:U24)</f>
        <v>382</v>
      </c>
      <c r="P24" s="103">
        <v>0</v>
      </c>
      <c r="Q24" s="103">
        <v>0</v>
      </c>
      <c r="R24" s="103">
        <v>0</v>
      </c>
      <c r="S24" s="103">
        <v>382</v>
      </c>
      <c r="T24" s="103">
        <v>0</v>
      </c>
      <c r="U24" s="103">
        <v>0</v>
      </c>
      <c r="V24" s="103">
        <f>SUM(W24:AB24)</f>
        <v>546</v>
      </c>
      <c r="W24" s="103">
        <v>0</v>
      </c>
      <c r="X24" s="103">
        <v>0</v>
      </c>
      <c r="Y24" s="103">
        <v>0</v>
      </c>
      <c r="Z24" s="103">
        <v>546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14</v>
      </c>
      <c r="B25" s="106" t="s">
        <v>286</v>
      </c>
      <c r="C25" s="101" t="s">
        <v>287</v>
      </c>
      <c r="D25" s="103">
        <f>SUM(E25,+H25,+K25)</f>
        <v>921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921</v>
      </c>
      <c r="L25" s="103">
        <v>498</v>
      </c>
      <c r="M25" s="103">
        <v>423</v>
      </c>
      <c r="N25" s="103">
        <f>SUM(O25,+V25,+AC25)</f>
        <v>921</v>
      </c>
      <c r="O25" s="103">
        <f>SUM(P25:U25)</f>
        <v>498</v>
      </c>
      <c r="P25" s="103">
        <v>0</v>
      </c>
      <c r="Q25" s="103">
        <v>0</v>
      </c>
      <c r="R25" s="103">
        <v>0</v>
      </c>
      <c r="S25" s="103">
        <v>498</v>
      </c>
      <c r="T25" s="103">
        <v>0</v>
      </c>
      <c r="U25" s="103">
        <v>0</v>
      </c>
      <c r="V25" s="103">
        <f>SUM(W25:AB25)</f>
        <v>423</v>
      </c>
      <c r="W25" s="103">
        <v>0</v>
      </c>
      <c r="X25" s="103">
        <v>0</v>
      </c>
      <c r="Y25" s="103">
        <v>0</v>
      </c>
      <c r="Z25" s="103">
        <v>423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14</v>
      </c>
      <c r="B26" s="106" t="s">
        <v>288</v>
      </c>
      <c r="C26" s="101" t="s">
        <v>289</v>
      </c>
      <c r="D26" s="103">
        <f>SUM(E26,+H26,+K26)</f>
        <v>5112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5112</v>
      </c>
      <c r="L26" s="103">
        <v>2297</v>
      </c>
      <c r="M26" s="103">
        <v>2815</v>
      </c>
      <c r="N26" s="103">
        <f>SUM(O26,+V26,+AC26)</f>
        <v>5142</v>
      </c>
      <c r="O26" s="103">
        <f>SUM(P26:U26)</f>
        <v>2297</v>
      </c>
      <c r="P26" s="103">
        <v>2297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2815</v>
      </c>
      <c r="W26" s="103">
        <v>2815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30</v>
      </c>
      <c r="AD26" s="103">
        <v>30</v>
      </c>
      <c r="AE26" s="103">
        <v>0</v>
      </c>
      <c r="AF26" s="103">
        <f>SUM(AG26:AI26)</f>
        <v>4</v>
      </c>
      <c r="AG26" s="103">
        <v>4</v>
      </c>
      <c r="AH26" s="103">
        <v>0</v>
      </c>
      <c r="AI26" s="103">
        <v>0</v>
      </c>
      <c r="AJ26" s="103">
        <f>SUM(AK26:AS26)</f>
        <v>4</v>
      </c>
      <c r="AK26" s="103">
        <v>0</v>
      </c>
      <c r="AL26" s="103">
        <v>0</v>
      </c>
      <c r="AM26" s="103">
        <v>4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14</v>
      </c>
      <c r="B27" s="106" t="s">
        <v>290</v>
      </c>
      <c r="C27" s="101" t="s">
        <v>291</v>
      </c>
      <c r="D27" s="103">
        <f>SUM(E27,+H27,+K27)</f>
        <v>1657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1657</v>
      </c>
      <c r="L27" s="103">
        <v>866</v>
      </c>
      <c r="M27" s="103">
        <v>791</v>
      </c>
      <c r="N27" s="103">
        <f>SUM(O27,+V27,+AC27)</f>
        <v>1657</v>
      </c>
      <c r="O27" s="103">
        <f>SUM(P27:U27)</f>
        <v>866</v>
      </c>
      <c r="P27" s="103">
        <v>866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791</v>
      </c>
      <c r="W27" s="103">
        <v>791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</v>
      </c>
      <c r="AG27" s="103">
        <v>5</v>
      </c>
      <c r="AH27" s="103">
        <v>0</v>
      </c>
      <c r="AI27" s="103">
        <v>0</v>
      </c>
      <c r="AJ27" s="103">
        <f>SUM(AK27:AS27)</f>
        <v>5</v>
      </c>
      <c r="AK27" s="103">
        <v>1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4</v>
      </c>
      <c r="AR27" s="103">
        <v>0</v>
      </c>
      <c r="AS27" s="103">
        <v>0</v>
      </c>
      <c r="AT27" s="103">
        <f>SUM(AU27:AY27)</f>
        <v>1</v>
      </c>
      <c r="AU27" s="103">
        <v>1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14</v>
      </c>
      <c r="B28" s="106" t="s">
        <v>292</v>
      </c>
      <c r="C28" s="101" t="s">
        <v>293</v>
      </c>
      <c r="D28" s="103">
        <f>SUM(E28,+H28,+K28)</f>
        <v>11100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11100</v>
      </c>
      <c r="L28" s="103">
        <v>6416</v>
      </c>
      <c r="M28" s="103">
        <v>4684</v>
      </c>
      <c r="N28" s="103">
        <f>SUM(O28,+V28,+AC28)</f>
        <v>11100</v>
      </c>
      <c r="O28" s="103">
        <f>SUM(P28:U28)</f>
        <v>6416</v>
      </c>
      <c r="P28" s="103">
        <v>6416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4684</v>
      </c>
      <c r="W28" s="103">
        <v>4684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303</v>
      </c>
      <c r="AG28" s="103">
        <v>303</v>
      </c>
      <c r="AH28" s="103">
        <v>0</v>
      </c>
      <c r="AI28" s="103">
        <v>0</v>
      </c>
      <c r="AJ28" s="103">
        <f>SUM(AK28:AS28)</f>
        <v>303</v>
      </c>
      <c r="AK28" s="103">
        <v>0</v>
      </c>
      <c r="AL28" s="103">
        <v>0</v>
      </c>
      <c r="AM28" s="103">
        <v>303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14</v>
      </c>
      <c r="B29" s="106" t="s">
        <v>294</v>
      </c>
      <c r="C29" s="101" t="s">
        <v>295</v>
      </c>
      <c r="D29" s="103">
        <f>SUM(E29,+H29,+K29)</f>
        <v>15148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15148</v>
      </c>
      <c r="L29" s="103">
        <v>12765</v>
      </c>
      <c r="M29" s="103">
        <v>2383</v>
      </c>
      <c r="N29" s="103">
        <f>SUM(O29,+V29,+AC29)</f>
        <v>15148</v>
      </c>
      <c r="O29" s="103">
        <f>SUM(P29:U29)</f>
        <v>12765</v>
      </c>
      <c r="P29" s="103">
        <v>12765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2383</v>
      </c>
      <c r="W29" s="103">
        <v>2383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2861</v>
      </c>
      <c r="AG29" s="103">
        <v>2861</v>
      </c>
      <c r="AH29" s="103">
        <v>0</v>
      </c>
      <c r="AI29" s="103">
        <v>0</v>
      </c>
      <c r="AJ29" s="103">
        <f>SUM(AK29:AS29)</f>
        <v>2861</v>
      </c>
      <c r="AK29" s="103">
        <v>0</v>
      </c>
      <c r="AL29" s="103">
        <v>0</v>
      </c>
      <c r="AM29" s="103">
        <v>2861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14</v>
      </c>
      <c r="B30" s="106" t="s">
        <v>296</v>
      </c>
      <c r="C30" s="101" t="s">
        <v>297</v>
      </c>
      <c r="D30" s="103">
        <f>SUM(E30,+H30,+K30)</f>
        <v>9926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9926</v>
      </c>
      <c r="L30" s="103">
        <v>4696</v>
      </c>
      <c r="M30" s="103">
        <v>5230</v>
      </c>
      <c r="N30" s="103">
        <f>SUM(O30,+V30,+AC30)</f>
        <v>10024</v>
      </c>
      <c r="O30" s="103">
        <f>SUM(P30:U30)</f>
        <v>4696</v>
      </c>
      <c r="P30" s="103">
        <v>4696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5230</v>
      </c>
      <c r="W30" s="103">
        <v>5230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98</v>
      </c>
      <c r="AD30" s="103">
        <v>98</v>
      </c>
      <c r="AE30" s="103">
        <v>0</v>
      </c>
      <c r="AF30" s="103">
        <f>SUM(AG30:AI30)</f>
        <v>47</v>
      </c>
      <c r="AG30" s="103">
        <v>47</v>
      </c>
      <c r="AH30" s="103">
        <v>0</v>
      </c>
      <c r="AI30" s="103">
        <v>0</v>
      </c>
      <c r="AJ30" s="103">
        <f>SUM(AK30:AS30)</f>
        <v>47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47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41</v>
      </c>
      <c r="BA30" s="103">
        <v>41</v>
      </c>
      <c r="BB30" s="103">
        <v>0</v>
      </c>
      <c r="BC30" s="103">
        <v>0</v>
      </c>
    </row>
    <row r="31" spans="1:55" s="107" customFormat="1" ht="13.5" customHeight="1">
      <c r="A31" s="105" t="s">
        <v>14</v>
      </c>
      <c r="B31" s="106" t="s">
        <v>298</v>
      </c>
      <c r="C31" s="101" t="s">
        <v>299</v>
      </c>
      <c r="D31" s="103">
        <f>SUM(E31,+H31,+K31)</f>
        <v>33379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33379</v>
      </c>
      <c r="L31" s="103">
        <v>21417</v>
      </c>
      <c r="M31" s="103">
        <v>11962</v>
      </c>
      <c r="N31" s="103">
        <f>SUM(O31,+V31,+AC31)</f>
        <v>33410</v>
      </c>
      <c r="O31" s="103">
        <f>SUM(P31:U31)</f>
        <v>21417</v>
      </c>
      <c r="P31" s="103">
        <v>21417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11962</v>
      </c>
      <c r="W31" s="103">
        <v>11962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31</v>
      </c>
      <c r="AD31" s="103">
        <v>31</v>
      </c>
      <c r="AE31" s="103">
        <v>0</v>
      </c>
      <c r="AF31" s="103">
        <f>SUM(AG31:AI31)</f>
        <v>72</v>
      </c>
      <c r="AG31" s="103">
        <v>72</v>
      </c>
      <c r="AH31" s="103">
        <v>0</v>
      </c>
      <c r="AI31" s="103">
        <v>0</v>
      </c>
      <c r="AJ31" s="103">
        <f>SUM(AK31:AS31)</f>
        <v>72</v>
      </c>
      <c r="AK31" s="103">
        <v>72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72</v>
      </c>
      <c r="AU31" s="103">
        <v>72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14</v>
      </c>
      <c r="B32" s="106" t="s">
        <v>300</v>
      </c>
      <c r="C32" s="101" t="s">
        <v>301</v>
      </c>
      <c r="D32" s="103">
        <f>SUM(E32,+H32,+K32)</f>
        <v>42508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42508</v>
      </c>
      <c r="L32" s="103">
        <v>30210</v>
      </c>
      <c r="M32" s="103">
        <v>12298</v>
      </c>
      <c r="N32" s="103">
        <f>SUM(O32,+V32,+AC32)</f>
        <v>42508</v>
      </c>
      <c r="O32" s="103">
        <f>SUM(P32:U32)</f>
        <v>30210</v>
      </c>
      <c r="P32" s="103">
        <v>30210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12298</v>
      </c>
      <c r="W32" s="103">
        <v>12298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129</v>
      </c>
      <c r="AG32" s="103">
        <v>129</v>
      </c>
      <c r="AH32" s="103">
        <v>0</v>
      </c>
      <c r="AI32" s="103">
        <v>0</v>
      </c>
      <c r="AJ32" s="103">
        <f>SUM(AK32:AS32)</f>
        <v>129</v>
      </c>
      <c r="AK32" s="103">
        <v>74</v>
      </c>
      <c r="AL32" s="103">
        <v>0</v>
      </c>
      <c r="AM32" s="103">
        <v>46</v>
      </c>
      <c r="AN32" s="103">
        <v>0</v>
      </c>
      <c r="AO32" s="103">
        <v>0</v>
      </c>
      <c r="AP32" s="103">
        <v>0</v>
      </c>
      <c r="AQ32" s="103">
        <v>0</v>
      </c>
      <c r="AR32" s="103">
        <v>9</v>
      </c>
      <c r="AS32" s="103">
        <v>0</v>
      </c>
      <c r="AT32" s="103">
        <f>SUM(AU32:AY32)</f>
        <v>74</v>
      </c>
      <c r="AU32" s="103">
        <v>74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75</v>
      </c>
      <c r="BA32" s="103">
        <v>75</v>
      </c>
      <c r="BB32" s="103">
        <v>0</v>
      </c>
      <c r="BC32" s="103">
        <v>0</v>
      </c>
    </row>
    <row r="33" spans="1:55" s="107" customFormat="1" ht="13.5" customHeight="1">
      <c r="A33" s="105" t="s">
        <v>14</v>
      </c>
      <c r="B33" s="106" t="s">
        <v>302</v>
      </c>
      <c r="C33" s="101" t="s">
        <v>303</v>
      </c>
      <c r="D33" s="103">
        <f>SUM(E33,+H33,+K33)</f>
        <v>27680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27680</v>
      </c>
      <c r="L33" s="103">
        <v>9561</v>
      </c>
      <c r="M33" s="103">
        <v>18119</v>
      </c>
      <c r="N33" s="103">
        <f>SUM(O33,+V33,+AC33)</f>
        <v>27680</v>
      </c>
      <c r="O33" s="103">
        <f>SUM(P33:U33)</f>
        <v>9561</v>
      </c>
      <c r="P33" s="103">
        <v>9561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18119</v>
      </c>
      <c r="W33" s="103">
        <v>18119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15</v>
      </c>
      <c r="AG33" s="103">
        <v>15</v>
      </c>
      <c r="AH33" s="103">
        <v>0</v>
      </c>
      <c r="AI33" s="103">
        <v>0</v>
      </c>
      <c r="AJ33" s="103">
        <f>SUM(AK33:AS33)</f>
        <v>15</v>
      </c>
      <c r="AK33" s="103">
        <v>0</v>
      </c>
      <c r="AL33" s="103">
        <v>0</v>
      </c>
      <c r="AM33" s="103">
        <v>15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188</v>
      </c>
      <c r="BA33" s="103">
        <v>188</v>
      </c>
      <c r="BB33" s="103">
        <v>0</v>
      </c>
      <c r="BC33" s="103">
        <v>0</v>
      </c>
    </row>
    <row r="34" spans="1:55" s="107" customFormat="1" ht="13.5" customHeight="1">
      <c r="A34" s="105" t="s">
        <v>14</v>
      </c>
      <c r="B34" s="106" t="s">
        <v>304</v>
      </c>
      <c r="C34" s="101" t="s">
        <v>305</v>
      </c>
      <c r="D34" s="103">
        <f>SUM(E34,+H34,+K34)</f>
        <v>39023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39023</v>
      </c>
      <c r="L34" s="103">
        <v>17892</v>
      </c>
      <c r="M34" s="103">
        <v>21131</v>
      </c>
      <c r="N34" s="103">
        <f>SUM(O34,+V34,+AC34)</f>
        <v>39023</v>
      </c>
      <c r="O34" s="103">
        <f>SUM(P34:U34)</f>
        <v>17892</v>
      </c>
      <c r="P34" s="103">
        <v>17892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21131</v>
      </c>
      <c r="W34" s="103">
        <v>21131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52</v>
      </c>
      <c r="AG34" s="103">
        <v>52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52</v>
      </c>
      <c r="AU34" s="103">
        <v>52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43</v>
      </c>
      <c r="BA34" s="103">
        <v>43</v>
      </c>
      <c r="BB34" s="103">
        <v>0</v>
      </c>
      <c r="BC34" s="103">
        <v>0</v>
      </c>
    </row>
    <row r="35" spans="1:55" s="107" customFormat="1" ht="13.5" customHeight="1">
      <c r="A35" s="105" t="s">
        <v>14</v>
      </c>
      <c r="B35" s="106" t="s">
        <v>306</v>
      </c>
      <c r="C35" s="101" t="s">
        <v>307</v>
      </c>
      <c r="D35" s="103">
        <f>SUM(E35,+H35,+K35)</f>
        <v>34468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34468</v>
      </c>
      <c r="L35" s="103">
        <v>19154</v>
      </c>
      <c r="M35" s="103">
        <v>15314</v>
      </c>
      <c r="N35" s="103">
        <f>SUM(O35,+V35,+AC35)</f>
        <v>34468</v>
      </c>
      <c r="O35" s="103">
        <f>SUM(P35:U35)</f>
        <v>19154</v>
      </c>
      <c r="P35" s="103">
        <v>19154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15314</v>
      </c>
      <c r="W35" s="103">
        <v>15314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996</v>
      </c>
      <c r="AG35" s="103">
        <v>996</v>
      </c>
      <c r="AH35" s="103">
        <v>0</v>
      </c>
      <c r="AI35" s="103">
        <v>0</v>
      </c>
      <c r="AJ35" s="103">
        <f>SUM(AK35:AS35)</f>
        <v>996</v>
      </c>
      <c r="AK35" s="103">
        <v>0</v>
      </c>
      <c r="AL35" s="103">
        <v>0</v>
      </c>
      <c r="AM35" s="103">
        <v>969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27</v>
      </c>
      <c r="AT35" s="103">
        <f>SUM(AU35:AY35)</f>
        <v>33</v>
      </c>
      <c r="AU35" s="103">
        <v>0</v>
      </c>
      <c r="AV35" s="103">
        <v>0</v>
      </c>
      <c r="AW35" s="103">
        <v>33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14</v>
      </c>
      <c r="B36" s="106" t="s">
        <v>308</v>
      </c>
      <c r="C36" s="101" t="s">
        <v>309</v>
      </c>
      <c r="D36" s="103">
        <f>SUM(E36,+H36,+K36)</f>
        <v>2964</v>
      </c>
      <c r="E36" s="103">
        <f>SUM(F36:G36)</f>
        <v>0</v>
      </c>
      <c r="F36" s="103">
        <v>0</v>
      </c>
      <c r="G36" s="103">
        <v>0</v>
      </c>
      <c r="H36" s="103">
        <f>SUM(I36:J36)</f>
        <v>2964</v>
      </c>
      <c r="I36" s="103">
        <v>1827</v>
      </c>
      <c r="J36" s="103">
        <v>1137</v>
      </c>
      <c r="K36" s="103">
        <f>SUM(L36:M36)</f>
        <v>0</v>
      </c>
      <c r="L36" s="103">
        <v>0</v>
      </c>
      <c r="M36" s="103">
        <v>0</v>
      </c>
      <c r="N36" s="103">
        <f>SUM(O36,+V36,+AC36)</f>
        <v>2964</v>
      </c>
      <c r="O36" s="103">
        <f>SUM(P36:U36)</f>
        <v>1827</v>
      </c>
      <c r="P36" s="103">
        <v>0</v>
      </c>
      <c r="Q36" s="103">
        <v>0</v>
      </c>
      <c r="R36" s="103">
        <v>0</v>
      </c>
      <c r="S36" s="103">
        <v>1827</v>
      </c>
      <c r="T36" s="103">
        <v>0</v>
      </c>
      <c r="U36" s="103">
        <v>0</v>
      </c>
      <c r="V36" s="103">
        <f>SUM(W36:AB36)</f>
        <v>1137</v>
      </c>
      <c r="W36" s="103">
        <v>0</v>
      </c>
      <c r="X36" s="103">
        <v>0</v>
      </c>
      <c r="Y36" s="103">
        <v>0</v>
      </c>
      <c r="Z36" s="103">
        <v>1137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0</v>
      </c>
      <c r="AG36" s="103">
        <v>0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14</v>
      </c>
      <c r="B37" s="106" t="s">
        <v>310</v>
      </c>
      <c r="C37" s="101" t="s">
        <v>311</v>
      </c>
      <c r="D37" s="103">
        <f>SUM(E37,+H37,+K37)</f>
        <v>5202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5202</v>
      </c>
      <c r="L37" s="103">
        <v>3167</v>
      </c>
      <c r="M37" s="103">
        <v>2035</v>
      </c>
      <c r="N37" s="103">
        <f>SUM(O37,+V37,+AC37)</f>
        <v>5202</v>
      </c>
      <c r="O37" s="103">
        <f>SUM(P37:U37)</f>
        <v>3167</v>
      </c>
      <c r="P37" s="103">
        <v>3167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2035</v>
      </c>
      <c r="W37" s="103">
        <v>2035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31</v>
      </c>
      <c r="AG37" s="103">
        <v>31</v>
      </c>
      <c r="AH37" s="103">
        <v>0</v>
      </c>
      <c r="AI37" s="103">
        <v>0</v>
      </c>
      <c r="AJ37" s="103">
        <f>SUM(AK37:AS37)</f>
        <v>31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31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14</v>
      </c>
      <c r="B38" s="106" t="s">
        <v>312</v>
      </c>
      <c r="C38" s="101" t="s">
        <v>313</v>
      </c>
      <c r="D38" s="103">
        <f>SUM(E38,+H38,+K38)</f>
        <v>3222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3222</v>
      </c>
      <c r="L38" s="103">
        <v>1813</v>
      </c>
      <c r="M38" s="103">
        <v>1409</v>
      </c>
      <c r="N38" s="103">
        <f>SUM(O38,+V38,+AC38)</f>
        <v>3222</v>
      </c>
      <c r="O38" s="103">
        <f>SUM(P38:U38)</f>
        <v>1813</v>
      </c>
      <c r="P38" s="103">
        <v>1813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1409</v>
      </c>
      <c r="W38" s="103">
        <v>1409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5</v>
      </c>
      <c r="AG38" s="103">
        <v>5</v>
      </c>
      <c r="AH38" s="103">
        <v>0</v>
      </c>
      <c r="AI38" s="103">
        <v>0</v>
      </c>
      <c r="AJ38" s="103">
        <f>SUM(AK38:AS38)</f>
        <v>5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5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14</v>
      </c>
      <c r="B39" s="106" t="s">
        <v>314</v>
      </c>
      <c r="C39" s="101" t="s">
        <v>315</v>
      </c>
      <c r="D39" s="103">
        <f>SUM(E39,+H39,+K39)</f>
        <v>2606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2606</v>
      </c>
      <c r="L39" s="103">
        <v>1352</v>
      </c>
      <c r="M39" s="103">
        <v>1254</v>
      </c>
      <c r="N39" s="103">
        <f>SUM(O39,+V39,+AC39)</f>
        <v>2606</v>
      </c>
      <c r="O39" s="103">
        <f>SUM(P39:U39)</f>
        <v>1352</v>
      </c>
      <c r="P39" s="103">
        <v>1352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1254</v>
      </c>
      <c r="W39" s="103">
        <v>1254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15</v>
      </c>
      <c r="AG39" s="103">
        <v>15</v>
      </c>
      <c r="AH39" s="103">
        <v>0</v>
      </c>
      <c r="AI39" s="103">
        <v>0</v>
      </c>
      <c r="AJ39" s="103">
        <f>SUM(AK39:AS39)</f>
        <v>15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15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14</v>
      </c>
      <c r="B40" s="106" t="s">
        <v>316</v>
      </c>
      <c r="C40" s="101" t="s">
        <v>317</v>
      </c>
      <c r="D40" s="103">
        <f>SUM(E40,+H40,+K40)</f>
        <v>9211</v>
      </c>
      <c r="E40" s="103">
        <f>SUM(F40:G40)</f>
        <v>9211</v>
      </c>
      <c r="F40" s="103">
        <v>6079</v>
      </c>
      <c r="G40" s="103">
        <v>3132</v>
      </c>
      <c r="H40" s="103">
        <f>SUM(I40:J40)</f>
        <v>0</v>
      </c>
      <c r="I40" s="103">
        <v>0</v>
      </c>
      <c r="J40" s="103">
        <v>0</v>
      </c>
      <c r="K40" s="103">
        <f>SUM(L40:M40)</f>
        <v>0</v>
      </c>
      <c r="L40" s="103">
        <v>0</v>
      </c>
      <c r="M40" s="103">
        <v>0</v>
      </c>
      <c r="N40" s="103">
        <f>SUM(O40,+V40,+AC40)</f>
        <v>9211</v>
      </c>
      <c r="O40" s="103">
        <f>SUM(P40:U40)</f>
        <v>6079</v>
      </c>
      <c r="P40" s="103">
        <v>6079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3132</v>
      </c>
      <c r="W40" s="103">
        <v>3132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15</v>
      </c>
      <c r="AG40" s="103">
        <v>15</v>
      </c>
      <c r="AH40" s="103">
        <v>0</v>
      </c>
      <c r="AI40" s="103">
        <v>0</v>
      </c>
      <c r="AJ40" s="103">
        <f>SUM(AK40:AS40)</f>
        <v>15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15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14</v>
      </c>
      <c r="B41" s="106" t="s">
        <v>318</v>
      </c>
      <c r="C41" s="101" t="s">
        <v>319</v>
      </c>
      <c r="D41" s="103">
        <f>SUM(E41,+H41,+K41)</f>
        <v>6404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6404</v>
      </c>
      <c r="L41" s="103">
        <v>2241</v>
      </c>
      <c r="M41" s="103">
        <v>4163</v>
      </c>
      <c r="N41" s="103">
        <f>SUM(O41,+V41,+AC41)</f>
        <v>6404</v>
      </c>
      <c r="O41" s="103">
        <f>SUM(P41:U41)</f>
        <v>2241</v>
      </c>
      <c r="P41" s="103">
        <v>2241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4163</v>
      </c>
      <c r="W41" s="103">
        <v>4163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14</v>
      </c>
      <c r="B42" s="106" t="s">
        <v>320</v>
      </c>
      <c r="C42" s="101" t="s">
        <v>321</v>
      </c>
      <c r="D42" s="103">
        <f>SUM(E42,+H42,+K42)</f>
        <v>2402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2402</v>
      </c>
      <c r="L42" s="103">
        <v>1524</v>
      </c>
      <c r="M42" s="103">
        <v>878</v>
      </c>
      <c r="N42" s="103">
        <f>SUM(O42,+V42,+AC42)</f>
        <v>2411</v>
      </c>
      <c r="O42" s="103">
        <f>SUM(P42:U42)</f>
        <v>1524</v>
      </c>
      <c r="P42" s="103">
        <v>0</v>
      </c>
      <c r="Q42" s="103">
        <v>0</v>
      </c>
      <c r="R42" s="103">
        <v>0</v>
      </c>
      <c r="S42" s="103">
        <v>1524</v>
      </c>
      <c r="T42" s="103">
        <v>0</v>
      </c>
      <c r="U42" s="103">
        <v>0</v>
      </c>
      <c r="V42" s="103">
        <f>SUM(W42:AB42)</f>
        <v>878</v>
      </c>
      <c r="W42" s="103">
        <v>0</v>
      </c>
      <c r="X42" s="103">
        <v>0</v>
      </c>
      <c r="Y42" s="103">
        <v>0</v>
      </c>
      <c r="Z42" s="103">
        <v>878</v>
      </c>
      <c r="AA42" s="103">
        <v>0</v>
      </c>
      <c r="AB42" s="103">
        <v>0</v>
      </c>
      <c r="AC42" s="103">
        <f>SUM(AD42:AE42)</f>
        <v>9</v>
      </c>
      <c r="AD42" s="103">
        <v>9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14</v>
      </c>
      <c r="B43" s="106" t="s">
        <v>322</v>
      </c>
      <c r="C43" s="101" t="s">
        <v>323</v>
      </c>
      <c r="D43" s="103">
        <f>SUM(E43,+H43,+K43)</f>
        <v>2062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2062</v>
      </c>
      <c r="L43" s="103">
        <v>1255</v>
      </c>
      <c r="M43" s="103">
        <v>807</v>
      </c>
      <c r="N43" s="103">
        <f>SUM(O43,+V43,+AC43)</f>
        <v>2062</v>
      </c>
      <c r="O43" s="103">
        <f>SUM(P43:U43)</f>
        <v>1255</v>
      </c>
      <c r="P43" s="103">
        <v>1255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807</v>
      </c>
      <c r="W43" s="103">
        <v>807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0</v>
      </c>
      <c r="AG43" s="103">
        <v>0</v>
      </c>
      <c r="AH43" s="103">
        <v>0</v>
      </c>
      <c r="AI43" s="103">
        <v>0</v>
      </c>
      <c r="AJ43" s="103">
        <f>SUM(AK43:AS43)</f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14</v>
      </c>
      <c r="B44" s="106" t="s">
        <v>324</v>
      </c>
      <c r="C44" s="101" t="s">
        <v>325</v>
      </c>
      <c r="D44" s="103">
        <f>SUM(E44,+H44,+K44)</f>
        <v>239</v>
      </c>
      <c r="E44" s="103">
        <f>SUM(F44:G44)</f>
        <v>0</v>
      </c>
      <c r="F44" s="103">
        <v>0</v>
      </c>
      <c r="G44" s="103">
        <v>0</v>
      </c>
      <c r="H44" s="103">
        <f>SUM(I44:J44)</f>
        <v>137</v>
      </c>
      <c r="I44" s="103">
        <v>137</v>
      </c>
      <c r="J44" s="103">
        <v>0</v>
      </c>
      <c r="K44" s="103">
        <f>SUM(L44:M44)</f>
        <v>102</v>
      </c>
      <c r="L44" s="103">
        <v>0</v>
      </c>
      <c r="M44" s="103">
        <v>102</v>
      </c>
      <c r="N44" s="103">
        <f>SUM(O44,+V44,+AC44)</f>
        <v>239</v>
      </c>
      <c r="O44" s="103">
        <f>SUM(P44:U44)</f>
        <v>137</v>
      </c>
      <c r="P44" s="103">
        <v>137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102</v>
      </c>
      <c r="W44" s="103">
        <v>102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1</v>
      </c>
      <c r="AG44" s="103">
        <v>1</v>
      </c>
      <c r="AH44" s="103">
        <v>0</v>
      </c>
      <c r="AI44" s="103">
        <v>0</v>
      </c>
      <c r="AJ44" s="103">
        <f>SUM(AK44:AS44)</f>
        <v>239</v>
      </c>
      <c r="AK44" s="103">
        <v>239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1</v>
      </c>
      <c r="AU44" s="103">
        <v>1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14</v>
      </c>
      <c r="B45" s="106" t="s">
        <v>326</v>
      </c>
      <c r="C45" s="101" t="s">
        <v>327</v>
      </c>
      <c r="D45" s="103">
        <f>SUM(E45,+H45,+K45)</f>
        <v>10670</v>
      </c>
      <c r="E45" s="103">
        <f>SUM(F45:G45)</f>
        <v>0</v>
      </c>
      <c r="F45" s="103">
        <v>0</v>
      </c>
      <c r="G45" s="103">
        <v>0</v>
      </c>
      <c r="H45" s="103">
        <f>SUM(I45:J45)</f>
        <v>6375</v>
      </c>
      <c r="I45" s="103">
        <v>6375</v>
      </c>
      <c r="J45" s="103">
        <v>0</v>
      </c>
      <c r="K45" s="103">
        <f>SUM(L45:M45)</f>
        <v>4295</v>
      </c>
      <c r="L45" s="103">
        <v>0</v>
      </c>
      <c r="M45" s="103">
        <v>4295</v>
      </c>
      <c r="N45" s="103">
        <f>SUM(O45,+V45,+AC45)</f>
        <v>10670</v>
      </c>
      <c r="O45" s="103">
        <f>SUM(P45:U45)</f>
        <v>6375</v>
      </c>
      <c r="P45" s="103">
        <v>6375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4295</v>
      </c>
      <c r="W45" s="103">
        <v>4295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21</v>
      </c>
      <c r="AG45" s="103">
        <v>21</v>
      </c>
      <c r="AH45" s="103">
        <v>0</v>
      </c>
      <c r="AI45" s="103">
        <v>0</v>
      </c>
      <c r="AJ45" s="103">
        <f>SUM(AK45:AS45)</f>
        <v>10670</v>
      </c>
      <c r="AK45" s="103">
        <v>10670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21</v>
      </c>
      <c r="AU45" s="103">
        <v>21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14</v>
      </c>
      <c r="B46" s="106" t="s">
        <v>328</v>
      </c>
      <c r="C46" s="101" t="s">
        <v>329</v>
      </c>
      <c r="D46" s="103">
        <f>SUM(E46,+H46,+K46)</f>
        <v>5941</v>
      </c>
      <c r="E46" s="103">
        <f>SUM(F46:G46)</f>
        <v>0</v>
      </c>
      <c r="F46" s="103">
        <v>0</v>
      </c>
      <c r="G46" s="103">
        <v>0</v>
      </c>
      <c r="H46" s="103">
        <f>SUM(I46:J46)</f>
        <v>3021</v>
      </c>
      <c r="I46" s="103">
        <v>3021</v>
      </c>
      <c r="J46" s="103">
        <v>0</v>
      </c>
      <c r="K46" s="103">
        <f>SUM(L46:M46)</f>
        <v>2920</v>
      </c>
      <c r="L46" s="103">
        <v>0</v>
      </c>
      <c r="M46" s="103">
        <v>2920</v>
      </c>
      <c r="N46" s="103">
        <f>SUM(O46,+V46,+AC46)</f>
        <v>5974</v>
      </c>
      <c r="O46" s="103">
        <f>SUM(P46:U46)</f>
        <v>3021</v>
      </c>
      <c r="P46" s="103">
        <v>3021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2920</v>
      </c>
      <c r="W46" s="103">
        <v>2920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33</v>
      </c>
      <c r="AD46" s="103">
        <v>33</v>
      </c>
      <c r="AE46" s="103">
        <v>0</v>
      </c>
      <c r="AF46" s="103">
        <f>SUM(AG46:AI46)</f>
        <v>12</v>
      </c>
      <c r="AG46" s="103">
        <v>12</v>
      </c>
      <c r="AH46" s="103">
        <v>0</v>
      </c>
      <c r="AI46" s="103">
        <v>0</v>
      </c>
      <c r="AJ46" s="103">
        <f>SUM(AK46:AS46)</f>
        <v>5941</v>
      </c>
      <c r="AK46" s="103">
        <v>5941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12</v>
      </c>
      <c r="AU46" s="103">
        <v>12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14</v>
      </c>
      <c r="B47" s="106" t="s">
        <v>330</v>
      </c>
      <c r="C47" s="101" t="s">
        <v>331</v>
      </c>
      <c r="D47" s="103">
        <f>SUM(E47,+H47,+K47)</f>
        <v>9139</v>
      </c>
      <c r="E47" s="103">
        <f>SUM(F47:G47)</f>
        <v>0</v>
      </c>
      <c r="F47" s="103">
        <v>0</v>
      </c>
      <c r="G47" s="103">
        <v>0</v>
      </c>
      <c r="H47" s="103">
        <f>SUM(I47:J47)</f>
        <v>2996</v>
      </c>
      <c r="I47" s="103">
        <v>2996</v>
      </c>
      <c r="J47" s="103">
        <v>0</v>
      </c>
      <c r="K47" s="103">
        <f>SUM(L47:M47)</f>
        <v>6143</v>
      </c>
      <c r="L47" s="103">
        <v>0</v>
      </c>
      <c r="M47" s="103">
        <v>6143</v>
      </c>
      <c r="N47" s="103">
        <f>SUM(O47,+V47,+AC47)</f>
        <v>9145</v>
      </c>
      <c r="O47" s="103">
        <f>SUM(P47:U47)</f>
        <v>2996</v>
      </c>
      <c r="P47" s="103">
        <v>2996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6143</v>
      </c>
      <c r="W47" s="103">
        <v>6143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6</v>
      </c>
      <c r="AD47" s="103">
        <v>6</v>
      </c>
      <c r="AE47" s="103">
        <v>0</v>
      </c>
      <c r="AF47" s="103">
        <f>SUM(AG47:AI47)</f>
        <v>18</v>
      </c>
      <c r="AG47" s="103">
        <v>18</v>
      </c>
      <c r="AH47" s="103">
        <v>0</v>
      </c>
      <c r="AI47" s="103">
        <v>0</v>
      </c>
      <c r="AJ47" s="103">
        <f>SUM(AK47:AS47)</f>
        <v>9139</v>
      </c>
      <c r="AK47" s="103">
        <v>9139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18</v>
      </c>
      <c r="AU47" s="103">
        <v>18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7" customFormat="1" ht="13.5" customHeight="1">
      <c r="A48" s="105" t="s">
        <v>14</v>
      </c>
      <c r="B48" s="106" t="s">
        <v>332</v>
      </c>
      <c r="C48" s="101" t="s">
        <v>333</v>
      </c>
      <c r="D48" s="103">
        <f>SUM(E48,+H48,+K48)</f>
        <v>9685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9685</v>
      </c>
      <c r="L48" s="103">
        <v>7128</v>
      </c>
      <c r="M48" s="103">
        <v>2557</v>
      </c>
      <c r="N48" s="103">
        <f>SUM(O48,+V48,+AC48)</f>
        <v>9724</v>
      </c>
      <c r="O48" s="103">
        <f>SUM(P48:U48)</f>
        <v>7128</v>
      </c>
      <c r="P48" s="103">
        <v>7128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2557</v>
      </c>
      <c r="W48" s="103">
        <v>2557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39</v>
      </c>
      <c r="AD48" s="103">
        <v>39</v>
      </c>
      <c r="AE48" s="103">
        <v>0</v>
      </c>
      <c r="AF48" s="103">
        <f>SUM(AG48:AI48)</f>
        <v>0</v>
      </c>
      <c r="AG48" s="103">
        <v>0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7" customFormat="1" ht="13.5" customHeight="1">
      <c r="A49" s="105" t="s">
        <v>14</v>
      </c>
      <c r="B49" s="106" t="s">
        <v>334</v>
      </c>
      <c r="C49" s="101" t="s">
        <v>335</v>
      </c>
      <c r="D49" s="103">
        <f>SUM(E49,+H49,+K49)</f>
        <v>15370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15370</v>
      </c>
      <c r="L49" s="103">
        <v>12372</v>
      </c>
      <c r="M49" s="103">
        <v>2998</v>
      </c>
      <c r="N49" s="103">
        <f>SUM(O49,+V49,+AC49)</f>
        <v>15370</v>
      </c>
      <c r="O49" s="103">
        <f>SUM(P49:U49)</f>
        <v>12372</v>
      </c>
      <c r="P49" s="103">
        <v>12372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2998</v>
      </c>
      <c r="W49" s="103">
        <v>2998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46</v>
      </c>
      <c r="AG49" s="103">
        <v>46</v>
      </c>
      <c r="AH49" s="103">
        <v>0</v>
      </c>
      <c r="AI49" s="103">
        <v>0</v>
      </c>
      <c r="AJ49" s="103">
        <f>SUM(AK49:AS49)</f>
        <v>65</v>
      </c>
      <c r="AK49" s="103">
        <v>19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46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7" customFormat="1" ht="13.5" customHeight="1">
      <c r="A50" s="105" t="s">
        <v>14</v>
      </c>
      <c r="B50" s="106" t="s">
        <v>336</v>
      </c>
      <c r="C50" s="101" t="s">
        <v>337</v>
      </c>
      <c r="D50" s="103">
        <f>SUM(E50,+H50,+K50)</f>
        <v>14554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14554</v>
      </c>
      <c r="L50" s="103">
        <v>10194</v>
      </c>
      <c r="M50" s="103">
        <v>4360</v>
      </c>
      <c r="N50" s="103">
        <f>SUM(O50,+V50,+AC50)</f>
        <v>14554</v>
      </c>
      <c r="O50" s="103">
        <f>SUM(P50:U50)</f>
        <v>10194</v>
      </c>
      <c r="P50" s="103">
        <v>10194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4360</v>
      </c>
      <c r="W50" s="103">
        <v>4360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529</v>
      </c>
      <c r="AG50" s="103">
        <v>529</v>
      </c>
      <c r="AH50" s="103">
        <v>0</v>
      </c>
      <c r="AI50" s="103">
        <v>0</v>
      </c>
      <c r="AJ50" s="103">
        <f>SUM(AK50:AS50)</f>
        <v>529</v>
      </c>
      <c r="AK50" s="103">
        <v>0</v>
      </c>
      <c r="AL50" s="103">
        <v>0</v>
      </c>
      <c r="AM50" s="103">
        <v>529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9</v>
      </c>
      <c r="BA50" s="103">
        <v>9</v>
      </c>
      <c r="BB50" s="103">
        <v>0</v>
      </c>
      <c r="BC50" s="103">
        <v>0</v>
      </c>
    </row>
    <row r="51" spans="1:55" s="107" customFormat="1" ht="13.5" customHeight="1">
      <c r="A51" s="105" t="s">
        <v>14</v>
      </c>
      <c r="B51" s="106" t="s">
        <v>338</v>
      </c>
      <c r="C51" s="101" t="s">
        <v>339</v>
      </c>
      <c r="D51" s="103">
        <f>SUM(E51,+H51,+K51)</f>
        <v>5508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5508</v>
      </c>
      <c r="L51" s="103">
        <v>2219</v>
      </c>
      <c r="M51" s="103">
        <v>3289</v>
      </c>
      <c r="N51" s="103">
        <f>SUM(O51,+V51,+AC51)</f>
        <v>5508</v>
      </c>
      <c r="O51" s="103">
        <f>SUM(P51:U51)</f>
        <v>2219</v>
      </c>
      <c r="P51" s="103">
        <v>2219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3289</v>
      </c>
      <c r="W51" s="103">
        <v>3289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16</v>
      </c>
      <c r="AG51" s="103">
        <v>16</v>
      </c>
      <c r="AH51" s="103">
        <v>0</v>
      </c>
      <c r="AI51" s="103">
        <v>0</v>
      </c>
      <c r="AJ51" s="103">
        <f>SUM(AK51:AS51)</f>
        <v>16</v>
      </c>
      <c r="AK51" s="103">
        <v>3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13</v>
      </c>
      <c r="AR51" s="103">
        <v>0</v>
      </c>
      <c r="AS51" s="103">
        <v>0</v>
      </c>
      <c r="AT51" s="103">
        <f>SUM(AU51:AY51)</f>
        <v>3</v>
      </c>
      <c r="AU51" s="103">
        <v>3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13</v>
      </c>
      <c r="BA51" s="103">
        <v>13</v>
      </c>
      <c r="BB51" s="103">
        <v>0</v>
      </c>
      <c r="BC51" s="103">
        <v>0</v>
      </c>
    </row>
    <row r="52" spans="1:55" s="107" customFormat="1" ht="13.5" customHeight="1">
      <c r="A52" s="105" t="s">
        <v>14</v>
      </c>
      <c r="B52" s="106" t="s">
        <v>340</v>
      </c>
      <c r="C52" s="101" t="s">
        <v>341</v>
      </c>
      <c r="D52" s="103">
        <f>SUM(E52,+H52,+K52)</f>
        <v>2317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2317</v>
      </c>
      <c r="L52" s="103">
        <v>747</v>
      </c>
      <c r="M52" s="103">
        <v>1570</v>
      </c>
      <c r="N52" s="103">
        <f>SUM(O52,+V52,+AC52)</f>
        <v>2337</v>
      </c>
      <c r="O52" s="103">
        <f>SUM(P52:U52)</f>
        <v>747</v>
      </c>
      <c r="P52" s="103">
        <v>747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1570</v>
      </c>
      <c r="W52" s="103">
        <v>1570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20</v>
      </c>
      <c r="AD52" s="103">
        <v>20</v>
      </c>
      <c r="AE52" s="103">
        <v>0</v>
      </c>
      <c r="AF52" s="103">
        <f>SUM(AG52:AI52)</f>
        <v>0</v>
      </c>
      <c r="AG52" s="103">
        <v>0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7" customFormat="1" ht="13.5" customHeight="1">
      <c r="A53" s="105" t="s">
        <v>14</v>
      </c>
      <c r="B53" s="106" t="s">
        <v>342</v>
      </c>
      <c r="C53" s="101" t="s">
        <v>343</v>
      </c>
      <c r="D53" s="103">
        <f>SUM(E53,+H53,+K53)</f>
        <v>2677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2677</v>
      </c>
      <c r="L53" s="103">
        <v>1135</v>
      </c>
      <c r="M53" s="103">
        <v>1542</v>
      </c>
      <c r="N53" s="103">
        <f>SUM(O53,+V53,+AC53)</f>
        <v>2677</v>
      </c>
      <c r="O53" s="103">
        <f>SUM(P53:U53)</f>
        <v>1135</v>
      </c>
      <c r="P53" s="103">
        <v>1135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1542</v>
      </c>
      <c r="W53" s="103">
        <v>1542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9</v>
      </c>
      <c r="AG53" s="103">
        <v>9</v>
      </c>
      <c r="AH53" s="103">
        <v>0</v>
      </c>
      <c r="AI53" s="103">
        <v>0</v>
      </c>
      <c r="AJ53" s="103">
        <f>SUM(AK53:AS53)</f>
        <v>7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7</v>
      </c>
      <c r="AR53" s="103">
        <v>0</v>
      </c>
      <c r="AS53" s="103">
        <v>0</v>
      </c>
      <c r="AT53" s="103">
        <f>SUM(AU53:AY53)</f>
        <v>2</v>
      </c>
      <c r="AU53" s="103">
        <v>2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7" customFormat="1" ht="13.5" customHeight="1">
      <c r="A54" s="105" t="s">
        <v>14</v>
      </c>
      <c r="B54" s="106" t="s">
        <v>344</v>
      </c>
      <c r="C54" s="101" t="s">
        <v>345</v>
      </c>
      <c r="D54" s="103">
        <f>SUM(E54,+H54,+K54)</f>
        <v>10738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10738</v>
      </c>
      <c r="L54" s="103">
        <v>2102</v>
      </c>
      <c r="M54" s="103">
        <v>8636</v>
      </c>
      <c r="N54" s="103">
        <f>SUM(O54,+V54,+AC54)</f>
        <v>10738</v>
      </c>
      <c r="O54" s="103">
        <f>SUM(P54:U54)</f>
        <v>2102</v>
      </c>
      <c r="P54" s="103">
        <v>0</v>
      </c>
      <c r="Q54" s="103">
        <v>0</v>
      </c>
      <c r="R54" s="103">
        <v>2102</v>
      </c>
      <c r="S54" s="103">
        <v>0</v>
      </c>
      <c r="T54" s="103">
        <v>0</v>
      </c>
      <c r="U54" s="103">
        <v>0</v>
      </c>
      <c r="V54" s="103">
        <f>SUM(W54:AB54)</f>
        <v>8636</v>
      </c>
      <c r="W54" s="103">
        <v>0</v>
      </c>
      <c r="X54" s="103">
        <v>0</v>
      </c>
      <c r="Y54" s="103">
        <v>8636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13</v>
      </c>
      <c r="AG54" s="103">
        <v>0</v>
      </c>
      <c r="AH54" s="103">
        <v>0</v>
      </c>
      <c r="AI54" s="103">
        <v>13</v>
      </c>
      <c r="AJ54" s="103">
        <f>SUM(AK54:AS54)</f>
        <v>0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7" customFormat="1" ht="13.5" customHeight="1">
      <c r="A55" s="105" t="s">
        <v>14</v>
      </c>
      <c r="B55" s="106" t="s">
        <v>346</v>
      </c>
      <c r="C55" s="101" t="s">
        <v>347</v>
      </c>
      <c r="D55" s="103">
        <f>SUM(E55,+H55,+K55)</f>
        <v>13797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13797</v>
      </c>
      <c r="L55" s="103">
        <v>5498</v>
      </c>
      <c r="M55" s="103">
        <v>8299</v>
      </c>
      <c r="N55" s="103">
        <f>SUM(O55,+V55,+AC55)</f>
        <v>13809</v>
      </c>
      <c r="O55" s="103">
        <f>SUM(P55:U55)</f>
        <v>5498</v>
      </c>
      <c r="P55" s="103">
        <v>5498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8299</v>
      </c>
      <c r="W55" s="103">
        <v>8299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12</v>
      </c>
      <c r="AD55" s="103">
        <v>12</v>
      </c>
      <c r="AE55" s="103">
        <v>0</v>
      </c>
      <c r="AF55" s="103">
        <f>SUM(AG55:AI55)</f>
        <v>22</v>
      </c>
      <c r="AG55" s="103">
        <v>22</v>
      </c>
      <c r="AH55" s="103">
        <v>0</v>
      </c>
      <c r="AI55" s="103">
        <v>0</v>
      </c>
      <c r="AJ55" s="103">
        <f>SUM(AK55:AS55)</f>
        <v>22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22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88</v>
      </c>
      <c r="BA55" s="103">
        <v>88</v>
      </c>
      <c r="BB55" s="103">
        <v>0</v>
      </c>
      <c r="BC55" s="103">
        <v>0</v>
      </c>
    </row>
    <row r="56" spans="1:55" s="107" customFormat="1" ht="13.5" customHeight="1">
      <c r="A56" s="105" t="s">
        <v>14</v>
      </c>
      <c r="B56" s="106" t="s">
        <v>348</v>
      </c>
      <c r="C56" s="101" t="s">
        <v>349</v>
      </c>
      <c r="D56" s="103">
        <f>SUM(E56,+H56,+K56)</f>
        <v>10217</v>
      </c>
      <c r="E56" s="103">
        <f>SUM(F56:G56)</f>
        <v>0</v>
      </c>
      <c r="F56" s="103">
        <v>0</v>
      </c>
      <c r="G56" s="103">
        <v>0</v>
      </c>
      <c r="H56" s="103">
        <f>SUM(I56:J56)</f>
        <v>5358</v>
      </c>
      <c r="I56" s="103">
        <v>0</v>
      </c>
      <c r="J56" s="103">
        <v>5358</v>
      </c>
      <c r="K56" s="103">
        <f>SUM(L56:M56)</f>
        <v>4859</v>
      </c>
      <c r="L56" s="103">
        <v>4859</v>
      </c>
      <c r="M56" s="103">
        <v>0</v>
      </c>
      <c r="N56" s="103">
        <f>SUM(O56,+V56,+AC56)</f>
        <v>10227</v>
      </c>
      <c r="O56" s="103">
        <f>SUM(P56:U56)</f>
        <v>4859</v>
      </c>
      <c r="P56" s="103">
        <v>4859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5358</v>
      </c>
      <c r="W56" s="103">
        <v>5358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10</v>
      </c>
      <c r="AD56" s="103">
        <v>10</v>
      </c>
      <c r="AE56" s="103">
        <v>0</v>
      </c>
      <c r="AF56" s="103">
        <f>SUM(AG56:AI56)</f>
        <v>93</v>
      </c>
      <c r="AG56" s="103">
        <v>93</v>
      </c>
      <c r="AH56" s="103">
        <v>0</v>
      </c>
      <c r="AI56" s="103">
        <v>0</v>
      </c>
      <c r="AJ56" s="103">
        <f>SUM(AK56:AS56)</f>
        <v>93</v>
      </c>
      <c r="AK56" s="103">
        <v>0</v>
      </c>
      <c r="AL56" s="103">
        <v>0</v>
      </c>
      <c r="AM56" s="103">
        <v>49</v>
      </c>
      <c r="AN56" s="103">
        <v>0</v>
      </c>
      <c r="AO56" s="103">
        <v>0</v>
      </c>
      <c r="AP56" s="103">
        <v>0</v>
      </c>
      <c r="AQ56" s="103">
        <v>44</v>
      </c>
      <c r="AR56" s="103">
        <v>0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44</v>
      </c>
      <c r="BA56" s="103">
        <v>44</v>
      </c>
      <c r="BB56" s="103">
        <v>0</v>
      </c>
      <c r="BC56" s="103">
        <v>0</v>
      </c>
    </row>
    <row r="57" spans="1:55" s="107" customFormat="1" ht="13.5" customHeight="1">
      <c r="A57" s="105" t="s">
        <v>14</v>
      </c>
      <c r="B57" s="106" t="s">
        <v>350</v>
      </c>
      <c r="C57" s="101" t="s">
        <v>351</v>
      </c>
      <c r="D57" s="103">
        <f>SUM(E57,+H57,+K57)</f>
        <v>10191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10191</v>
      </c>
      <c r="L57" s="103">
        <v>4920</v>
      </c>
      <c r="M57" s="103">
        <v>5271</v>
      </c>
      <c r="N57" s="103">
        <f>SUM(O57,+V57,+AC57)</f>
        <v>10196</v>
      </c>
      <c r="O57" s="103">
        <f>SUM(P57:U57)</f>
        <v>4920</v>
      </c>
      <c r="P57" s="103">
        <v>4920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5271</v>
      </c>
      <c r="W57" s="103">
        <v>5271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5</v>
      </c>
      <c r="AD57" s="103">
        <v>5</v>
      </c>
      <c r="AE57" s="103">
        <v>0</v>
      </c>
      <c r="AF57" s="103">
        <f>SUM(AG57:AI57)</f>
        <v>93</v>
      </c>
      <c r="AG57" s="103">
        <v>93</v>
      </c>
      <c r="AH57" s="103">
        <v>0</v>
      </c>
      <c r="AI57" s="103">
        <v>0</v>
      </c>
      <c r="AJ57" s="103">
        <f>SUM(AK57:AS57)</f>
        <v>93</v>
      </c>
      <c r="AK57" s="103">
        <v>0</v>
      </c>
      <c r="AL57" s="103">
        <v>0</v>
      </c>
      <c r="AM57" s="103">
        <v>35</v>
      </c>
      <c r="AN57" s="103">
        <v>0</v>
      </c>
      <c r="AO57" s="103">
        <v>0</v>
      </c>
      <c r="AP57" s="103">
        <v>0</v>
      </c>
      <c r="AQ57" s="103">
        <v>58</v>
      </c>
      <c r="AR57" s="103">
        <v>0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7" customFormat="1" ht="13.5" customHeight="1">
      <c r="A58" s="105" t="s">
        <v>14</v>
      </c>
      <c r="B58" s="106" t="s">
        <v>352</v>
      </c>
      <c r="C58" s="101" t="s">
        <v>353</v>
      </c>
      <c r="D58" s="103">
        <f>SUM(E58,+H58,+K58)</f>
        <v>8646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8646</v>
      </c>
      <c r="L58" s="103">
        <v>5143</v>
      </c>
      <c r="M58" s="103">
        <v>3503</v>
      </c>
      <c r="N58" s="103">
        <f>SUM(O58,+V58,+AC58)</f>
        <v>8646</v>
      </c>
      <c r="O58" s="103">
        <f>SUM(P58:U58)</f>
        <v>5143</v>
      </c>
      <c r="P58" s="103">
        <v>5143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3503</v>
      </c>
      <c r="W58" s="103">
        <v>3503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167</v>
      </c>
      <c r="AG58" s="103">
        <v>167</v>
      </c>
      <c r="AH58" s="103">
        <v>0</v>
      </c>
      <c r="AI58" s="103">
        <v>0</v>
      </c>
      <c r="AJ58" s="103">
        <f>SUM(AK58:AS58)</f>
        <v>167</v>
      </c>
      <c r="AK58" s="103">
        <v>0</v>
      </c>
      <c r="AL58" s="103">
        <v>0</v>
      </c>
      <c r="AM58" s="103">
        <v>167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23</v>
      </c>
      <c r="BA58" s="103">
        <v>23</v>
      </c>
      <c r="BB58" s="103">
        <v>0</v>
      </c>
      <c r="BC58" s="103">
        <v>0</v>
      </c>
    </row>
    <row r="59" spans="1:55" s="107" customFormat="1" ht="13.5" customHeight="1">
      <c r="A59" s="105" t="s">
        <v>14</v>
      </c>
      <c r="B59" s="106" t="s">
        <v>354</v>
      </c>
      <c r="C59" s="101" t="s">
        <v>355</v>
      </c>
      <c r="D59" s="103">
        <f>SUM(E59,+H59,+K59)</f>
        <v>19013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19013</v>
      </c>
      <c r="L59" s="103">
        <v>10847</v>
      </c>
      <c r="M59" s="103">
        <v>8166</v>
      </c>
      <c r="N59" s="103">
        <f>SUM(O59,+V59,+AC59)</f>
        <v>19013</v>
      </c>
      <c r="O59" s="103">
        <f>SUM(P59:U59)</f>
        <v>10847</v>
      </c>
      <c r="P59" s="103">
        <v>10847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8166</v>
      </c>
      <c r="W59" s="103">
        <v>8166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42</v>
      </c>
      <c r="AG59" s="103">
        <v>42</v>
      </c>
      <c r="AH59" s="103">
        <v>0</v>
      </c>
      <c r="AI59" s="103">
        <v>0</v>
      </c>
      <c r="AJ59" s="103">
        <f>SUM(AK59:AS59)</f>
        <v>807</v>
      </c>
      <c r="AK59" s="103">
        <v>807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42</v>
      </c>
      <c r="AU59" s="103">
        <v>42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7" customFormat="1" ht="13.5" customHeight="1">
      <c r="A60" s="105" t="s">
        <v>14</v>
      </c>
      <c r="B60" s="106" t="s">
        <v>356</v>
      </c>
      <c r="C60" s="101" t="s">
        <v>357</v>
      </c>
      <c r="D60" s="103">
        <f>SUM(E60,+H60,+K60)</f>
        <v>6125</v>
      </c>
      <c r="E60" s="103">
        <f>SUM(F60:G60)</f>
        <v>0</v>
      </c>
      <c r="F60" s="103">
        <v>0</v>
      </c>
      <c r="G60" s="103">
        <v>0</v>
      </c>
      <c r="H60" s="103">
        <f>SUM(I60:J60)</f>
        <v>0</v>
      </c>
      <c r="I60" s="103">
        <v>0</v>
      </c>
      <c r="J60" s="103">
        <v>0</v>
      </c>
      <c r="K60" s="103">
        <f>SUM(L60:M60)</f>
        <v>6125</v>
      </c>
      <c r="L60" s="103">
        <v>2072</v>
      </c>
      <c r="M60" s="103">
        <v>4053</v>
      </c>
      <c r="N60" s="103">
        <f>SUM(O60,+V60,+AC60)</f>
        <v>6125</v>
      </c>
      <c r="O60" s="103">
        <f>SUM(P60:U60)</f>
        <v>2072</v>
      </c>
      <c r="P60" s="103">
        <v>2053</v>
      </c>
      <c r="Q60" s="103">
        <v>0</v>
      </c>
      <c r="R60" s="103">
        <v>0</v>
      </c>
      <c r="S60" s="103">
        <v>0</v>
      </c>
      <c r="T60" s="103">
        <v>9</v>
      </c>
      <c r="U60" s="103">
        <v>10</v>
      </c>
      <c r="V60" s="103">
        <f>SUM(W60:AB60)</f>
        <v>4053</v>
      </c>
      <c r="W60" s="103">
        <v>4017</v>
      </c>
      <c r="X60" s="103">
        <v>0</v>
      </c>
      <c r="Y60" s="103">
        <v>0</v>
      </c>
      <c r="Z60" s="103">
        <v>0</v>
      </c>
      <c r="AA60" s="103">
        <v>17</v>
      </c>
      <c r="AB60" s="103">
        <v>19</v>
      </c>
      <c r="AC60" s="103">
        <f>SUM(AD60:AE60)</f>
        <v>0</v>
      </c>
      <c r="AD60" s="103">
        <v>0</v>
      </c>
      <c r="AE60" s="103">
        <v>0</v>
      </c>
      <c r="AF60" s="103">
        <f>SUM(AG60:AI60)</f>
        <v>55</v>
      </c>
      <c r="AG60" s="103">
        <v>55</v>
      </c>
      <c r="AH60" s="103">
        <v>0</v>
      </c>
      <c r="AI60" s="103">
        <v>0</v>
      </c>
      <c r="AJ60" s="103">
        <f>SUM(AK60:AS60)</f>
        <v>55</v>
      </c>
      <c r="AK60" s="103">
        <v>0</v>
      </c>
      <c r="AL60" s="103">
        <v>0</v>
      </c>
      <c r="AM60" s="103">
        <v>29</v>
      </c>
      <c r="AN60" s="103">
        <v>0</v>
      </c>
      <c r="AO60" s="103">
        <v>0</v>
      </c>
      <c r="AP60" s="103">
        <v>0</v>
      </c>
      <c r="AQ60" s="103">
        <v>26</v>
      </c>
      <c r="AR60" s="103">
        <v>0</v>
      </c>
      <c r="AS60" s="103">
        <v>0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7" customFormat="1" ht="13.5" customHeight="1">
      <c r="A61" s="105" t="s">
        <v>14</v>
      </c>
      <c r="B61" s="106" t="s">
        <v>358</v>
      </c>
      <c r="C61" s="101" t="s">
        <v>359</v>
      </c>
      <c r="D61" s="103">
        <f>SUM(E61,+H61,+K61)</f>
        <v>2960</v>
      </c>
      <c r="E61" s="103">
        <f>SUM(F61:G61)</f>
        <v>0</v>
      </c>
      <c r="F61" s="103">
        <v>0</v>
      </c>
      <c r="G61" s="103">
        <v>0</v>
      </c>
      <c r="H61" s="103">
        <f>SUM(I61:J61)</f>
        <v>0</v>
      </c>
      <c r="I61" s="103">
        <v>0</v>
      </c>
      <c r="J61" s="103">
        <v>0</v>
      </c>
      <c r="K61" s="103">
        <f>SUM(L61:M61)</f>
        <v>2960</v>
      </c>
      <c r="L61" s="103">
        <v>1637</v>
      </c>
      <c r="M61" s="103">
        <v>1323</v>
      </c>
      <c r="N61" s="103">
        <f>SUM(O61,+V61,+AC61)</f>
        <v>2960</v>
      </c>
      <c r="O61" s="103">
        <f>SUM(P61:U61)</f>
        <v>1637</v>
      </c>
      <c r="P61" s="103">
        <v>1637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1323</v>
      </c>
      <c r="W61" s="103">
        <v>1323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0</v>
      </c>
      <c r="AG61" s="103">
        <v>0</v>
      </c>
      <c r="AH61" s="103">
        <v>0</v>
      </c>
      <c r="AI61" s="103">
        <v>0</v>
      </c>
      <c r="AJ61" s="103">
        <f>SUM(AK61:AS61)</f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7" customFormat="1" ht="13.5" customHeight="1">
      <c r="A62" s="105" t="s">
        <v>14</v>
      </c>
      <c r="B62" s="106" t="s">
        <v>360</v>
      </c>
      <c r="C62" s="101" t="s">
        <v>361</v>
      </c>
      <c r="D62" s="103">
        <f>SUM(E62,+H62,+K62)</f>
        <v>22420</v>
      </c>
      <c r="E62" s="103">
        <f>SUM(F62:G62)</f>
        <v>0</v>
      </c>
      <c r="F62" s="103">
        <v>0</v>
      </c>
      <c r="G62" s="103">
        <v>0</v>
      </c>
      <c r="H62" s="103">
        <f>SUM(I62:J62)</f>
        <v>0</v>
      </c>
      <c r="I62" s="103">
        <v>0</v>
      </c>
      <c r="J62" s="103">
        <v>0</v>
      </c>
      <c r="K62" s="103">
        <f>SUM(L62:M62)</f>
        <v>22420</v>
      </c>
      <c r="L62" s="103">
        <v>13193</v>
      </c>
      <c r="M62" s="103">
        <v>9227</v>
      </c>
      <c r="N62" s="103">
        <f>SUM(O62,+V62,+AC62)</f>
        <v>22420</v>
      </c>
      <c r="O62" s="103">
        <f>SUM(P62:U62)</f>
        <v>13193</v>
      </c>
      <c r="P62" s="103">
        <v>13193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9227</v>
      </c>
      <c r="W62" s="103">
        <v>9227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432</v>
      </c>
      <c r="AG62" s="103">
        <v>432</v>
      </c>
      <c r="AH62" s="103">
        <v>0</v>
      </c>
      <c r="AI62" s="103">
        <v>0</v>
      </c>
      <c r="AJ62" s="103">
        <f>SUM(AK62:AS62)</f>
        <v>432</v>
      </c>
      <c r="AK62" s="103">
        <v>0</v>
      </c>
      <c r="AL62" s="103">
        <v>0</v>
      </c>
      <c r="AM62" s="103">
        <v>432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61</v>
      </c>
      <c r="BA62" s="103">
        <v>61</v>
      </c>
      <c r="BB62" s="103">
        <v>0</v>
      </c>
      <c r="BC62" s="103">
        <v>0</v>
      </c>
    </row>
    <row r="63" spans="1:55" s="107" customFormat="1" ht="13.5" customHeight="1">
      <c r="A63" s="105" t="s">
        <v>14</v>
      </c>
      <c r="B63" s="106" t="s">
        <v>362</v>
      </c>
      <c r="C63" s="101" t="s">
        <v>363</v>
      </c>
      <c r="D63" s="103">
        <f>SUM(E63,+H63,+K63)</f>
        <v>23878</v>
      </c>
      <c r="E63" s="103">
        <f>SUM(F63:G63)</f>
        <v>0</v>
      </c>
      <c r="F63" s="103">
        <v>0</v>
      </c>
      <c r="G63" s="103">
        <v>0</v>
      </c>
      <c r="H63" s="103">
        <f>SUM(I63:J63)</f>
        <v>0</v>
      </c>
      <c r="I63" s="103">
        <v>0</v>
      </c>
      <c r="J63" s="103">
        <v>0</v>
      </c>
      <c r="K63" s="103">
        <f>SUM(L63:M63)</f>
        <v>23878</v>
      </c>
      <c r="L63" s="103">
        <v>11162</v>
      </c>
      <c r="M63" s="103">
        <v>12716</v>
      </c>
      <c r="N63" s="103">
        <f>SUM(O63,+V63,+AC63)</f>
        <v>23878</v>
      </c>
      <c r="O63" s="103">
        <f>SUM(P63:U63)</f>
        <v>11162</v>
      </c>
      <c r="P63" s="103">
        <v>11162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12716</v>
      </c>
      <c r="W63" s="103">
        <v>12716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0</v>
      </c>
      <c r="AG63" s="103">
        <v>0</v>
      </c>
      <c r="AH63" s="103">
        <v>0</v>
      </c>
      <c r="AI63" s="103">
        <v>0</v>
      </c>
      <c r="AJ63" s="103">
        <f>SUM(AK63:AS63)</f>
        <v>60</v>
      </c>
      <c r="AK63" s="103">
        <v>60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60</v>
      </c>
      <c r="BA63" s="103">
        <v>60</v>
      </c>
      <c r="BB63" s="103">
        <v>0</v>
      </c>
      <c r="BC63" s="103">
        <v>0</v>
      </c>
    </row>
    <row r="64" spans="1:55" s="107" customFormat="1" ht="13.5" customHeight="1">
      <c r="A64" s="105" t="s">
        <v>14</v>
      </c>
      <c r="B64" s="106" t="s">
        <v>364</v>
      </c>
      <c r="C64" s="101" t="s">
        <v>365</v>
      </c>
      <c r="D64" s="103">
        <f>SUM(E64,+H64,+K64)</f>
        <v>16641</v>
      </c>
      <c r="E64" s="103">
        <f>SUM(F64:G64)</f>
        <v>0</v>
      </c>
      <c r="F64" s="103">
        <v>0</v>
      </c>
      <c r="G64" s="103">
        <v>0</v>
      </c>
      <c r="H64" s="103">
        <f>SUM(I64:J64)</f>
        <v>0</v>
      </c>
      <c r="I64" s="103">
        <v>0</v>
      </c>
      <c r="J64" s="103">
        <v>0</v>
      </c>
      <c r="K64" s="103">
        <f>SUM(L64:M64)</f>
        <v>16641</v>
      </c>
      <c r="L64" s="103">
        <v>10392</v>
      </c>
      <c r="M64" s="103">
        <v>6249</v>
      </c>
      <c r="N64" s="103">
        <f>SUM(O64,+V64,+AC64)</f>
        <v>16682</v>
      </c>
      <c r="O64" s="103">
        <f>SUM(P64:U64)</f>
        <v>10392</v>
      </c>
      <c r="P64" s="103">
        <v>10392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6249</v>
      </c>
      <c r="W64" s="103">
        <v>6249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41</v>
      </c>
      <c r="AD64" s="103">
        <v>41</v>
      </c>
      <c r="AE64" s="103">
        <v>0</v>
      </c>
      <c r="AF64" s="103">
        <f>SUM(AG64:AI64)</f>
        <v>0</v>
      </c>
      <c r="AG64" s="103">
        <v>0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7" customFormat="1" ht="13.5" customHeight="1">
      <c r="A65" s="105" t="s">
        <v>14</v>
      </c>
      <c r="B65" s="106" t="s">
        <v>366</v>
      </c>
      <c r="C65" s="101" t="s">
        <v>367</v>
      </c>
      <c r="D65" s="103">
        <f>SUM(E65,+H65,+K65)</f>
        <v>3888</v>
      </c>
      <c r="E65" s="103">
        <f>SUM(F65:G65)</f>
        <v>0</v>
      </c>
      <c r="F65" s="103">
        <v>0</v>
      </c>
      <c r="G65" s="103">
        <v>0</v>
      </c>
      <c r="H65" s="103">
        <f>SUM(I65:J65)</f>
        <v>0</v>
      </c>
      <c r="I65" s="103">
        <v>0</v>
      </c>
      <c r="J65" s="103">
        <v>0</v>
      </c>
      <c r="K65" s="103">
        <f>SUM(L65:M65)</f>
        <v>3888</v>
      </c>
      <c r="L65" s="103">
        <v>2873</v>
      </c>
      <c r="M65" s="103">
        <v>1015</v>
      </c>
      <c r="N65" s="103">
        <f>SUM(O65,+V65,+AC65)</f>
        <v>3888</v>
      </c>
      <c r="O65" s="103">
        <f>SUM(P65:U65)</f>
        <v>2873</v>
      </c>
      <c r="P65" s="103">
        <v>2873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1015</v>
      </c>
      <c r="W65" s="103">
        <v>1015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43</v>
      </c>
      <c r="AG65" s="103">
        <v>43</v>
      </c>
      <c r="AH65" s="103">
        <v>0</v>
      </c>
      <c r="AI65" s="103">
        <v>0</v>
      </c>
      <c r="AJ65" s="103">
        <f>SUM(AK65:AS65)</f>
        <v>43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43</v>
      </c>
      <c r="AR65" s="103">
        <v>0</v>
      </c>
      <c r="AS65" s="103">
        <v>0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43</v>
      </c>
      <c r="BA65" s="103">
        <v>43</v>
      </c>
      <c r="BB65" s="103">
        <v>0</v>
      </c>
      <c r="BC65" s="103">
        <v>0</v>
      </c>
    </row>
    <row r="66" spans="1:55" s="107" customFormat="1" ht="13.5" customHeight="1">
      <c r="A66" s="105" t="s">
        <v>14</v>
      </c>
      <c r="B66" s="106" t="s">
        <v>368</v>
      </c>
      <c r="C66" s="101" t="s">
        <v>369</v>
      </c>
      <c r="D66" s="103">
        <f>SUM(E66,+H66,+K66)</f>
        <v>5272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5272</v>
      </c>
      <c r="L66" s="103">
        <v>2641</v>
      </c>
      <c r="M66" s="103">
        <v>2631</v>
      </c>
      <c r="N66" s="103">
        <f>SUM(O66,+V66,+AC66)</f>
        <v>5272</v>
      </c>
      <c r="O66" s="103">
        <f>SUM(P66:U66)</f>
        <v>2641</v>
      </c>
      <c r="P66" s="103">
        <v>2641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2631</v>
      </c>
      <c r="W66" s="103">
        <v>2631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0</v>
      </c>
      <c r="AG66" s="103">
        <v>0</v>
      </c>
      <c r="AH66" s="103">
        <v>0</v>
      </c>
      <c r="AI66" s="103">
        <v>0</v>
      </c>
      <c r="AJ66" s="103">
        <f>SUM(AK66:AS66)</f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7" customFormat="1" ht="13.5" customHeight="1">
      <c r="A67" s="105" t="s">
        <v>14</v>
      </c>
      <c r="B67" s="106" t="s">
        <v>370</v>
      </c>
      <c r="C67" s="101" t="s">
        <v>371</v>
      </c>
      <c r="D67" s="103">
        <f>SUM(E67,+H67,+K67)</f>
        <v>15061</v>
      </c>
      <c r="E67" s="103">
        <f>SUM(F67:G67)</f>
        <v>0</v>
      </c>
      <c r="F67" s="103">
        <v>0</v>
      </c>
      <c r="G67" s="103">
        <v>0</v>
      </c>
      <c r="H67" s="103">
        <f>SUM(I67:J67)</f>
        <v>0</v>
      </c>
      <c r="I67" s="103">
        <v>0</v>
      </c>
      <c r="J67" s="103">
        <v>0</v>
      </c>
      <c r="K67" s="103">
        <f>SUM(L67:M67)</f>
        <v>15061</v>
      </c>
      <c r="L67" s="103">
        <v>10953</v>
      </c>
      <c r="M67" s="103">
        <v>4108</v>
      </c>
      <c r="N67" s="103">
        <f>SUM(O67,+V67,+AC67)</f>
        <v>15136</v>
      </c>
      <c r="O67" s="103">
        <f>SUM(P67:U67)</f>
        <v>10953</v>
      </c>
      <c r="P67" s="103">
        <v>10953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4108</v>
      </c>
      <c r="W67" s="103">
        <v>4108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75</v>
      </c>
      <c r="AD67" s="103">
        <v>75</v>
      </c>
      <c r="AE67" s="103">
        <v>0</v>
      </c>
      <c r="AF67" s="103">
        <f>SUM(AG67:AI67)</f>
        <v>13</v>
      </c>
      <c r="AG67" s="103">
        <v>13</v>
      </c>
      <c r="AH67" s="103">
        <v>0</v>
      </c>
      <c r="AI67" s="103">
        <v>0</v>
      </c>
      <c r="AJ67" s="103">
        <f>SUM(AK67:AS67)</f>
        <v>13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13</v>
      </c>
      <c r="AT67" s="103">
        <f>SUM(AU67:AY67)</f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66" man="1"/>
    <brk id="31" min="1" max="66" man="1"/>
    <brk id="45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40000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40100</v>
      </c>
      <c r="AG207" s="11">
        <v>207</v>
      </c>
    </row>
    <row r="208" spans="32:33" ht="13.5">
      <c r="AF208" s="45" t="str">
        <f>+'水洗化人口等'!B9</f>
        <v>40130</v>
      </c>
      <c r="AG208" s="11">
        <v>208</v>
      </c>
    </row>
    <row r="209" spans="32:33" ht="13.5">
      <c r="AF209" s="45" t="str">
        <f>+'水洗化人口等'!B10</f>
        <v>40202</v>
      </c>
      <c r="AG209" s="11">
        <v>209</v>
      </c>
    </row>
    <row r="210" spans="32:33" ht="13.5">
      <c r="AF210" s="45" t="str">
        <f>+'水洗化人口等'!B11</f>
        <v>40203</v>
      </c>
      <c r="AG210" s="11">
        <v>210</v>
      </c>
    </row>
    <row r="211" spans="32:33" ht="13.5">
      <c r="AF211" s="45" t="str">
        <f>+'水洗化人口等'!B12</f>
        <v>40204</v>
      </c>
      <c r="AG211" s="11">
        <v>211</v>
      </c>
    </row>
    <row r="212" spans="32:33" ht="13.5">
      <c r="AF212" s="45" t="str">
        <f>+'水洗化人口等'!B13</f>
        <v>40205</v>
      </c>
      <c r="AG212" s="11">
        <v>212</v>
      </c>
    </row>
    <row r="213" spans="32:33" ht="13.5">
      <c r="AF213" s="45" t="str">
        <f>+'水洗化人口等'!B14</f>
        <v>40206</v>
      </c>
      <c r="AG213" s="11">
        <v>213</v>
      </c>
    </row>
    <row r="214" spans="32:33" ht="13.5">
      <c r="AF214" s="45" t="str">
        <f>+'水洗化人口等'!B15</f>
        <v>40207</v>
      </c>
      <c r="AG214" s="11">
        <v>214</v>
      </c>
    </row>
    <row r="215" spans="32:33" ht="13.5">
      <c r="AF215" s="45" t="str">
        <f>+'水洗化人口等'!B16</f>
        <v>40210</v>
      </c>
      <c r="AG215" s="11">
        <v>215</v>
      </c>
    </row>
    <row r="216" spans="32:33" ht="13.5">
      <c r="AF216" s="45" t="str">
        <f>+'水洗化人口等'!B17</f>
        <v>40211</v>
      </c>
      <c r="AG216" s="11">
        <v>216</v>
      </c>
    </row>
    <row r="217" spans="32:33" ht="13.5">
      <c r="AF217" s="45" t="str">
        <f>+'水洗化人口等'!B18</f>
        <v>40212</v>
      </c>
      <c r="AG217" s="11">
        <v>217</v>
      </c>
    </row>
    <row r="218" spans="32:33" ht="13.5">
      <c r="AF218" s="45" t="str">
        <f>+'水洗化人口等'!B19</f>
        <v>40213</v>
      </c>
      <c r="AG218" s="11">
        <v>218</v>
      </c>
    </row>
    <row r="219" spans="32:33" ht="13.5">
      <c r="AF219" s="45" t="str">
        <f>+'水洗化人口等'!B20</f>
        <v>40214</v>
      </c>
      <c r="AG219" s="11">
        <v>219</v>
      </c>
    </row>
    <row r="220" spans="32:33" ht="13.5">
      <c r="AF220" s="45" t="str">
        <f>+'水洗化人口等'!B21</f>
        <v>40215</v>
      </c>
      <c r="AG220" s="11">
        <v>220</v>
      </c>
    </row>
    <row r="221" spans="32:33" ht="13.5">
      <c r="AF221" s="45" t="str">
        <f>+'水洗化人口等'!B22</f>
        <v>40216</v>
      </c>
      <c r="AG221" s="11">
        <v>221</v>
      </c>
    </row>
    <row r="222" spans="32:33" ht="13.5">
      <c r="AF222" s="45" t="str">
        <f>+'水洗化人口等'!B23</f>
        <v>40217</v>
      </c>
      <c r="AG222" s="11">
        <v>222</v>
      </c>
    </row>
    <row r="223" spans="32:33" ht="13.5">
      <c r="AF223" s="45" t="str">
        <f>+'水洗化人口等'!B24</f>
        <v>40218</v>
      </c>
      <c r="AG223" s="11">
        <v>223</v>
      </c>
    </row>
    <row r="224" spans="32:33" ht="13.5">
      <c r="AF224" s="45" t="str">
        <f>+'水洗化人口等'!B25</f>
        <v>40219</v>
      </c>
      <c r="AG224" s="11">
        <v>224</v>
      </c>
    </row>
    <row r="225" spans="32:33" ht="13.5">
      <c r="AF225" s="45" t="str">
        <f>+'水洗化人口等'!B26</f>
        <v>40220</v>
      </c>
      <c r="AG225" s="11">
        <v>225</v>
      </c>
    </row>
    <row r="226" spans="32:33" ht="13.5">
      <c r="AF226" s="45" t="str">
        <f>+'水洗化人口等'!B27</f>
        <v>40221</v>
      </c>
      <c r="AG226" s="11">
        <v>226</v>
      </c>
    </row>
    <row r="227" spans="32:33" ht="13.5">
      <c r="AF227" s="45" t="str">
        <f>+'水洗化人口等'!B28</f>
        <v>40223</v>
      </c>
      <c r="AG227" s="11">
        <v>227</v>
      </c>
    </row>
    <row r="228" spans="32:33" ht="13.5">
      <c r="AF228" s="45" t="str">
        <f>+'水洗化人口等'!B29</f>
        <v>40224</v>
      </c>
      <c r="AG228" s="11">
        <v>228</v>
      </c>
    </row>
    <row r="229" spans="32:33" ht="13.5">
      <c r="AF229" s="45" t="str">
        <f>+'水洗化人口等'!B30</f>
        <v>40225</v>
      </c>
      <c r="AG229" s="11">
        <v>229</v>
      </c>
    </row>
    <row r="230" spans="32:33" ht="13.5">
      <c r="AF230" s="45" t="str">
        <f>+'水洗化人口等'!B31</f>
        <v>40226</v>
      </c>
      <c r="AG230" s="11">
        <v>230</v>
      </c>
    </row>
    <row r="231" spans="32:33" ht="13.5">
      <c r="AF231" s="45" t="str">
        <f>+'水洗化人口等'!B32</f>
        <v>40227</v>
      </c>
      <c r="AG231" s="11">
        <v>231</v>
      </c>
    </row>
    <row r="232" spans="32:33" ht="13.5">
      <c r="AF232" s="45" t="str">
        <f>+'水洗化人口等'!B33</f>
        <v>40228</v>
      </c>
      <c r="AG232" s="11">
        <v>232</v>
      </c>
    </row>
    <row r="233" spans="32:33" ht="13.5">
      <c r="AF233" s="45" t="str">
        <f>+'水洗化人口等'!B34</f>
        <v>40229</v>
      </c>
      <c r="AG233" s="11">
        <v>233</v>
      </c>
    </row>
    <row r="234" spans="32:33" ht="13.5">
      <c r="AF234" s="45" t="str">
        <f>+'水洗化人口等'!B35</f>
        <v>40230</v>
      </c>
      <c r="AG234" s="11">
        <v>234</v>
      </c>
    </row>
    <row r="235" spans="32:33" ht="13.5">
      <c r="AF235" s="45" t="str">
        <f>+'水洗化人口等'!B36</f>
        <v>40305</v>
      </c>
      <c r="AG235" s="11">
        <v>235</v>
      </c>
    </row>
    <row r="236" spans="32:33" ht="13.5">
      <c r="AF236" s="45" t="str">
        <f>+'水洗化人口等'!B37</f>
        <v>40341</v>
      </c>
      <c r="AG236" s="11">
        <v>236</v>
      </c>
    </row>
    <row r="237" spans="32:33" ht="13.5">
      <c r="AF237" s="45" t="str">
        <f>+'水洗化人口等'!B38</f>
        <v>40342</v>
      </c>
      <c r="AG237" s="11">
        <v>237</v>
      </c>
    </row>
    <row r="238" spans="32:33" ht="13.5">
      <c r="AF238" s="45" t="str">
        <f>+'水洗化人口等'!B39</f>
        <v>40343</v>
      </c>
      <c r="AG238" s="11">
        <v>238</v>
      </c>
    </row>
    <row r="239" spans="32:33" ht="13.5">
      <c r="AF239" s="45" t="str">
        <f>+'水洗化人口等'!B40</f>
        <v>40344</v>
      </c>
      <c r="AG239" s="11">
        <v>239</v>
      </c>
    </row>
    <row r="240" spans="32:33" ht="13.5">
      <c r="AF240" s="45" t="str">
        <f>+'水洗化人口等'!B41</f>
        <v>40345</v>
      </c>
      <c r="AG240" s="11">
        <v>240</v>
      </c>
    </row>
    <row r="241" spans="32:33" ht="13.5">
      <c r="AF241" s="45" t="str">
        <f>+'水洗化人口等'!B42</f>
        <v>40348</v>
      </c>
      <c r="AG241" s="11">
        <v>241</v>
      </c>
    </row>
    <row r="242" spans="32:33" ht="13.5">
      <c r="AF242" s="45" t="str">
        <f>+'水洗化人口等'!B43</f>
        <v>40349</v>
      </c>
      <c r="AG242" s="11">
        <v>242</v>
      </c>
    </row>
    <row r="243" spans="32:33" ht="13.5">
      <c r="AF243" s="45" t="str">
        <f>+'水洗化人口等'!B44</f>
        <v>40381</v>
      </c>
      <c r="AG243" s="11">
        <v>243</v>
      </c>
    </row>
    <row r="244" spans="32:33" ht="13.5">
      <c r="AF244" s="45" t="str">
        <f>+'水洗化人口等'!B45</f>
        <v>40382</v>
      </c>
      <c r="AG244" s="11">
        <v>244</v>
      </c>
    </row>
    <row r="245" spans="32:33" ht="13.5">
      <c r="AF245" s="45" t="str">
        <f>+'水洗化人口等'!B46</f>
        <v>40383</v>
      </c>
      <c r="AG245" s="11">
        <v>245</v>
      </c>
    </row>
    <row r="246" spans="32:33" ht="13.5">
      <c r="AF246" s="45" t="str">
        <f>+'水洗化人口等'!B47</f>
        <v>40384</v>
      </c>
      <c r="AG246" s="11">
        <v>246</v>
      </c>
    </row>
    <row r="247" spans="32:33" ht="13.5">
      <c r="AF247" s="45" t="str">
        <f>+'水洗化人口等'!B48</f>
        <v>40401</v>
      </c>
      <c r="AG247" s="11">
        <v>247</v>
      </c>
    </row>
    <row r="248" spans="32:33" ht="13.5">
      <c r="AF248" s="45" t="str">
        <f>+'水洗化人口等'!B49</f>
        <v>40402</v>
      </c>
      <c r="AG248" s="11">
        <v>248</v>
      </c>
    </row>
    <row r="249" spans="32:33" ht="13.5">
      <c r="AF249" s="45" t="str">
        <f>+'水洗化人口等'!B50</f>
        <v>40421</v>
      </c>
      <c r="AG249" s="11">
        <v>249</v>
      </c>
    </row>
    <row r="250" spans="32:33" ht="13.5">
      <c r="AF250" s="45" t="str">
        <f>+'水洗化人口等'!B51</f>
        <v>40447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2017-02-15T15:56:32Z</dcterms:modified>
  <cp:category/>
  <cp:version/>
  <cp:contentType/>
  <cp:contentStatus/>
</cp:coreProperties>
</file>