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73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'し尿処理状況'!$2:$41</definedName>
    <definedName name="_xlnm.Print_Area" localSheetId="0">'水洗化人口等'!$2:$41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<sst xmlns="http://schemas.openxmlformats.org/spreadsheetml/2006/main" count="756" uniqueCount="322">
  <si>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</si>
  <si>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</si>
  <si>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</si>
  <si>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</si>
  <si>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</si>
  <si>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</si>
  <si>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</si>
  <si>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</si>
  <si>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</si>
  <si>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</si>
  <si>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</si>
  <si>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</si>
  <si>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</si>
  <si>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</si>
  <si>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</si>
  <si>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</si>
  <si>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</si>
  <si>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</si>
  <si>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</si>
  <si>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</si>
  <si>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</si>
  <si>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</si>
  <si>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</si>
  <si>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</si>
  <si>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</si>
  <si>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</si>
  <si>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</si>
  <si>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</si>
  <si>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</si>
  <si>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</si>
  <si>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</si>
  <si>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</si>
  <si>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</si>
  <si>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</si>
  <si>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</si>
  <si>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</si>
  <si>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</si>
  <si>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</si>
  <si>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</si>
  <si>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</si>
  <si>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</si>
  <si>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</si>
  <si>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</si>
  <si>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</si>
  <si>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</si>
  <si>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</si>
  <si>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</si>
  <si>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</si>
  <si>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</si>
  <si>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</si>
  <si>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</si>
  <si>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</si>
  <si>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</si>
  <si>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</si>
  <si>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</si>
  <si>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</si>
  <si>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</si>
  <si>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</si>
  <si>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</si>
  <si>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</si>
  <si>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</si>
  <si>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</si>
  <si>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</si>
  <si>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</si>
  <si>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</si>
  <si>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</si>
  <si>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</si>
  <si>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</si>
  <si>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</si>
  <si>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</si>
  <si>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</si>
  <si>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</si>
  <si>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</si>
  <si>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</si>
  <si>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</si>
  <si>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</si>
  <si>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</si>
  <si>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</si>
  <si>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</si>
  <si>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</si>
  <si>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</si>
  <si>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</si>
  <si>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</si>
  <si>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</si>
  <si>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</si>
  <si>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</si>
  <si>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</si>
  <si>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</si>
  <si>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</si>
  <si>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</si>
  <si>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</si>
  <si>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</si>
  <si>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</si>
  <si>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</si>
  <si>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</si>
  <si>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</si>
  <si>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</si>
  <si>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</si>
  <si>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</si>
  <si>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</si>
  <si>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</si>
  <si>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</si>
  <si>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</si>
  <si>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</si>
  <si>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</si>
  <si>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</si>
  <si>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</si>
  <si>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</si>
  <si>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</si>
  <si>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</si>
  <si>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</si>
  <si>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</si>
  <si>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</si>
  <si>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</si>
  <si>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</si>
  <si>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</si>
  <si>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</si>
  <si>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</si>
  <si>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</si>
  <si>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</si>
  <si>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</si>
  <si>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</si>
  <si>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</si>
  <si>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</si>
  <si>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</si>
  <si>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</si>
  <si>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</si>
  <si>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</si>
  <si>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</si>
  <si>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</si>
  <si>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</si>
  <si>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</si>
  <si>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</si>
  <si>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</si>
  <si>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</si>
  <si>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</si>
  <si>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</si>
  <si>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</si>
  <si>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</si>
  <si>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</si>
  <si>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</si>
  <si>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</si>
  <si>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</si>
  <si>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</si>
  <si>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</si>
  <si>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</si>
  <si>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</si>
  <si>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</si>
  <si>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</si>
  <si>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</si>
  <si>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</si>
  <si>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</si>
  <si>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</si>
  <si>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</si>
  <si>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</si>
  <si>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</si>
  <si>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</si>
  <si>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</si>
  <si>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</si>
  <si>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</si>
  <si>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</si>
  <si>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</si>
  <si>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</si>
  <si>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</si>
  <si>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</si>
  <si>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</si>
  <si>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</si>
  <si>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</si>
  <si>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</si>
  <si>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</si>
  <si>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</si>
  <si>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</si>
  <si>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</si>
  <si>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</si>
  <si>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</si>
  <si>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</si>
  <si>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</si>
  <si>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</si>
  <si>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</si>
  <si>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</si>
  <si>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</si>
  <si>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</si>
  <si>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</si>
  <si>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</si>
  <si>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</si>
  <si>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</si>
  <si>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</si>
  <si>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</si>
  <si>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</si>
  <si>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</si>
  <si>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</si>
  <si>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</si>
  <si>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</si>
  <si>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</si>
  <si>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</si>
  <si>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</si>
  <si>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</si>
  <si>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</si>
  <si>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</si>
  <si>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</si>
  <si>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</si>
  <si>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</si>
  <si>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</si>
  <si>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</si>
  <si>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</si>
  <si>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</si>
  <si>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</si>
  <si>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</si>
  <si>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</si>
  <si>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</si>
  <si>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</si>
  <si>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</si>
  <si>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</si>
  <si>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</si>
  <si>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</si>
  <si>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</si>
  <si>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</si>
  <si>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</si>
  <si>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</si>
  <si>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</si>
  <si>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</si>
  <si>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</si>
  <si>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</si>
  <si>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</si>
  <si>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</si>
  <si>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</si>
  <si>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</si>
  <si>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</si>
  <si>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</si>
  <si>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</si>
  <si>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</si>
  <si>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</si>
  <si>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</si>
  <si>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</si>
  <si>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</si>
  <si>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</si>
  <si>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</si>
  <si>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</si>
  <si>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</si>
  <si>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</si>
  <si>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</si>
  <si>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</si>
  <si>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</si>
  <si>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</si>
  <si>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</si>
  <si>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</si>
  <si>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</si>
  <si>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</si>
  <si>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</si>
  <si>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</si>
  <si>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39000</t>
  </si>
  <si>
    <t>水洗化人口等（平成27年度実績）</t>
  </si>
  <si>
    <t>し尿処理の状況（平成27年度実績）</t>
  </si>
  <si>
    <t>39201</t>
  </si>
  <si>
    <t>高知市</t>
  </si>
  <si>
    <t>○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</si>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</sst>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41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15</v>
      </c>
      <c r="B7" s="115" t="s">
        <v>250</v>
      </c>
      <c r="C7" s="111" t="s">
        <v>201</v>
      </c>
      <c r="D7" s="112">
        <f>+SUM(E7,+I7)</f>
        <v>740094</v>
      </c>
      <c r="E7" s="112">
        <f>+SUM(G7,+H7)</f>
        <v>139899</v>
      </c>
      <c r="F7" s="113">
        <f>IF(D7&gt;0,E7/D7*100,"-")</f>
        <v>18.90286909500685</v>
      </c>
      <c r="G7" s="110">
        <f>SUM(G$8:G$1000)</f>
        <v>138648</v>
      </c>
      <c r="H7" s="110">
        <f>SUM(H$8:H$1000)</f>
        <v>1251</v>
      </c>
      <c r="I7" s="112">
        <f>+SUM(K7,+M7,+O7)</f>
        <v>600195</v>
      </c>
      <c r="J7" s="113">
        <f>IF(D7&gt;0,I7/D7*100,"-")</f>
        <v>81.09713090499315</v>
      </c>
      <c r="K7" s="110">
        <f>SUM(K$8:K$1000)</f>
        <v>226893</v>
      </c>
      <c r="L7" s="113">
        <f>IF(D7&gt;0,K7/D7*100,"-")</f>
        <v>30.657321907757662</v>
      </c>
      <c r="M7" s="110">
        <f>SUM(M$8:M$1000)</f>
        <v>7444</v>
      </c>
      <c r="N7" s="113">
        <f>IF(D7&gt;0,M7/D7*100,"-")</f>
        <v>1.0058181798528294</v>
      </c>
      <c r="O7" s="110">
        <f>SUM(O$8:O$1000)</f>
        <v>365858</v>
      </c>
      <c r="P7" s="110">
        <f>SUM(P$8:P$1000)</f>
        <v>262366</v>
      </c>
      <c r="Q7" s="113">
        <f>IF(D7&gt;0,O7/D7*100,"-")</f>
        <v>49.43399081738266</v>
      </c>
      <c r="R7" s="110">
        <f>SUM(R$8:R$1000)</f>
        <v>3575</v>
      </c>
      <c r="S7" s="114">
        <f aca="true" t="shared" si="0" ref="S7:Z7">COUNTIF(S$8:S$1000,"○")</f>
        <v>27</v>
      </c>
      <c r="T7" s="114">
        <f t="shared" si="0"/>
        <v>0</v>
      </c>
      <c r="U7" s="114">
        <f t="shared" si="0"/>
        <v>0</v>
      </c>
      <c r="V7" s="114">
        <f t="shared" si="0"/>
        <v>7</v>
      </c>
      <c r="W7" s="114">
        <f t="shared" si="0"/>
        <v>27</v>
      </c>
      <c r="X7" s="114">
        <f t="shared" si="0"/>
        <v>0</v>
      </c>
      <c r="Y7" s="114">
        <f t="shared" si="0"/>
        <v>0</v>
      </c>
      <c r="Z7" s="114">
        <f t="shared" si="0"/>
        <v>7</v>
      </c>
    </row>
    <row r="8" spans="1:26" s="107" customFormat="1" ht="13.5" customHeight="1">
      <c r="A8" s="101" t="s">
        <v>15</v>
      </c>
      <c r="B8" s="102" t="s">
        <v>253</v>
      </c>
      <c r="C8" s="101" t="s">
        <v>254</v>
      </c>
      <c r="D8" s="103">
        <f>+SUM(E8,+I8)</f>
        <v>336298</v>
      </c>
      <c r="E8" s="103">
        <f>+SUM(G8,+H8)</f>
        <v>27070</v>
      </c>
      <c r="F8" s="104">
        <f>IF(D8&gt;0,E8/D8*100,"-")</f>
        <v>8.049408560265004</v>
      </c>
      <c r="G8" s="103">
        <v>26470</v>
      </c>
      <c r="H8" s="103">
        <v>600</v>
      </c>
      <c r="I8" s="103">
        <f>+SUM(K8,+M8,+O8)</f>
        <v>309228</v>
      </c>
      <c r="J8" s="104">
        <f>IF(D8&gt;0,I8/D8*100,"-")</f>
        <v>91.95059143973499</v>
      </c>
      <c r="K8" s="103">
        <v>163765</v>
      </c>
      <c r="L8" s="104">
        <f>IF(D8&gt;0,K8/D8*100,"-")</f>
        <v>48.696394269368234</v>
      </c>
      <c r="M8" s="103">
        <v>7444</v>
      </c>
      <c r="N8" s="104">
        <f>IF(D8&gt;0,M8/D8*100,"-")</f>
        <v>2.213513015242434</v>
      </c>
      <c r="O8" s="103">
        <v>138019</v>
      </c>
      <c r="P8" s="103">
        <v>93825</v>
      </c>
      <c r="Q8" s="104">
        <f>IF(D8&gt;0,O8/D8*100,"-")</f>
        <v>41.040684155124325</v>
      </c>
      <c r="R8" s="103">
        <v>1509</v>
      </c>
      <c r="S8" s="101"/>
      <c r="T8" s="101"/>
      <c r="U8" s="101"/>
      <c r="V8" s="101" t="s">
        <v>255</v>
      </c>
      <c r="W8" s="101"/>
      <c r="X8" s="101"/>
      <c r="Y8" s="101"/>
      <c r="Z8" s="101" t="s">
        <v>255</v>
      </c>
    </row>
    <row r="9" spans="1:26" s="107" customFormat="1" ht="13.5" customHeight="1">
      <c r="A9" s="101" t="s">
        <v>15</v>
      </c>
      <c r="B9" s="102" t="s">
        <v>256</v>
      </c>
      <c r="C9" s="101" t="s">
        <v>257</v>
      </c>
      <c r="D9" s="103">
        <f>+SUM(E9,+I9)</f>
        <v>14270</v>
      </c>
      <c r="E9" s="103">
        <f>+SUM(G9,+H9)</f>
        <v>3417</v>
      </c>
      <c r="F9" s="104">
        <f>IF(D9&gt;0,E9/D9*100,"-")</f>
        <v>23.945339873861247</v>
      </c>
      <c r="G9" s="103">
        <v>3238</v>
      </c>
      <c r="H9" s="103">
        <v>179</v>
      </c>
      <c r="I9" s="103">
        <f>+SUM(K9,+M9,+O9)</f>
        <v>10853</v>
      </c>
      <c r="J9" s="104">
        <f>IF(D9&gt;0,I9/D9*100,"-")</f>
        <v>76.05466012613876</v>
      </c>
      <c r="K9" s="103">
        <v>0</v>
      </c>
      <c r="L9" s="104">
        <f>IF(D9&gt;0,K9/D9*100,"-")</f>
        <v>0</v>
      </c>
      <c r="M9" s="103">
        <v>0</v>
      </c>
      <c r="N9" s="104">
        <f>IF(D9&gt;0,M9/D9*100,"-")</f>
        <v>0</v>
      </c>
      <c r="O9" s="103">
        <v>10853</v>
      </c>
      <c r="P9" s="103">
        <v>4997</v>
      </c>
      <c r="Q9" s="104">
        <f>IF(D9&gt;0,O9/D9*100,"-")</f>
        <v>76.05466012613876</v>
      </c>
      <c r="R9" s="103">
        <v>27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15</v>
      </c>
      <c r="B10" s="102" t="s">
        <v>258</v>
      </c>
      <c r="C10" s="101" t="s">
        <v>259</v>
      </c>
      <c r="D10" s="103">
        <f>+SUM(E10,+I10)</f>
        <v>18316</v>
      </c>
      <c r="E10" s="103">
        <f>+SUM(G10,+H10)</f>
        <v>8209</v>
      </c>
      <c r="F10" s="104">
        <f>IF(D10&gt;0,E10/D10*100,"-")</f>
        <v>44.81873771565844</v>
      </c>
      <c r="G10" s="103">
        <v>8209</v>
      </c>
      <c r="H10" s="103">
        <v>0</v>
      </c>
      <c r="I10" s="103">
        <f>+SUM(K10,+M10,+O10)</f>
        <v>10107</v>
      </c>
      <c r="J10" s="104">
        <f>IF(D10&gt;0,I10/D10*100,"-")</f>
        <v>55.18126228434156</v>
      </c>
      <c r="K10" s="103">
        <v>3786</v>
      </c>
      <c r="L10" s="104">
        <f>IF(D10&gt;0,K10/D10*100,"-")</f>
        <v>20.670452063769382</v>
      </c>
      <c r="M10" s="103">
        <v>0</v>
      </c>
      <c r="N10" s="104">
        <f>IF(D10&gt;0,M10/D10*100,"-")</f>
        <v>0</v>
      </c>
      <c r="O10" s="103">
        <v>6321</v>
      </c>
      <c r="P10" s="103">
        <v>5581</v>
      </c>
      <c r="Q10" s="104">
        <f>IF(D10&gt;0,O10/D10*100,"-")</f>
        <v>34.51081022057218</v>
      </c>
      <c r="R10" s="103">
        <v>43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15</v>
      </c>
      <c r="B11" s="102" t="s">
        <v>260</v>
      </c>
      <c r="C11" s="101" t="s">
        <v>261</v>
      </c>
      <c r="D11" s="103">
        <f>+SUM(E11,+I11)</f>
        <v>48278</v>
      </c>
      <c r="E11" s="103">
        <f>+SUM(G11,+H11)</f>
        <v>6572</v>
      </c>
      <c r="F11" s="104">
        <f>IF(D11&gt;0,E11/D11*100,"-")</f>
        <v>13.612825717718216</v>
      </c>
      <c r="G11" s="103">
        <v>6506</v>
      </c>
      <c r="H11" s="103">
        <v>66</v>
      </c>
      <c r="I11" s="103">
        <f>+SUM(K11,+M11,+O11)</f>
        <v>41706</v>
      </c>
      <c r="J11" s="104">
        <f>IF(D11&gt;0,I11/D11*100,"-")</f>
        <v>86.38717428228179</v>
      </c>
      <c r="K11" s="103">
        <v>16780</v>
      </c>
      <c r="L11" s="104">
        <f>IF(D11&gt;0,K11/D11*100,"-")</f>
        <v>34.757032188574506</v>
      </c>
      <c r="M11" s="103">
        <v>0</v>
      </c>
      <c r="N11" s="104">
        <f>IF(D11&gt;0,M11/D11*100,"-")</f>
        <v>0</v>
      </c>
      <c r="O11" s="103">
        <v>24926</v>
      </c>
      <c r="P11" s="103">
        <v>22899</v>
      </c>
      <c r="Q11" s="104">
        <f>IF(D11&gt;0,O11/D11*100,"-")</f>
        <v>51.63014209370728</v>
      </c>
      <c r="R11" s="103">
        <v>231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15</v>
      </c>
      <c r="B12" s="102" t="s">
        <v>262</v>
      </c>
      <c r="C12" s="101" t="s">
        <v>263</v>
      </c>
      <c r="D12" s="103">
        <f>+SUM(E12,+I12)</f>
        <v>28108</v>
      </c>
      <c r="E12" s="103">
        <f>+SUM(G12,+H12)</f>
        <v>7623</v>
      </c>
      <c r="F12" s="104">
        <f>IF(D12&gt;0,E12/D12*100,"-")</f>
        <v>27.120392770741425</v>
      </c>
      <c r="G12" s="103">
        <v>7623</v>
      </c>
      <c r="H12" s="103">
        <v>0</v>
      </c>
      <c r="I12" s="103">
        <f>+SUM(K12,+M12,+O12)</f>
        <v>20485</v>
      </c>
      <c r="J12" s="104">
        <f>IF(D12&gt;0,I12/D12*100,"-")</f>
        <v>72.87960722925857</v>
      </c>
      <c r="K12" s="103">
        <v>0</v>
      </c>
      <c r="L12" s="104">
        <f>IF(D12&gt;0,K12/D12*100,"-")</f>
        <v>0</v>
      </c>
      <c r="M12" s="103">
        <v>0</v>
      </c>
      <c r="N12" s="104">
        <f>IF(D12&gt;0,M12/D12*100,"-")</f>
        <v>0</v>
      </c>
      <c r="O12" s="103">
        <v>20485</v>
      </c>
      <c r="P12" s="103">
        <v>7918</v>
      </c>
      <c r="Q12" s="104">
        <f>IF(D12&gt;0,O12/D12*100,"-")</f>
        <v>72.87960722925857</v>
      </c>
      <c r="R12" s="103">
        <v>252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15</v>
      </c>
      <c r="B13" s="102" t="s">
        <v>264</v>
      </c>
      <c r="C13" s="101" t="s">
        <v>265</v>
      </c>
      <c r="D13" s="103">
        <f>+SUM(E13,+I13)</f>
        <v>23153</v>
      </c>
      <c r="E13" s="103">
        <f>+SUM(G13,+H13)</f>
        <v>3144</v>
      </c>
      <c r="F13" s="104">
        <f>IF(D13&gt;0,E13/D13*100,"-")</f>
        <v>13.579233792597073</v>
      </c>
      <c r="G13" s="103">
        <v>3144</v>
      </c>
      <c r="H13" s="103">
        <v>0</v>
      </c>
      <c r="I13" s="103">
        <f>+SUM(K13,+M13,+O13)</f>
        <v>20009</v>
      </c>
      <c r="J13" s="104">
        <f>IF(D13&gt;0,I13/D13*100,"-")</f>
        <v>86.42076620740293</v>
      </c>
      <c r="K13" s="103">
        <v>1233</v>
      </c>
      <c r="L13" s="104">
        <f>IF(D13&gt;0,K13/D13*100,"-")</f>
        <v>5.325443786982249</v>
      </c>
      <c r="M13" s="103">
        <v>0</v>
      </c>
      <c r="N13" s="104">
        <f>IF(D13&gt;0,M13/D13*100,"-")</f>
        <v>0</v>
      </c>
      <c r="O13" s="103">
        <v>18776</v>
      </c>
      <c r="P13" s="103">
        <v>9480</v>
      </c>
      <c r="Q13" s="104">
        <f>IF(D13&gt;0,O13/D13*100,"-")</f>
        <v>81.09532242042067</v>
      </c>
      <c r="R13" s="103">
        <v>296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15</v>
      </c>
      <c r="B14" s="102" t="s">
        <v>266</v>
      </c>
      <c r="C14" s="101" t="s">
        <v>267</v>
      </c>
      <c r="D14" s="103">
        <f>+SUM(E14,+I14)</f>
        <v>21646</v>
      </c>
      <c r="E14" s="103">
        <f>+SUM(G14,+H14)</f>
        <v>5037</v>
      </c>
      <c r="F14" s="104">
        <f>IF(D14&gt;0,E14/D14*100,"-")</f>
        <v>23.269888201053313</v>
      </c>
      <c r="G14" s="103">
        <v>5037</v>
      </c>
      <c r="H14" s="103">
        <v>0</v>
      </c>
      <c r="I14" s="103">
        <f>+SUM(K14,+M14,+O14)</f>
        <v>16609</v>
      </c>
      <c r="J14" s="104">
        <f>IF(D14&gt;0,I14/D14*100,"-")</f>
        <v>76.7301117989467</v>
      </c>
      <c r="K14" s="103">
        <v>4706</v>
      </c>
      <c r="L14" s="104">
        <f>IF(D14&gt;0,K14/D14*100,"-")</f>
        <v>21.740737318673194</v>
      </c>
      <c r="M14" s="103">
        <v>0</v>
      </c>
      <c r="N14" s="104">
        <f>IF(D14&gt;0,M14/D14*100,"-")</f>
        <v>0</v>
      </c>
      <c r="O14" s="103">
        <v>11903</v>
      </c>
      <c r="P14" s="103">
        <v>8702</v>
      </c>
      <c r="Q14" s="104">
        <f>IF(D14&gt;0,O14/D14*100,"-")</f>
        <v>54.98937448027349</v>
      </c>
      <c r="R14" s="103">
        <v>67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15</v>
      </c>
      <c r="B15" s="102" t="s">
        <v>268</v>
      </c>
      <c r="C15" s="101" t="s">
        <v>269</v>
      </c>
      <c r="D15" s="103">
        <f>+SUM(E15,+I15)</f>
        <v>14364</v>
      </c>
      <c r="E15" s="103">
        <f>+SUM(G15,+H15)</f>
        <v>3591</v>
      </c>
      <c r="F15" s="104">
        <f>IF(D15&gt;0,E15/D15*100,"-")</f>
        <v>25</v>
      </c>
      <c r="G15" s="103">
        <v>3572</v>
      </c>
      <c r="H15" s="103">
        <v>19</v>
      </c>
      <c r="I15" s="103">
        <f>+SUM(K15,+M15,+O15)</f>
        <v>10773</v>
      </c>
      <c r="J15" s="104">
        <f>IF(D15&gt;0,I15/D15*100,"-")</f>
        <v>75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10773</v>
      </c>
      <c r="P15" s="103">
        <v>8028</v>
      </c>
      <c r="Q15" s="104">
        <f>IF(D15&gt;0,O15/D15*100,"-")</f>
        <v>75</v>
      </c>
      <c r="R15" s="103">
        <v>67</v>
      </c>
      <c r="S15" s="101"/>
      <c r="T15" s="101"/>
      <c r="U15" s="101"/>
      <c r="V15" s="101" t="s">
        <v>255</v>
      </c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15</v>
      </c>
      <c r="B16" s="102" t="s">
        <v>270</v>
      </c>
      <c r="C16" s="101" t="s">
        <v>271</v>
      </c>
      <c r="D16" s="103">
        <f>+SUM(E16,+I16)</f>
        <v>35019</v>
      </c>
      <c r="E16" s="103">
        <f>+SUM(G16,+H16)</f>
        <v>7672</v>
      </c>
      <c r="F16" s="104">
        <f>IF(D16&gt;0,E16/D16*100,"-")</f>
        <v>21.908107027613582</v>
      </c>
      <c r="G16" s="103">
        <v>7672</v>
      </c>
      <c r="H16" s="103">
        <v>0</v>
      </c>
      <c r="I16" s="103">
        <f>+SUM(K16,+M16,+O16)</f>
        <v>27347</v>
      </c>
      <c r="J16" s="104">
        <f>IF(D16&gt;0,I16/D16*100,"-")</f>
        <v>78.09189297238642</v>
      </c>
      <c r="K16" s="103">
        <v>7750</v>
      </c>
      <c r="L16" s="104">
        <f>IF(D16&gt;0,K16/D16*100,"-")</f>
        <v>22.130843256517892</v>
      </c>
      <c r="M16" s="103">
        <v>0</v>
      </c>
      <c r="N16" s="104">
        <f>IF(D16&gt;0,M16/D16*100,"-")</f>
        <v>0</v>
      </c>
      <c r="O16" s="103">
        <v>19597</v>
      </c>
      <c r="P16" s="103">
        <v>16015</v>
      </c>
      <c r="Q16" s="104">
        <f>IF(D16&gt;0,O16/D16*100,"-")</f>
        <v>55.961049715868526</v>
      </c>
      <c r="R16" s="103">
        <v>117</v>
      </c>
      <c r="S16" s="101"/>
      <c r="T16" s="101"/>
      <c r="U16" s="101"/>
      <c r="V16" s="101" t="s">
        <v>255</v>
      </c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15</v>
      </c>
      <c r="B17" s="102" t="s">
        <v>272</v>
      </c>
      <c r="C17" s="101" t="s">
        <v>273</v>
      </c>
      <c r="D17" s="103">
        <f>+SUM(E17,+I17)</f>
        <v>33826</v>
      </c>
      <c r="E17" s="103">
        <f>+SUM(G17,+H17)</f>
        <v>2886</v>
      </c>
      <c r="F17" s="104">
        <f>IF(D17&gt;0,E17/D17*100,"-")</f>
        <v>8.531898539584935</v>
      </c>
      <c r="G17" s="103">
        <v>2875</v>
      </c>
      <c r="H17" s="103">
        <v>11</v>
      </c>
      <c r="I17" s="103">
        <f>+SUM(K17,+M17,+O17)</f>
        <v>30940</v>
      </c>
      <c r="J17" s="104">
        <f>IF(D17&gt;0,I17/D17*100,"-")</f>
        <v>91.46810146041506</v>
      </c>
      <c r="K17" s="103">
        <v>6018</v>
      </c>
      <c r="L17" s="104">
        <f>IF(D17&gt;0,K17/D17*100,"-")</f>
        <v>17.791048306036778</v>
      </c>
      <c r="M17" s="103">
        <v>0</v>
      </c>
      <c r="N17" s="104">
        <f>IF(D17&gt;0,M17/D17*100,"-")</f>
        <v>0</v>
      </c>
      <c r="O17" s="103">
        <v>24922</v>
      </c>
      <c r="P17" s="103">
        <v>17574</v>
      </c>
      <c r="Q17" s="104">
        <f>IF(D17&gt;0,O17/D17*100,"-")</f>
        <v>73.67705315437829</v>
      </c>
      <c r="R17" s="103">
        <v>136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15</v>
      </c>
      <c r="B18" s="102" t="s">
        <v>274</v>
      </c>
      <c r="C18" s="101" t="s">
        <v>275</v>
      </c>
      <c r="D18" s="103">
        <f>+SUM(E18,+I18)</f>
        <v>27016</v>
      </c>
      <c r="E18" s="103">
        <f>+SUM(G18,+H18)</f>
        <v>12001</v>
      </c>
      <c r="F18" s="104">
        <f>IF(D18&gt;0,E18/D18*100,"-")</f>
        <v>44.421824104234524</v>
      </c>
      <c r="G18" s="103">
        <v>11667</v>
      </c>
      <c r="H18" s="103">
        <v>334</v>
      </c>
      <c r="I18" s="103">
        <f>+SUM(K18,+M18,+O18)</f>
        <v>15015</v>
      </c>
      <c r="J18" s="104">
        <f>IF(D18&gt;0,I18/D18*100,"-")</f>
        <v>55.57817589576547</v>
      </c>
      <c r="K18" s="103">
        <v>9279</v>
      </c>
      <c r="L18" s="104">
        <f>IF(D18&gt;0,K18/D18*100,"-")</f>
        <v>34.3463132958247</v>
      </c>
      <c r="M18" s="103">
        <v>0</v>
      </c>
      <c r="N18" s="104">
        <f>IF(D18&gt;0,M18/D18*100,"-")</f>
        <v>0</v>
      </c>
      <c r="O18" s="103">
        <v>5736</v>
      </c>
      <c r="P18" s="103">
        <v>4868</v>
      </c>
      <c r="Q18" s="104">
        <f>IF(D18&gt;0,O18/D18*100,"-")</f>
        <v>21.231862599940776</v>
      </c>
      <c r="R18" s="103">
        <v>236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15</v>
      </c>
      <c r="B19" s="102" t="s">
        <v>276</v>
      </c>
      <c r="C19" s="101" t="s">
        <v>277</v>
      </c>
      <c r="D19" s="103">
        <f>+SUM(E19,+I19)</f>
        <v>2747</v>
      </c>
      <c r="E19" s="103">
        <f>+SUM(G19,+H19)</f>
        <v>843</v>
      </c>
      <c r="F19" s="104">
        <f>IF(D19&gt;0,E19/D19*100,"-")</f>
        <v>30.68802329814343</v>
      </c>
      <c r="G19" s="103">
        <v>824</v>
      </c>
      <c r="H19" s="103">
        <v>19</v>
      </c>
      <c r="I19" s="103">
        <f>+SUM(K19,+M19,+O19)</f>
        <v>1904</v>
      </c>
      <c r="J19" s="104">
        <f>IF(D19&gt;0,I19/D19*100,"-")</f>
        <v>69.31197670185657</v>
      </c>
      <c r="K19" s="103">
        <v>1244</v>
      </c>
      <c r="L19" s="104">
        <f>IF(D19&gt;0,K19/D19*100,"-")</f>
        <v>45.28576629049873</v>
      </c>
      <c r="M19" s="103">
        <v>0</v>
      </c>
      <c r="N19" s="104">
        <f>IF(D19&gt;0,M19/D19*100,"-")</f>
        <v>0</v>
      </c>
      <c r="O19" s="103">
        <v>660</v>
      </c>
      <c r="P19" s="103">
        <v>445</v>
      </c>
      <c r="Q19" s="104">
        <f>IF(D19&gt;0,O19/D19*100,"-")</f>
        <v>24.026210411357845</v>
      </c>
      <c r="R19" s="103">
        <v>21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15</v>
      </c>
      <c r="B20" s="102" t="s">
        <v>278</v>
      </c>
      <c r="C20" s="101" t="s">
        <v>279</v>
      </c>
      <c r="D20" s="103">
        <f>+SUM(E20,+I20)</f>
        <v>3377</v>
      </c>
      <c r="E20" s="103">
        <f>+SUM(G20,+H20)</f>
        <v>1524</v>
      </c>
      <c r="F20" s="104">
        <f>IF(D20&gt;0,E20/D20*100,"-")</f>
        <v>45.12881255552265</v>
      </c>
      <c r="G20" s="103">
        <v>1524</v>
      </c>
      <c r="H20" s="103">
        <v>0</v>
      </c>
      <c r="I20" s="103">
        <f>+SUM(K20,+M20,+O20)</f>
        <v>1853</v>
      </c>
      <c r="J20" s="104">
        <f>IF(D20&gt;0,I20/D20*100,"-")</f>
        <v>54.87118744447734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1853</v>
      </c>
      <c r="P20" s="103">
        <v>1196</v>
      </c>
      <c r="Q20" s="104">
        <f>IF(D20&gt;0,O20/D20*100,"-")</f>
        <v>54.87118744447734</v>
      </c>
      <c r="R20" s="103">
        <v>8</v>
      </c>
      <c r="S20" s="101"/>
      <c r="T20" s="101"/>
      <c r="U20" s="101"/>
      <c r="V20" s="101" t="s">
        <v>255</v>
      </c>
      <c r="W20" s="101"/>
      <c r="X20" s="101"/>
      <c r="Y20" s="101"/>
      <c r="Z20" s="101" t="s">
        <v>255</v>
      </c>
    </row>
    <row r="21" spans="1:26" s="107" customFormat="1" ht="13.5" customHeight="1">
      <c r="A21" s="101" t="s">
        <v>15</v>
      </c>
      <c r="B21" s="102" t="s">
        <v>280</v>
      </c>
      <c r="C21" s="101" t="s">
        <v>281</v>
      </c>
      <c r="D21" s="103">
        <f>+SUM(E21,+I21)</f>
        <v>2932</v>
      </c>
      <c r="E21" s="103">
        <f>+SUM(G21,+H21)</f>
        <v>1241</v>
      </c>
      <c r="F21" s="104">
        <f>IF(D21&gt;0,E21/D21*100,"-")</f>
        <v>42.32605729877217</v>
      </c>
      <c r="G21" s="103">
        <v>1241</v>
      </c>
      <c r="H21" s="103">
        <v>0</v>
      </c>
      <c r="I21" s="103">
        <f>+SUM(K21,+M21,+O21)</f>
        <v>1691</v>
      </c>
      <c r="J21" s="104">
        <f>IF(D21&gt;0,I21/D21*100,"-")</f>
        <v>57.67394270122783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1691</v>
      </c>
      <c r="P21" s="103">
        <v>1266</v>
      </c>
      <c r="Q21" s="104">
        <f>IF(D21&gt;0,O21/D21*100,"-")</f>
        <v>57.67394270122783</v>
      </c>
      <c r="R21" s="103">
        <v>10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15</v>
      </c>
      <c r="B22" s="102" t="s">
        <v>282</v>
      </c>
      <c r="C22" s="101" t="s">
        <v>283</v>
      </c>
      <c r="D22" s="103">
        <f>+SUM(E22,+I22)</f>
        <v>2811</v>
      </c>
      <c r="E22" s="103">
        <f>+SUM(G22,+H22)</f>
        <v>2036</v>
      </c>
      <c r="F22" s="104">
        <f>IF(D22&gt;0,E22/D22*100,"-")</f>
        <v>72.42974030594095</v>
      </c>
      <c r="G22" s="103">
        <v>2030</v>
      </c>
      <c r="H22" s="103">
        <v>6</v>
      </c>
      <c r="I22" s="103">
        <f>+SUM(K22,+M22,+O22)</f>
        <v>775</v>
      </c>
      <c r="J22" s="104">
        <f>IF(D22&gt;0,I22/D22*100,"-")</f>
        <v>27.57025969405905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775</v>
      </c>
      <c r="P22" s="103">
        <v>494</v>
      </c>
      <c r="Q22" s="104">
        <f>IF(D22&gt;0,O22/D22*100,"-")</f>
        <v>27.57025969405905</v>
      </c>
      <c r="R22" s="103">
        <v>4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15</v>
      </c>
      <c r="B23" s="102" t="s">
        <v>284</v>
      </c>
      <c r="C23" s="101" t="s">
        <v>285</v>
      </c>
      <c r="D23" s="103">
        <f>+SUM(E23,+I23)</f>
        <v>1401</v>
      </c>
      <c r="E23" s="103">
        <f>+SUM(G23,+H23)</f>
        <v>873</v>
      </c>
      <c r="F23" s="104">
        <f>IF(D23&gt;0,E23/D23*100,"-")</f>
        <v>62.31263383297645</v>
      </c>
      <c r="G23" s="103">
        <v>873</v>
      </c>
      <c r="H23" s="103">
        <v>0</v>
      </c>
      <c r="I23" s="103">
        <f>+SUM(K23,+M23,+O23)</f>
        <v>528</v>
      </c>
      <c r="J23" s="104">
        <f>IF(D23&gt;0,I23/D23*100,"-")</f>
        <v>37.687366167023555</v>
      </c>
      <c r="K23" s="103">
        <v>0</v>
      </c>
      <c r="L23" s="104">
        <f>IF(D23&gt;0,K23/D23*100,"-")</f>
        <v>0</v>
      </c>
      <c r="M23" s="103">
        <v>0</v>
      </c>
      <c r="N23" s="104">
        <f>IF(D23&gt;0,M23/D23*100,"-")</f>
        <v>0</v>
      </c>
      <c r="O23" s="103">
        <v>528</v>
      </c>
      <c r="P23" s="103">
        <v>515</v>
      </c>
      <c r="Q23" s="104">
        <f>IF(D23&gt;0,O23/D23*100,"-")</f>
        <v>37.687366167023555</v>
      </c>
      <c r="R23" s="103">
        <v>5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15</v>
      </c>
      <c r="B24" s="102" t="s">
        <v>286</v>
      </c>
      <c r="C24" s="101" t="s">
        <v>287</v>
      </c>
      <c r="D24" s="103">
        <f>+SUM(E24,+I24)</f>
        <v>944</v>
      </c>
      <c r="E24" s="103">
        <f>+SUM(G24,+H24)</f>
        <v>361</v>
      </c>
      <c r="F24" s="104">
        <f>IF(D24&gt;0,E24/D24*100,"-")</f>
        <v>38.24152542372881</v>
      </c>
      <c r="G24" s="103">
        <v>361</v>
      </c>
      <c r="H24" s="103">
        <v>0</v>
      </c>
      <c r="I24" s="103">
        <f>+SUM(K24,+M24,+O24)</f>
        <v>583</v>
      </c>
      <c r="J24" s="104">
        <f>IF(D24&gt;0,I24/D24*100,"-")</f>
        <v>61.75847457627118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583</v>
      </c>
      <c r="P24" s="103">
        <v>531</v>
      </c>
      <c r="Q24" s="104">
        <f>IF(D24&gt;0,O24/D24*100,"-")</f>
        <v>61.75847457627118</v>
      </c>
      <c r="R24" s="103">
        <v>2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15</v>
      </c>
      <c r="B25" s="102" t="s">
        <v>288</v>
      </c>
      <c r="C25" s="101" t="s">
        <v>289</v>
      </c>
      <c r="D25" s="103">
        <f>+SUM(E25,+I25)</f>
        <v>3891</v>
      </c>
      <c r="E25" s="103">
        <f>+SUM(G25,+H25)</f>
        <v>1101</v>
      </c>
      <c r="F25" s="104">
        <f>IF(D25&gt;0,E25/D25*100,"-")</f>
        <v>28.296067848882032</v>
      </c>
      <c r="G25" s="103">
        <v>1101</v>
      </c>
      <c r="H25" s="103">
        <v>0</v>
      </c>
      <c r="I25" s="103">
        <f>+SUM(K25,+M25,+O25)</f>
        <v>2790</v>
      </c>
      <c r="J25" s="104">
        <f>IF(D25&gt;0,I25/D25*100,"-")</f>
        <v>71.70393215111797</v>
      </c>
      <c r="K25" s="103">
        <v>2516</v>
      </c>
      <c r="L25" s="104">
        <f>IF(D25&gt;0,K25/D25*100,"-")</f>
        <v>64.66204060652788</v>
      </c>
      <c r="M25" s="103">
        <v>0</v>
      </c>
      <c r="N25" s="104">
        <f>IF(D25&gt;0,M25/D25*100,"-")</f>
        <v>0</v>
      </c>
      <c r="O25" s="103">
        <v>274</v>
      </c>
      <c r="P25" s="103">
        <v>233</v>
      </c>
      <c r="Q25" s="104">
        <f>IF(D25&gt;0,O25/D25*100,"-")</f>
        <v>7.04189154459008</v>
      </c>
      <c r="R25" s="103">
        <v>24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15</v>
      </c>
      <c r="B26" s="102" t="s">
        <v>290</v>
      </c>
      <c r="C26" s="101" t="s">
        <v>291</v>
      </c>
      <c r="D26" s="103">
        <f>+SUM(E26,+I26)</f>
        <v>3639</v>
      </c>
      <c r="E26" s="103">
        <f>+SUM(G26,+H26)</f>
        <v>2165</v>
      </c>
      <c r="F26" s="104">
        <f>IF(D26&gt;0,E26/D26*100,"-")</f>
        <v>59.494366584226434</v>
      </c>
      <c r="G26" s="103">
        <v>2165</v>
      </c>
      <c r="H26" s="103">
        <v>0</v>
      </c>
      <c r="I26" s="103">
        <f>+SUM(K26,+M26,+O26)</f>
        <v>1474</v>
      </c>
      <c r="J26" s="104">
        <f>IF(D26&gt;0,I26/D26*100,"-")</f>
        <v>40.50563341577356</v>
      </c>
      <c r="K26" s="103">
        <v>0</v>
      </c>
      <c r="L26" s="104">
        <f>IF(D26&gt;0,K26/D26*100,"-")</f>
        <v>0</v>
      </c>
      <c r="M26" s="103">
        <v>0</v>
      </c>
      <c r="N26" s="104">
        <f>IF(D26&gt;0,M26/D26*100,"-")</f>
        <v>0</v>
      </c>
      <c r="O26" s="103">
        <v>1474</v>
      </c>
      <c r="P26" s="103">
        <v>1366</v>
      </c>
      <c r="Q26" s="104">
        <f>IF(D26&gt;0,O26/D26*100,"-")</f>
        <v>40.50563341577356</v>
      </c>
      <c r="R26" s="103">
        <v>27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15</v>
      </c>
      <c r="B27" s="102" t="s">
        <v>292</v>
      </c>
      <c r="C27" s="101" t="s">
        <v>293</v>
      </c>
      <c r="D27" s="103">
        <f>+SUM(E27,+I27)</f>
        <v>4252</v>
      </c>
      <c r="E27" s="103">
        <f>+SUM(G27,+H27)</f>
        <v>2529</v>
      </c>
      <c r="F27" s="104">
        <f>IF(D27&gt;0,E27/D27*100,"-")</f>
        <v>59.477892756349945</v>
      </c>
      <c r="G27" s="103">
        <v>2529</v>
      </c>
      <c r="H27" s="103">
        <v>0</v>
      </c>
      <c r="I27" s="103">
        <f>+SUM(K27,+M27,+O27)</f>
        <v>1723</v>
      </c>
      <c r="J27" s="104">
        <f>IF(D27&gt;0,I27/D27*100,"-")</f>
        <v>40.52210724365005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1723</v>
      </c>
      <c r="P27" s="103">
        <v>1242</v>
      </c>
      <c r="Q27" s="104">
        <f>IF(D27&gt;0,O27/D27*100,"-")</f>
        <v>40.52210724365005</v>
      </c>
      <c r="R27" s="103">
        <v>38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15</v>
      </c>
      <c r="B28" s="102" t="s">
        <v>294</v>
      </c>
      <c r="C28" s="101" t="s">
        <v>295</v>
      </c>
      <c r="D28" s="103">
        <f>+SUM(E28,+I28)</f>
        <v>4089</v>
      </c>
      <c r="E28" s="103">
        <f>+SUM(G28,+H28)</f>
        <v>2004</v>
      </c>
      <c r="F28" s="104">
        <f>IF(D28&gt;0,E28/D28*100,"-")</f>
        <v>49.00953778429934</v>
      </c>
      <c r="G28" s="103">
        <v>2004</v>
      </c>
      <c r="H28" s="103">
        <v>0</v>
      </c>
      <c r="I28" s="103">
        <f>+SUM(K28,+M28,+O28)</f>
        <v>2085</v>
      </c>
      <c r="J28" s="104">
        <f>IF(D28&gt;0,I28/D28*100,"-")</f>
        <v>50.99046221570066</v>
      </c>
      <c r="K28" s="103">
        <v>1472</v>
      </c>
      <c r="L28" s="104">
        <f>IF(D28&gt;0,K28/D28*100,"-")</f>
        <v>35.99902176571289</v>
      </c>
      <c r="M28" s="103">
        <v>0</v>
      </c>
      <c r="N28" s="104">
        <f>IF(D28&gt;0,M28/D28*100,"-")</f>
        <v>0</v>
      </c>
      <c r="O28" s="103">
        <v>613</v>
      </c>
      <c r="P28" s="103">
        <v>565</v>
      </c>
      <c r="Q28" s="104">
        <f>IF(D28&gt;0,O28/D28*100,"-")</f>
        <v>14.991440449987772</v>
      </c>
      <c r="R28" s="103">
        <v>17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15</v>
      </c>
      <c r="B29" s="102" t="s">
        <v>296</v>
      </c>
      <c r="C29" s="101" t="s">
        <v>297</v>
      </c>
      <c r="D29" s="103">
        <f>+SUM(E29,+I29)</f>
        <v>415</v>
      </c>
      <c r="E29" s="103">
        <f>+SUM(G29,+H29)</f>
        <v>192</v>
      </c>
      <c r="F29" s="104">
        <f>IF(D29&gt;0,E29/D29*100,"-")</f>
        <v>46.265060240963855</v>
      </c>
      <c r="G29" s="103">
        <v>192</v>
      </c>
      <c r="H29" s="103">
        <v>0</v>
      </c>
      <c r="I29" s="103">
        <f>+SUM(K29,+M29,+O29)</f>
        <v>223</v>
      </c>
      <c r="J29" s="104">
        <f>IF(D29&gt;0,I29/D29*100,"-")</f>
        <v>53.73493975903615</v>
      </c>
      <c r="K29" s="103">
        <v>0</v>
      </c>
      <c r="L29" s="104">
        <f>IF(D29&gt;0,K29/D29*100,"-")</f>
        <v>0</v>
      </c>
      <c r="M29" s="103">
        <v>0</v>
      </c>
      <c r="N29" s="104">
        <f>IF(D29&gt;0,M29/D29*100,"-")</f>
        <v>0</v>
      </c>
      <c r="O29" s="103">
        <v>223</v>
      </c>
      <c r="P29" s="103">
        <v>207</v>
      </c>
      <c r="Q29" s="104">
        <f>IF(D29&gt;0,O29/D29*100,"-")</f>
        <v>53.73493975903615</v>
      </c>
      <c r="R29" s="103">
        <v>1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15</v>
      </c>
      <c r="B30" s="102" t="s">
        <v>298</v>
      </c>
      <c r="C30" s="101" t="s">
        <v>299</v>
      </c>
      <c r="D30" s="103">
        <f>+SUM(E30,+I30)</f>
        <v>24214</v>
      </c>
      <c r="E30" s="103">
        <f>+SUM(G30,+H30)</f>
        <v>2148</v>
      </c>
      <c r="F30" s="104">
        <f>IF(D30&gt;0,E30/D30*100,"-")</f>
        <v>8.870901131576774</v>
      </c>
      <c r="G30" s="103">
        <v>2148</v>
      </c>
      <c r="H30" s="103">
        <v>0</v>
      </c>
      <c r="I30" s="103">
        <f>+SUM(K30,+M30,+O30)</f>
        <v>22066</v>
      </c>
      <c r="J30" s="104">
        <f>IF(D30&gt;0,I30/D30*100,"-")</f>
        <v>91.12909886842323</v>
      </c>
      <c r="K30" s="103">
        <v>4057</v>
      </c>
      <c r="L30" s="104">
        <f>IF(D30&gt;0,K30/D30*100,"-")</f>
        <v>16.75476996778723</v>
      </c>
      <c r="M30" s="103">
        <v>0</v>
      </c>
      <c r="N30" s="104">
        <f>IF(D30&gt;0,M30/D30*100,"-")</f>
        <v>0</v>
      </c>
      <c r="O30" s="103">
        <v>18009</v>
      </c>
      <c r="P30" s="103">
        <v>14724</v>
      </c>
      <c r="Q30" s="104">
        <f>IF(D30&gt;0,O30/D30*100,"-")</f>
        <v>74.374328900636</v>
      </c>
      <c r="R30" s="103">
        <v>34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15</v>
      </c>
      <c r="B31" s="102" t="s">
        <v>300</v>
      </c>
      <c r="C31" s="101" t="s">
        <v>301</v>
      </c>
      <c r="D31" s="103">
        <f>+SUM(E31,+I31)</f>
        <v>6003</v>
      </c>
      <c r="E31" s="103">
        <f>+SUM(G31,+H31)</f>
        <v>3012</v>
      </c>
      <c r="F31" s="104">
        <f>IF(D31&gt;0,E31/D31*100,"-")</f>
        <v>50.174912543728134</v>
      </c>
      <c r="G31" s="103">
        <v>3012</v>
      </c>
      <c r="H31" s="103">
        <v>0</v>
      </c>
      <c r="I31" s="103">
        <f>+SUM(K31,+M31,+O31)</f>
        <v>2991</v>
      </c>
      <c r="J31" s="104">
        <f>IF(D31&gt;0,I31/D31*100,"-")</f>
        <v>49.825087456271866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2991</v>
      </c>
      <c r="P31" s="103">
        <v>2118</v>
      </c>
      <c r="Q31" s="104">
        <f>IF(D31&gt;0,O31/D31*100,"-")</f>
        <v>49.825087456271866</v>
      </c>
      <c r="R31" s="103">
        <v>47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15</v>
      </c>
      <c r="B32" s="102" t="s">
        <v>302</v>
      </c>
      <c r="C32" s="101" t="s">
        <v>303</v>
      </c>
      <c r="D32" s="103">
        <f>+SUM(E32,+I32)</f>
        <v>7400</v>
      </c>
      <c r="E32" s="103">
        <f>+SUM(G32,+H32)</f>
        <v>2960</v>
      </c>
      <c r="F32" s="104">
        <f>IF(D32&gt;0,E32/D32*100,"-")</f>
        <v>40</v>
      </c>
      <c r="G32" s="103">
        <v>2960</v>
      </c>
      <c r="H32" s="103">
        <v>0</v>
      </c>
      <c r="I32" s="103">
        <f>+SUM(K32,+M32,+O32)</f>
        <v>4440</v>
      </c>
      <c r="J32" s="104">
        <f>IF(D32&gt;0,I32/D32*100,"-")</f>
        <v>60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4440</v>
      </c>
      <c r="P32" s="103">
        <v>4440</v>
      </c>
      <c r="Q32" s="104">
        <f>IF(D32&gt;0,O32/D32*100,"-")</f>
        <v>60</v>
      </c>
      <c r="R32" s="103">
        <v>37</v>
      </c>
      <c r="S32" s="101"/>
      <c r="T32" s="101"/>
      <c r="U32" s="101"/>
      <c r="V32" s="101" t="s">
        <v>255</v>
      </c>
      <c r="W32" s="101"/>
      <c r="X32" s="101"/>
      <c r="Y32" s="101"/>
      <c r="Z32" s="101" t="s">
        <v>255</v>
      </c>
    </row>
    <row r="33" spans="1:26" s="107" customFormat="1" ht="13.5" customHeight="1">
      <c r="A33" s="101" t="s">
        <v>15</v>
      </c>
      <c r="B33" s="102" t="s">
        <v>304</v>
      </c>
      <c r="C33" s="101" t="s">
        <v>305</v>
      </c>
      <c r="D33" s="103">
        <f>+SUM(E33,+I33)</f>
        <v>13455</v>
      </c>
      <c r="E33" s="103">
        <f>+SUM(G33,+H33)</f>
        <v>5628</v>
      </c>
      <c r="F33" s="104">
        <f>IF(D33&gt;0,E33/D33*100,"-")</f>
        <v>41.828316610925306</v>
      </c>
      <c r="G33" s="103">
        <v>5628</v>
      </c>
      <c r="H33" s="103">
        <v>0</v>
      </c>
      <c r="I33" s="103">
        <f>+SUM(K33,+M33,+O33)</f>
        <v>7827</v>
      </c>
      <c r="J33" s="104">
        <f>IF(D33&gt;0,I33/D33*100,"-")</f>
        <v>58.171683389074694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7827</v>
      </c>
      <c r="P33" s="103">
        <v>7014</v>
      </c>
      <c r="Q33" s="104">
        <f>IF(D33&gt;0,O33/D33*100,"-")</f>
        <v>58.171683389074694</v>
      </c>
      <c r="R33" s="103">
        <v>29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15</v>
      </c>
      <c r="B34" s="102" t="s">
        <v>306</v>
      </c>
      <c r="C34" s="101" t="s">
        <v>307</v>
      </c>
      <c r="D34" s="103">
        <f>+SUM(E34,+I34)</f>
        <v>6041</v>
      </c>
      <c r="E34" s="103">
        <f>+SUM(G34,+H34)</f>
        <v>2602</v>
      </c>
      <c r="F34" s="104">
        <f>IF(D34&gt;0,E34/D34*100,"-")</f>
        <v>43.072339016719084</v>
      </c>
      <c r="G34" s="103">
        <v>2602</v>
      </c>
      <c r="H34" s="103">
        <v>0</v>
      </c>
      <c r="I34" s="103">
        <f>+SUM(K34,+M34,+O34)</f>
        <v>3439</v>
      </c>
      <c r="J34" s="104">
        <f>IF(D34&gt;0,I34/D34*100,"-")</f>
        <v>56.927660983280916</v>
      </c>
      <c r="K34" s="103">
        <v>2079</v>
      </c>
      <c r="L34" s="104">
        <f>IF(D34&gt;0,K34/D34*100,"-")</f>
        <v>34.414831981460026</v>
      </c>
      <c r="M34" s="103">
        <v>0</v>
      </c>
      <c r="N34" s="104">
        <f>IF(D34&gt;0,M34/D34*100,"-")</f>
        <v>0</v>
      </c>
      <c r="O34" s="103">
        <v>1360</v>
      </c>
      <c r="P34" s="103">
        <v>649</v>
      </c>
      <c r="Q34" s="104">
        <f>IF(D34&gt;0,O34/D34*100,"-")</f>
        <v>22.51282900182089</v>
      </c>
      <c r="R34" s="103">
        <v>16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15</v>
      </c>
      <c r="B35" s="102" t="s">
        <v>308</v>
      </c>
      <c r="C35" s="101" t="s">
        <v>309</v>
      </c>
      <c r="D35" s="103">
        <f>+SUM(E35,+I35)</f>
        <v>3650</v>
      </c>
      <c r="E35" s="103">
        <f>+SUM(G35,+H35)</f>
        <v>796</v>
      </c>
      <c r="F35" s="104">
        <f>IF(D35&gt;0,E35/D35*100,"-")</f>
        <v>21.80821917808219</v>
      </c>
      <c r="G35" s="103">
        <v>796</v>
      </c>
      <c r="H35" s="103">
        <v>0</v>
      </c>
      <c r="I35" s="103">
        <f>+SUM(K35,+M35,+O35)</f>
        <v>2854</v>
      </c>
      <c r="J35" s="104">
        <f>IF(D35&gt;0,I35/D35*100,"-")</f>
        <v>78.19178082191782</v>
      </c>
      <c r="K35" s="103">
        <v>937</v>
      </c>
      <c r="L35" s="104">
        <f>IF(D35&gt;0,K35/D35*100,"-")</f>
        <v>25.67123287671233</v>
      </c>
      <c r="M35" s="103">
        <v>0</v>
      </c>
      <c r="N35" s="104">
        <f>IF(D35&gt;0,M35/D35*100,"-")</f>
        <v>0</v>
      </c>
      <c r="O35" s="103">
        <v>1917</v>
      </c>
      <c r="P35" s="103">
        <v>1650</v>
      </c>
      <c r="Q35" s="104">
        <f>IF(D35&gt;0,O35/D35*100,"-")</f>
        <v>52.52054794520548</v>
      </c>
      <c r="R35" s="103">
        <v>4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15</v>
      </c>
      <c r="B36" s="102" t="s">
        <v>310</v>
      </c>
      <c r="C36" s="101" t="s">
        <v>311</v>
      </c>
      <c r="D36" s="103">
        <f>+SUM(E36,+I36)</f>
        <v>5277</v>
      </c>
      <c r="E36" s="103">
        <f>+SUM(G36,+H36)</f>
        <v>2101</v>
      </c>
      <c r="F36" s="104">
        <f>IF(D36&gt;0,E36/D36*100,"-")</f>
        <v>39.81428842145158</v>
      </c>
      <c r="G36" s="103">
        <v>2101</v>
      </c>
      <c r="H36" s="103">
        <v>0</v>
      </c>
      <c r="I36" s="103">
        <f>+SUM(K36,+M36,+O36)</f>
        <v>3176</v>
      </c>
      <c r="J36" s="104">
        <f>IF(D36&gt;0,I36/D36*100,"-")</f>
        <v>60.18571157854842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3176</v>
      </c>
      <c r="P36" s="103">
        <v>1906</v>
      </c>
      <c r="Q36" s="104">
        <f>IF(D36&gt;0,O36/D36*100,"-")</f>
        <v>60.18571157854842</v>
      </c>
      <c r="R36" s="103">
        <v>14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15</v>
      </c>
      <c r="B37" s="102" t="s">
        <v>312</v>
      </c>
      <c r="C37" s="101" t="s">
        <v>313</v>
      </c>
      <c r="D37" s="103">
        <f>+SUM(E37,+I37)</f>
        <v>6123</v>
      </c>
      <c r="E37" s="103">
        <f>+SUM(G37,+H37)</f>
        <v>1034</v>
      </c>
      <c r="F37" s="104">
        <f>IF(D37&gt;0,E37/D37*100,"-")</f>
        <v>16.887146823452557</v>
      </c>
      <c r="G37" s="103">
        <v>1034</v>
      </c>
      <c r="H37" s="103">
        <v>0</v>
      </c>
      <c r="I37" s="103">
        <f>+SUM(K37,+M37,+O37)</f>
        <v>5089</v>
      </c>
      <c r="J37" s="104">
        <f>IF(D37&gt;0,I37/D37*100,"-")</f>
        <v>83.11285317654745</v>
      </c>
      <c r="K37" s="103">
        <v>0</v>
      </c>
      <c r="L37" s="104">
        <f>IF(D37&gt;0,K37/D37*100,"-")</f>
        <v>0</v>
      </c>
      <c r="M37" s="103">
        <v>0</v>
      </c>
      <c r="N37" s="104">
        <f>IF(D37&gt;0,M37/D37*100,"-")</f>
        <v>0</v>
      </c>
      <c r="O37" s="103">
        <v>5089</v>
      </c>
      <c r="P37" s="103">
        <v>4701</v>
      </c>
      <c r="Q37" s="104">
        <f>IF(D37&gt;0,O37/D37*100,"-")</f>
        <v>83.11285317654745</v>
      </c>
      <c r="R37" s="103">
        <v>30</v>
      </c>
      <c r="S37" s="101" t="s">
        <v>255</v>
      </c>
      <c r="T37" s="101"/>
      <c r="U37" s="101"/>
      <c r="V37" s="101"/>
      <c r="W37" s="101" t="s">
        <v>255</v>
      </c>
      <c r="X37" s="101"/>
      <c r="Y37" s="101"/>
      <c r="Z37" s="101"/>
    </row>
    <row r="38" spans="1:26" s="107" customFormat="1" ht="13.5" customHeight="1">
      <c r="A38" s="101" t="s">
        <v>15</v>
      </c>
      <c r="B38" s="102" t="s">
        <v>314</v>
      </c>
      <c r="C38" s="101" t="s">
        <v>315</v>
      </c>
      <c r="D38" s="103">
        <f>+SUM(E38,+I38)</f>
        <v>18181</v>
      </c>
      <c r="E38" s="103">
        <f>+SUM(G38,+H38)</f>
        <v>9301</v>
      </c>
      <c r="F38" s="104">
        <f>IF(D38&gt;0,E38/D38*100,"-")</f>
        <v>51.15780210109455</v>
      </c>
      <c r="G38" s="103">
        <v>9301</v>
      </c>
      <c r="H38" s="103">
        <v>0</v>
      </c>
      <c r="I38" s="103">
        <f>+SUM(K38,+M38,+O38)</f>
        <v>8880</v>
      </c>
      <c r="J38" s="104">
        <f>IF(D38&gt;0,I38/D38*100,"-")</f>
        <v>48.84219789890545</v>
      </c>
      <c r="K38" s="103">
        <v>1044</v>
      </c>
      <c r="L38" s="104">
        <f>IF(D38&gt;0,K38/D38*100,"-")</f>
        <v>5.7422584016280735</v>
      </c>
      <c r="M38" s="103">
        <v>0</v>
      </c>
      <c r="N38" s="104">
        <f>IF(D38&gt;0,M38/D38*100,"-")</f>
        <v>0</v>
      </c>
      <c r="O38" s="103">
        <v>7836</v>
      </c>
      <c r="P38" s="103">
        <v>7619</v>
      </c>
      <c r="Q38" s="104">
        <f>IF(D38&gt;0,O38/D38*100,"-")</f>
        <v>43.099939497277376</v>
      </c>
      <c r="R38" s="103">
        <v>72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15</v>
      </c>
      <c r="B39" s="102" t="s">
        <v>316</v>
      </c>
      <c r="C39" s="101" t="s">
        <v>317</v>
      </c>
      <c r="D39" s="103">
        <f>+SUM(E39,+I39)</f>
        <v>5567</v>
      </c>
      <c r="E39" s="103">
        <f>+SUM(G39,+H39)</f>
        <v>1306</v>
      </c>
      <c r="F39" s="104">
        <f>IF(D39&gt;0,E39/D39*100,"-")</f>
        <v>23.459673073468654</v>
      </c>
      <c r="G39" s="103">
        <v>1306</v>
      </c>
      <c r="H39" s="103">
        <v>0</v>
      </c>
      <c r="I39" s="103">
        <f>+SUM(K39,+M39,+O39)</f>
        <v>4261</v>
      </c>
      <c r="J39" s="104">
        <f>IF(D39&gt;0,I39/D39*100,"-")</f>
        <v>76.54032692653135</v>
      </c>
      <c r="K39" s="103">
        <v>227</v>
      </c>
      <c r="L39" s="104">
        <f>IF(D39&gt;0,K39/D39*100,"-")</f>
        <v>4.07760014370397</v>
      </c>
      <c r="M39" s="103">
        <v>0</v>
      </c>
      <c r="N39" s="104">
        <f>IF(D39&gt;0,M39/D39*100,"-")</f>
        <v>0</v>
      </c>
      <c r="O39" s="103">
        <v>4034</v>
      </c>
      <c r="P39" s="103">
        <v>3742</v>
      </c>
      <c r="Q39" s="104">
        <f>IF(D39&gt;0,O39/D39*100,"-")</f>
        <v>72.46272678282737</v>
      </c>
      <c r="R39" s="103">
        <v>11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15</v>
      </c>
      <c r="B40" s="102" t="s">
        <v>318</v>
      </c>
      <c r="C40" s="101" t="s">
        <v>319</v>
      </c>
      <c r="D40" s="103">
        <f>+SUM(E40,+I40)</f>
        <v>1675</v>
      </c>
      <c r="E40" s="103">
        <f>+SUM(G40,+H40)</f>
        <v>818</v>
      </c>
      <c r="F40" s="104">
        <f>IF(D40&gt;0,E40/D40*100,"-")</f>
        <v>48.83582089552239</v>
      </c>
      <c r="G40" s="103">
        <v>818</v>
      </c>
      <c r="H40" s="103">
        <v>0</v>
      </c>
      <c r="I40" s="103">
        <f>+SUM(K40,+M40,+O40)</f>
        <v>857</v>
      </c>
      <c r="J40" s="104">
        <f>IF(D40&gt;0,I40/D40*100,"-")</f>
        <v>51.16417910447761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857</v>
      </c>
      <c r="P40" s="103">
        <v>767</v>
      </c>
      <c r="Q40" s="104">
        <f>IF(D40&gt;0,O40/D40*100,"-")</f>
        <v>51.16417910447761</v>
      </c>
      <c r="R40" s="103">
        <v>13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15</v>
      </c>
      <c r="B41" s="102" t="s">
        <v>320</v>
      </c>
      <c r="C41" s="101" t="s">
        <v>321</v>
      </c>
      <c r="D41" s="103">
        <f>+SUM(E41,+I41)</f>
        <v>11716</v>
      </c>
      <c r="E41" s="103">
        <f>+SUM(G41,+H41)</f>
        <v>6102</v>
      </c>
      <c r="F41" s="104">
        <f>IF(D41&gt;0,E41/D41*100,"-")</f>
        <v>52.08262205530898</v>
      </c>
      <c r="G41" s="103">
        <v>6085</v>
      </c>
      <c r="H41" s="103">
        <v>17</v>
      </c>
      <c r="I41" s="103">
        <f>+SUM(K41,+M41,+O41)</f>
        <v>5614</v>
      </c>
      <c r="J41" s="104">
        <f>IF(D41&gt;0,I41/D41*100,"-")</f>
        <v>47.91737794469102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5614</v>
      </c>
      <c r="P41" s="103">
        <v>5089</v>
      </c>
      <c r="Q41" s="104">
        <f>IF(D41&gt;0,O41/D41*100,"-")</f>
        <v>47.91737794469102</v>
      </c>
      <c r="R41" s="103">
        <v>130</v>
      </c>
      <c r="S41" s="101"/>
      <c r="T41" s="101"/>
      <c r="U41" s="101"/>
      <c r="V41" s="101" t="s">
        <v>255</v>
      </c>
      <c r="W41" s="101"/>
      <c r="X41" s="101"/>
      <c r="Y41" s="101"/>
      <c r="Z41" s="101" t="s">
        <v>255</v>
      </c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41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高知県</v>
      </c>
      <c r="B7" s="109" t="str">
        <f>'水洗化人口等'!B7</f>
        <v>39000</v>
      </c>
      <c r="C7" s="108" t="s">
        <v>201</v>
      </c>
      <c r="D7" s="110">
        <f>SUM(E7,+H7,+K7)</f>
        <v>357183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11065</v>
      </c>
      <c r="I7" s="110">
        <f>SUM(I$8:I$1000)</f>
        <v>9934</v>
      </c>
      <c r="J7" s="110">
        <f>SUM(J$8:J$1000)</f>
        <v>1131</v>
      </c>
      <c r="K7" s="110">
        <f>SUM(L7:M7)</f>
        <v>346118</v>
      </c>
      <c r="L7" s="110">
        <f>SUM(L$8:L$1000)</f>
        <v>147062</v>
      </c>
      <c r="M7" s="110">
        <f>SUM(M$8:M$1000)</f>
        <v>199056</v>
      </c>
      <c r="N7" s="110">
        <f>SUM(O7,+V7,+AC7)</f>
        <v>358344</v>
      </c>
      <c r="O7" s="110">
        <f>SUM(P7:U7)</f>
        <v>156996</v>
      </c>
      <c r="P7" s="110">
        <f aca="true" t="shared" si="0" ref="P7:U7">SUM(P$8:P$1000)</f>
        <v>156182</v>
      </c>
      <c r="Q7" s="110">
        <f t="shared" si="0"/>
        <v>810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4</v>
      </c>
      <c r="V7" s="110">
        <f>SUM(W7:AB7)</f>
        <v>200187</v>
      </c>
      <c r="W7" s="110">
        <f aca="true" t="shared" si="1" ref="W7:AB7">SUM(W$8:W$1000)</f>
        <v>199700</v>
      </c>
      <c r="X7" s="110">
        <f t="shared" si="1"/>
        <v>0</v>
      </c>
      <c r="Y7" s="110">
        <f t="shared" si="1"/>
        <v>0</v>
      </c>
      <c r="Z7" s="110">
        <f t="shared" si="1"/>
        <v>304</v>
      </c>
      <c r="AA7" s="110">
        <f t="shared" si="1"/>
        <v>0</v>
      </c>
      <c r="AB7" s="110">
        <f t="shared" si="1"/>
        <v>183</v>
      </c>
      <c r="AC7" s="110">
        <f>SUM(AD7:AE7)</f>
        <v>1161</v>
      </c>
      <c r="AD7" s="110">
        <f>SUM(AD$8:AD$1000)</f>
        <v>1161</v>
      </c>
      <c r="AE7" s="110">
        <f>SUM(AE$8:AE$1000)</f>
        <v>0</v>
      </c>
      <c r="AF7" s="110">
        <f>SUM(AG7:AI7)</f>
        <v>6054</v>
      </c>
      <c r="AG7" s="110">
        <f>SUM(AG$8:AG$1000)</f>
        <v>6054</v>
      </c>
      <c r="AH7" s="110">
        <f>SUM(AH$8:AH$1000)</f>
        <v>0</v>
      </c>
      <c r="AI7" s="110">
        <f>SUM(AI$8:AI$1000)</f>
        <v>0</v>
      </c>
      <c r="AJ7" s="110">
        <f>SUM(AK7:AS7)</f>
        <v>10099</v>
      </c>
      <c r="AK7" s="110">
        <f aca="true" t="shared" si="2" ref="AK7:AS7">SUM(AK$8:AK$1000)</f>
        <v>4274</v>
      </c>
      <c r="AL7" s="110">
        <f t="shared" si="2"/>
        <v>85</v>
      </c>
      <c r="AM7" s="110">
        <f t="shared" si="2"/>
        <v>4381</v>
      </c>
      <c r="AN7" s="110">
        <f t="shared" si="2"/>
        <v>1069</v>
      </c>
      <c r="AO7" s="110">
        <f t="shared" si="2"/>
        <v>0</v>
      </c>
      <c r="AP7" s="110">
        <f t="shared" si="2"/>
        <v>0</v>
      </c>
      <c r="AQ7" s="110">
        <f t="shared" si="2"/>
        <v>2</v>
      </c>
      <c r="AR7" s="110">
        <f t="shared" si="2"/>
        <v>6</v>
      </c>
      <c r="AS7" s="110">
        <f t="shared" si="2"/>
        <v>282</v>
      </c>
      <c r="AT7" s="110">
        <f>SUM(AU7:AY7)</f>
        <v>314</v>
      </c>
      <c r="AU7" s="110">
        <f>SUM(AU$8:AU$1000)</f>
        <v>314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871</v>
      </c>
      <c r="BA7" s="110">
        <f>SUM(BA$8:BA$1000)</f>
        <v>871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15</v>
      </c>
      <c r="B8" s="106" t="s">
        <v>253</v>
      </c>
      <c r="C8" s="101" t="s">
        <v>254</v>
      </c>
      <c r="D8" s="103">
        <f>SUM(E8,+H8,+K8)</f>
        <v>108520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108520</v>
      </c>
      <c r="L8" s="103">
        <v>23630</v>
      </c>
      <c r="M8" s="103">
        <v>84890</v>
      </c>
      <c r="N8" s="103">
        <f>SUM(O8,+V8,+AC8)</f>
        <v>108827</v>
      </c>
      <c r="O8" s="103">
        <f>SUM(P8:U8)</f>
        <v>23630</v>
      </c>
      <c r="P8" s="103">
        <v>23630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84890</v>
      </c>
      <c r="W8" s="103">
        <v>84890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307</v>
      </c>
      <c r="AD8" s="103">
        <v>307</v>
      </c>
      <c r="AE8" s="103">
        <v>0</v>
      </c>
      <c r="AF8" s="103">
        <f>SUM(AG8:AI8)</f>
        <v>4150</v>
      </c>
      <c r="AG8" s="103">
        <v>4150</v>
      </c>
      <c r="AH8" s="103">
        <v>0</v>
      </c>
      <c r="AI8" s="103">
        <v>0</v>
      </c>
      <c r="AJ8" s="103">
        <f>SUM(AK8:AS8)</f>
        <v>4150</v>
      </c>
      <c r="AK8" s="103">
        <v>0</v>
      </c>
      <c r="AL8" s="103">
        <v>0</v>
      </c>
      <c r="AM8" s="103">
        <v>3458</v>
      </c>
      <c r="AN8" s="103">
        <v>692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15</v>
      </c>
      <c r="B9" s="106" t="s">
        <v>256</v>
      </c>
      <c r="C9" s="101" t="s">
        <v>257</v>
      </c>
      <c r="D9" s="103">
        <f>SUM(E9,+H9,+K9)</f>
        <v>11615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11615</v>
      </c>
      <c r="L9" s="103">
        <v>7553</v>
      </c>
      <c r="M9" s="103">
        <v>4062</v>
      </c>
      <c r="N9" s="103">
        <f>SUM(O9,+V9,+AC9)</f>
        <v>12033</v>
      </c>
      <c r="O9" s="103">
        <f>SUM(P9:U9)</f>
        <v>7553</v>
      </c>
      <c r="P9" s="103">
        <v>7553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4062</v>
      </c>
      <c r="W9" s="103">
        <v>4062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418</v>
      </c>
      <c r="AD9" s="103">
        <v>418</v>
      </c>
      <c r="AE9" s="103">
        <v>0</v>
      </c>
      <c r="AF9" s="103">
        <f>SUM(AG9:AI9)</f>
        <v>25</v>
      </c>
      <c r="AG9" s="103">
        <v>25</v>
      </c>
      <c r="AH9" s="103">
        <v>0</v>
      </c>
      <c r="AI9" s="103">
        <v>0</v>
      </c>
      <c r="AJ9" s="103">
        <f>SUM(AK9:AS9)</f>
        <v>420</v>
      </c>
      <c r="AK9" s="103">
        <v>395</v>
      </c>
      <c r="AL9" s="103">
        <v>0</v>
      </c>
      <c r="AM9" s="103">
        <v>25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15</v>
      </c>
      <c r="B10" s="106" t="s">
        <v>258</v>
      </c>
      <c r="C10" s="101" t="s">
        <v>259</v>
      </c>
      <c r="D10" s="103">
        <f>SUM(E10,+H10,+K10)</f>
        <v>9193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9193</v>
      </c>
      <c r="L10" s="103">
        <v>6463</v>
      </c>
      <c r="M10" s="103">
        <v>2730</v>
      </c>
      <c r="N10" s="103">
        <f>SUM(O10,+V10,+AC10)</f>
        <v>9193</v>
      </c>
      <c r="O10" s="103">
        <f>SUM(P10:U10)</f>
        <v>6463</v>
      </c>
      <c r="P10" s="103">
        <v>6463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2730</v>
      </c>
      <c r="W10" s="103">
        <v>2730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18</v>
      </c>
      <c r="AG10" s="103">
        <v>18</v>
      </c>
      <c r="AH10" s="103">
        <v>0</v>
      </c>
      <c r="AI10" s="103">
        <v>0</v>
      </c>
      <c r="AJ10" s="103">
        <f>SUM(AK10:AS10)</f>
        <v>325</v>
      </c>
      <c r="AK10" s="103">
        <v>311</v>
      </c>
      <c r="AL10" s="103">
        <v>14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18</v>
      </c>
      <c r="AU10" s="103">
        <v>18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14</v>
      </c>
      <c r="BA10" s="103">
        <v>14</v>
      </c>
      <c r="BB10" s="103">
        <v>0</v>
      </c>
      <c r="BC10" s="103">
        <v>0</v>
      </c>
    </row>
    <row r="11" spans="1:55" s="107" customFormat="1" ht="13.5" customHeight="1">
      <c r="A11" s="105" t="s">
        <v>15</v>
      </c>
      <c r="B11" s="106" t="s">
        <v>260</v>
      </c>
      <c r="C11" s="101" t="s">
        <v>261</v>
      </c>
      <c r="D11" s="103">
        <f>SUM(E11,+H11,+K11)</f>
        <v>26890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26890</v>
      </c>
      <c r="L11" s="103">
        <v>13586</v>
      </c>
      <c r="M11" s="103">
        <v>13304</v>
      </c>
      <c r="N11" s="103">
        <f>SUM(O11,+V11,+AC11)</f>
        <v>26924</v>
      </c>
      <c r="O11" s="103">
        <f>SUM(P11:U11)</f>
        <v>13586</v>
      </c>
      <c r="P11" s="103">
        <v>13586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13304</v>
      </c>
      <c r="W11" s="103">
        <v>13304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34</v>
      </c>
      <c r="AD11" s="103">
        <v>34</v>
      </c>
      <c r="AE11" s="103">
        <v>0</v>
      </c>
      <c r="AF11" s="103">
        <f>SUM(AG11:AI11)</f>
        <v>60</v>
      </c>
      <c r="AG11" s="103">
        <v>60</v>
      </c>
      <c r="AH11" s="103">
        <v>0</v>
      </c>
      <c r="AI11" s="103">
        <v>0</v>
      </c>
      <c r="AJ11" s="103">
        <f>SUM(AK11:AS11)</f>
        <v>1024</v>
      </c>
      <c r="AK11" s="103">
        <v>1024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60</v>
      </c>
      <c r="AU11" s="103">
        <v>60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15</v>
      </c>
      <c r="B12" s="106" t="s">
        <v>262</v>
      </c>
      <c r="C12" s="101" t="s">
        <v>263</v>
      </c>
      <c r="D12" s="103">
        <f>SUM(E12,+H12,+K12)</f>
        <v>18665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18665</v>
      </c>
      <c r="L12" s="103">
        <v>6633</v>
      </c>
      <c r="M12" s="103">
        <v>12032</v>
      </c>
      <c r="N12" s="103">
        <f>SUM(O12,+V12,+AC12)</f>
        <v>18665</v>
      </c>
      <c r="O12" s="103">
        <f>SUM(P12:U12)</f>
        <v>6633</v>
      </c>
      <c r="P12" s="103">
        <v>6633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12032</v>
      </c>
      <c r="W12" s="103">
        <v>12032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44</v>
      </c>
      <c r="AG12" s="103">
        <v>44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44</v>
      </c>
      <c r="AU12" s="103">
        <v>44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106</v>
      </c>
      <c r="BA12" s="103">
        <v>106</v>
      </c>
      <c r="BB12" s="103">
        <v>0</v>
      </c>
      <c r="BC12" s="103">
        <v>0</v>
      </c>
    </row>
    <row r="13" spans="1:55" s="107" customFormat="1" ht="13.5" customHeight="1">
      <c r="A13" s="105" t="s">
        <v>15</v>
      </c>
      <c r="B13" s="106" t="s">
        <v>264</v>
      </c>
      <c r="C13" s="101" t="s">
        <v>265</v>
      </c>
      <c r="D13" s="103">
        <f>SUM(E13,+H13,+K13)</f>
        <v>10481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10481</v>
      </c>
      <c r="L13" s="103">
        <v>4419</v>
      </c>
      <c r="M13" s="103">
        <v>6062</v>
      </c>
      <c r="N13" s="103">
        <f>SUM(O13,+V13,+AC13)</f>
        <v>10481</v>
      </c>
      <c r="O13" s="103">
        <f>SUM(P13:U13)</f>
        <v>4419</v>
      </c>
      <c r="P13" s="103">
        <v>4419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6062</v>
      </c>
      <c r="W13" s="103">
        <v>6062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</v>
      </c>
      <c r="AG13" s="103">
        <v>2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2</v>
      </c>
      <c r="AU13" s="103">
        <v>2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88</v>
      </c>
      <c r="BA13" s="103">
        <v>88</v>
      </c>
      <c r="BB13" s="103">
        <v>0</v>
      </c>
      <c r="BC13" s="103">
        <v>0</v>
      </c>
    </row>
    <row r="14" spans="1:55" s="107" customFormat="1" ht="13.5" customHeight="1">
      <c r="A14" s="105" t="s">
        <v>15</v>
      </c>
      <c r="B14" s="106" t="s">
        <v>266</v>
      </c>
      <c r="C14" s="101" t="s">
        <v>267</v>
      </c>
      <c r="D14" s="103">
        <f>SUM(E14,+H14,+K14)</f>
        <v>12898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12898</v>
      </c>
      <c r="L14" s="103">
        <v>7136</v>
      </c>
      <c r="M14" s="103">
        <v>5762</v>
      </c>
      <c r="N14" s="103">
        <f>SUM(O14,+V14,+AC14)</f>
        <v>12898</v>
      </c>
      <c r="O14" s="103">
        <f>SUM(P14:U14)</f>
        <v>7136</v>
      </c>
      <c r="P14" s="103">
        <v>7136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5762</v>
      </c>
      <c r="W14" s="103">
        <v>5762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436</v>
      </c>
      <c r="AG14" s="103">
        <v>436</v>
      </c>
      <c r="AH14" s="103">
        <v>0</v>
      </c>
      <c r="AI14" s="103">
        <v>0</v>
      </c>
      <c r="AJ14" s="103">
        <f>SUM(AK14:AS14)</f>
        <v>436</v>
      </c>
      <c r="AK14" s="103">
        <v>0</v>
      </c>
      <c r="AL14" s="103">
        <v>0</v>
      </c>
      <c r="AM14" s="103">
        <v>436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15</v>
      </c>
      <c r="B15" s="106" t="s">
        <v>268</v>
      </c>
      <c r="C15" s="101" t="s">
        <v>269</v>
      </c>
      <c r="D15" s="103">
        <f>SUM(E15,+H15,+K15)</f>
        <v>11264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11264</v>
      </c>
      <c r="L15" s="103">
        <v>9244</v>
      </c>
      <c r="M15" s="103">
        <v>2020</v>
      </c>
      <c r="N15" s="103">
        <f>SUM(O15,+V15,+AC15)</f>
        <v>11311</v>
      </c>
      <c r="O15" s="103">
        <f>SUM(P15:U15)</f>
        <v>9244</v>
      </c>
      <c r="P15" s="103">
        <v>9244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2020</v>
      </c>
      <c r="W15" s="103">
        <v>2020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47</v>
      </c>
      <c r="AD15" s="103">
        <v>47</v>
      </c>
      <c r="AE15" s="103">
        <v>0</v>
      </c>
      <c r="AF15" s="103">
        <f>SUM(AG15:AI15)</f>
        <v>389</v>
      </c>
      <c r="AG15" s="103">
        <v>389</v>
      </c>
      <c r="AH15" s="103">
        <v>0</v>
      </c>
      <c r="AI15" s="103">
        <v>0</v>
      </c>
      <c r="AJ15" s="103">
        <f>SUM(AK15:AS15)</f>
        <v>389</v>
      </c>
      <c r="AK15" s="103">
        <v>0</v>
      </c>
      <c r="AL15" s="103">
        <v>0</v>
      </c>
      <c r="AM15" s="103">
        <v>12</v>
      </c>
      <c r="AN15" s="103">
        <v>377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15</v>
      </c>
      <c r="B16" s="106" t="s">
        <v>270</v>
      </c>
      <c r="C16" s="101" t="s">
        <v>271</v>
      </c>
      <c r="D16" s="103">
        <f>SUM(E16,+H16,+K16)</f>
        <v>23464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23464</v>
      </c>
      <c r="L16" s="103">
        <v>10806</v>
      </c>
      <c r="M16" s="103">
        <v>12658</v>
      </c>
      <c r="N16" s="103">
        <f>SUM(O16,+V16,+AC16)</f>
        <v>23464</v>
      </c>
      <c r="O16" s="103">
        <f>SUM(P16:U16)</f>
        <v>10806</v>
      </c>
      <c r="P16" s="103">
        <v>10802</v>
      </c>
      <c r="Q16" s="103">
        <v>0</v>
      </c>
      <c r="R16" s="103">
        <v>0</v>
      </c>
      <c r="S16" s="103">
        <v>0</v>
      </c>
      <c r="T16" s="103">
        <v>0</v>
      </c>
      <c r="U16" s="103">
        <v>4</v>
      </c>
      <c r="V16" s="103">
        <f>SUM(W16:AB16)</f>
        <v>12658</v>
      </c>
      <c r="W16" s="103">
        <v>12475</v>
      </c>
      <c r="X16" s="103">
        <v>0</v>
      </c>
      <c r="Y16" s="103">
        <v>0</v>
      </c>
      <c r="Z16" s="103">
        <v>0</v>
      </c>
      <c r="AA16" s="103">
        <v>0</v>
      </c>
      <c r="AB16" s="103">
        <v>183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31</v>
      </c>
      <c r="AG16" s="103">
        <v>31</v>
      </c>
      <c r="AH16" s="103">
        <v>0</v>
      </c>
      <c r="AI16" s="103">
        <v>0</v>
      </c>
      <c r="AJ16" s="103">
        <f>SUM(AK16:AS16)</f>
        <v>31</v>
      </c>
      <c r="AK16" s="103">
        <v>0</v>
      </c>
      <c r="AL16" s="103">
        <v>0</v>
      </c>
      <c r="AM16" s="103">
        <v>16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15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15</v>
      </c>
      <c r="B17" s="106" t="s">
        <v>272</v>
      </c>
      <c r="C17" s="101" t="s">
        <v>273</v>
      </c>
      <c r="D17" s="103">
        <f>SUM(E17,+H17,+K17)</f>
        <v>21016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21016</v>
      </c>
      <c r="L17" s="103">
        <v>7259</v>
      </c>
      <c r="M17" s="103">
        <v>13757</v>
      </c>
      <c r="N17" s="103">
        <f>SUM(O17,+V17,+AC17)</f>
        <v>21045</v>
      </c>
      <c r="O17" s="103">
        <f>SUM(P17:U17)</f>
        <v>7259</v>
      </c>
      <c r="P17" s="103">
        <v>7259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13757</v>
      </c>
      <c r="W17" s="103">
        <v>13757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29</v>
      </c>
      <c r="AD17" s="103">
        <v>29</v>
      </c>
      <c r="AE17" s="103">
        <v>0</v>
      </c>
      <c r="AF17" s="103">
        <f>SUM(AG17:AI17)</f>
        <v>87</v>
      </c>
      <c r="AG17" s="103">
        <v>87</v>
      </c>
      <c r="AH17" s="103">
        <v>0</v>
      </c>
      <c r="AI17" s="103">
        <v>0</v>
      </c>
      <c r="AJ17" s="103">
        <f>SUM(AK17:AS17)</f>
        <v>2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2</v>
      </c>
      <c r="AR17" s="103">
        <v>0</v>
      </c>
      <c r="AS17" s="103">
        <v>0</v>
      </c>
      <c r="AT17" s="103">
        <f>SUM(AU17:AY17)</f>
        <v>85</v>
      </c>
      <c r="AU17" s="103">
        <v>85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15</v>
      </c>
      <c r="B18" s="106" t="s">
        <v>274</v>
      </c>
      <c r="C18" s="101" t="s">
        <v>275</v>
      </c>
      <c r="D18" s="103">
        <f>SUM(E18,+H18,+K18)</f>
        <v>14443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14443</v>
      </c>
      <c r="L18" s="103">
        <v>9740</v>
      </c>
      <c r="M18" s="103">
        <v>4703</v>
      </c>
      <c r="N18" s="103">
        <f>SUM(O18,+V18,+AC18)</f>
        <v>14721</v>
      </c>
      <c r="O18" s="103">
        <f>SUM(P18:U18)</f>
        <v>9740</v>
      </c>
      <c r="P18" s="103">
        <v>9740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4703</v>
      </c>
      <c r="W18" s="103">
        <v>4703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278</v>
      </c>
      <c r="AD18" s="103">
        <v>278</v>
      </c>
      <c r="AE18" s="103">
        <v>0</v>
      </c>
      <c r="AF18" s="103">
        <f>SUM(AG18:AI18)</f>
        <v>61</v>
      </c>
      <c r="AG18" s="103">
        <v>61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61</v>
      </c>
      <c r="AU18" s="103">
        <v>61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15</v>
      </c>
      <c r="B19" s="106" t="s">
        <v>276</v>
      </c>
      <c r="C19" s="101" t="s">
        <v>277</v>
      </c>
      <c r="D19" s="103">
        <f>SUM(E19,+H19,+K19)</f>
        <v>1187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1187</v>
      </c>
      <c r="L19" s="103">
        <v>680</v>
      </c>
      <c r="M19" s="103">
        <v>507</v>
      </c>
      <c r="N19" s="103">
        <f>SUM(O19,+V19,+AC19)</f>
        <v>1214</v>
      </c>
      <c r="O19" s="103">
        <f>SUM(P19:U19)</f>
        <v>680</v>
      </c>
      <c r="P19" s="103">
        <v>680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507</v>
      </c>
      <c r="W19" s="103">
        <v>507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27</v>
      </c>
      <c r="AD19" s="103">
        <v>27</v>
      </c>
      <c r="AE19" s="103">
        <v>0</v>
      </c>
      <c r="AF19" s="103">
        <f>SUM(AG19:AI19)</f>
        <v>3</v>
      </c>
      <c r="AG19" s="103">
        <v>3</v>
      </c>
      <c r="AH19" s="103">
        <v>0</v>
      </c>
      <c r="AI19" s="103">
        <v>0</v>
      </c>
      <c r="AJ19" s="103">
        <f>SUM(AK19:AS19)</f>
        <v>43</v>
      </c>
      <c r="AK19" s="103">
        <v>40</v>
      </c>
      <c r="AL19" s="103">
        <v>0</v>
      </c>
      <c r="AM19" s="103">
        <v>3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15</v>
      </c>
      <c r="B20" s="106" t="s">
        <v>278</v>
      </c>
      <c r="C20" s="101" t="s">
        <v>279</v>
      </c>
      <c r="D20" s="103">
        <f>SUM(E20,+H20,+K20)</f>
        <v>2478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2478</v>
      </c>
      <c r="L20" s="103">
        <v>1278</v>
      </c>
      <c r="M20" s="103">
        <v>1200</v>
      </c>
      <c r="N20" s="103">
        <f>SUM(O20,+V20,+AC20)</f>
        <v>2478</v>
      </c>
      <c r="O20" s="103">
        <f>SUM(P20:U20)</f>
        <v>1278</v>
      </c>
      <c r="P20" s="103">
        <v>1278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1200</v>
      </c>
      <c r="W20" s="103">
        <v>1200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5</v>
      </c>
      <c r="AG20" s="103">
        <v>5</v>
      </c>
      <c r="AH20" s="103">
        <v>0</v>
      </c>
      <c r="AI20" s="103">
        <v>0</v>
      </c>
      <c r="AJ20" s="103">
        <f>SUM(AK20:AS20)</f>
        <v>5</v>
      </c>
      <c r="AK20" s="103">
        <v>0</v>
      </c>
      <c r="AL20" s="103">
        <v>0</v>
      </c>
      <c r="AM20" s="103">
        <v>5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15</v>
      </c>
      <c r="B21" s="106" t="s">
        <v>280</v>
      </c>
      <c r="C21" s="101" t="s">
        <v>281</v>
      </c>
      <c r="D21" s="103">
        <f>SUM(E21,+H21,+K21)</f>
        <v>2585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2585</v>
      </c>
      <c r="L21" s="103">
        <v>1292</v>
      </c>
      <c r="M21" s="103">
        <v>1293</v>
      </c>
      <c r="N21" s="103">
        <f>SUM(O21,+V21,+AC21)</f>
        <v>2585</v>
      </c>
      <c r="O21" s="103">
        <f>SUM(P21:U21)</f>
        <v>1292</v>
      </c>
      <c r="P21" s="103">
        <v>1292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1293</v>
      </c>
      <c r="W21" s="103">
        <v>1293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15</v>
      </c>
      <c r="B22" s="106" t="s">
        <v>282</v>
      </c>
      <c r="C22" s="101" t="s">
        <v>283</v>
      </c>
      <c r="D22" s="103">
        <f>SUM(E22,+H22,+K22)</f>
        <v>2053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2053</v>
      </c>
      <c r="L22" s="103">
        <v>1313</v>
      </c>
      <c r="M22" s="103">
        <v>740</v>
      </c>
      <c r="N22" s="103">
        <f>SUM(O22,+V22,+AC22)</f>
        <v>2057</v>
      </c>
      <c r="O22" s="103">
        <f>SUM(P22:U22)</f>
        <v>1313</v>
      </c>
      <c r="P22" s="103">
        <v>1313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740</v>
      </c>
      <c r="W22" s="103">
        <v>740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4</v>
      </c>
      <c r="AD22" s="103">
        <v>4</v>
      </c>
      <c r="AE22" s="103">
        <v>0</v>
      </c>
      <c r="AF22" s="103">
        <f>SUM(AG22:AI22)</f>
        <v>4</v>
      </c>
      <c r="AG22" s="103">
        <v>4</v>
      </c>
      <c r="AH22" s="103">
        <v>0</v>
      </c>
      <c r="AI22" s="103">
        <v>0</v>
      </c>
      <c r="AJ22" s="103">
        <f>SUM(AK22:AS22)</f>
        <v>2057</v>
      </c>
      <c r="AK22" s="103">
        <v>2053</v>
      </c>
      <c r="AL22" s="103">
        <v>0</v>
      </c>
      <c r="AM22" s="103">
        <v>4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15</v>
      </c>
      <c r="B23" s="106" t="s">
        <v>284</v>
      </c>
      <c r="C23" s="101" t="s">
        <v>285</v>
      </c>
      <c r="D23" s="103">
        <f>SUM(E23,+H23,+K23)</f>
        <v>1238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1238</v>
      </c>
      <c r="L23" s="103">
        <v>847</v>
      </c>
      <c r="M23" s="103">
        <v>391</v>
      </c>
      <c r="N23" s="103">
        <f>SUM(O23,+V23,+AC23)</f>
        <v>1238</v>
      </c>
      <c r="O23" s="103">
        <f>SUM(P23:U23)</f>
        <v>847</v>
      </c>
      <c r="P23" s="103">
        <v>847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391</v>
      </c>
      <c r="W23" s="103">
        <v>391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</v>
      </c>
      <c r="AG23" s="103">
        <v>2</v>
      </c>
      <c r="AH23" s="103">
        <v>0</v>
      </c>
      <c r="AI23" s="103">
        <v>0</v>
      </c>
      <c r="AJ23" s="103">
        <f>SUM(AK23:AS23)</f>
        <v>2</v>
      </c>
      <c r="AK23" s="103">
        <v>0</v>
      </c>
      <c r="AL23" s="103">
        <v>0</v>
      </c>
      <c r="AM23" s="103">
        <v>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15</v>
      </c>
      <c r="B24" s="106" t="s">
        <v>286</v>
      </c>
      <c r="C24" s="101" t="s">
        <v>287</v>
      </c>
      <c r="D24" s="103">
        <f>SUM(E24,+H24,+K24)</f>
        <v>751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751</v>
      </c>
      <c r="L24" s="103">
        <v>308</v>
      </c>
      <c r="M24" s="103">
        <v>443</v>
      </c>
      <c r="N24" s="103">
        <f>SUM(O24,+V24,+AC24)</f>
        <v>751</v>
      </c>
      <c r="O24" s="103">
        <f>SUM(P24:U24)</f>
        <v>308</v>
      </c>
      <c r="P24" s="103">
        <v>308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443</v>
      </c>
      <c r="W24" s="103">
        <v>443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</v>
      </c>
      <c r="AG24" s="103">
        <v>1</v>
      </c>
      <c r="AH24" s="103">
        <v>0</v>
      </c>
      <c r="AI24" s="103">
        <v>0</v>
      </c>
      <c r="AJ24" s="103">
        <f>SUM(AK24:AS24)</f>
        <v>1</v>
      </c>
      <c r="AK24" s="103">
        <v>0</v>
      </c>
      <c r="AL24" s="103">
        <v>0</v>
      </c>
      <c r="AM24" s="103">
        <v>1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15</v>
      </c>
      <c r="B25" s="106" t="s">
        <v>288</v>
      </c>
      <c r="C25" s="101" t="s">
        <v>289</v>
      </c>
      <c r="D25" s="103">
        <f>SUM(E25,+H25,+K25)</f>
        <v>925</v>
      </c>
      <c r="E25" s="103">
        <f>SUM(F25:G25)</f>
        <v>0</v>
      </c>
      <c r="F25" s="103">
        <v>0</v>
      </c>
      <c r="G25" s="103">
        <v>0</v>
      </c>
      <c r="H25" s="103">
        <f>SUM(I25:J25)</f>
        <v>925</v>
      </c>
      <c r="I25" s="103">
        <v>658</v>
      </c>
      <c r="J25" s="103">
        <v>267</v>
      </c>
      <c r="K25" s="103">
        <f>SUM(L25:M25)</f>
        <v>0</v>
      </c>
      <c r="L25" s="103">
        <v>0</v>
      </c>
      <c r="M25" s="103">
        <v>0</v>
      </c>
      <c r="N25" s="103">
        <f>SUM(O25,+V25,+AC25)</f>
        <v>925</v>
      </c>
      <c r="O25" s="103">
        <f>SUM(P25:U25)</f>
        <v>658</v>
      </c>
      <c r="P25" s="103">
        <v>658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267</v>
      </c>
      <c r="W25" s="103">
        <v>267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237</v>
      </c>
      <c r="AG25" s="103">
        <v>237</v>
      </c>
      <c r="AH25" s="103">
        <v>0</v>
      </c>
      <c r="AI25" s="103">
        <v>0</v>
      </c>
      <c r="AJ25" s="103">
        <f>SUM(AK25:AS25)</f>
        <v>237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237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15</v>
      </c>
      <c r="B26" s="106" t="s">
        <v>290</v>
      </c>
      <c r="C26" s="101" t="s">
        <v>291</v>
      </c>
      <c r="D26" s="103">
        <f>SUM(E26,+H26,+K26)</f>
        <v>2914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2914</v>
      </c>
      <c r="L26" s="103">
        <v>2096</v>
      </c>
      <c r="M26" s="103">
        <v>818</v>
      </c>
      <c r="N26" s="103">
        <f>SUM(O26,+V26,+AC26)</f>
        <v>2914</v>
      </c>
      <c r="O26" s="103">
        <f>SUM(P26:U26)</f>
        <v>2096</v>
      </c>
      <c r="P26" s="103">
        <v>2096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818</v>
      </c>
      <c r="W26" s="103">
        <v>818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10</v>
      </c>
      <c r="AG26" s="103">
        <v>10</v>
      </c>
      <c r="AH26" s="103">
        <v>0</v>
      </c>
      <c r="AI26" s="103">
        <v>0</v>
      </c>
      <c r="AJ26" s="103">
        <f>SUM(AK26:AS26)</f>
        <v>146</v>
      </c>
      <c r="AK26" s="103">
        <v>146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10</v>
      </c>
      <c r="AU26" s="103">
        <v>10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15</v>
      </c>
      <c r="B27" s="106" t="s">
        <v>292</v>
      </c>
      <c r="C27" s="101" t="s">
        <v>293</v>
      </c>
      <c r="D27" s="103">
        <f>SUM(E27,+H27,+K27)</f>
        <v>2642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2642</v>
      </c>
      <c r="L27" s="103">
        <v>1841</v>
      </c>
      <c r="M27" s="103">
        <v>801</v>
      </c>
      <c r="N27" s="103">
        <f>SUM(O27,+V27,+AC27)</f>
        <v>2642</v>
      </c>
      <c r="O27" s="103">
        <f>SUM(P27:U27)</f>
        <v>1841</v>
      </c>
      <c r="P27" s="103">
        <v>1841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801</v>
      </c>
      <c r="W27" s="103">
        <v>801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8</v>
      </c>
      <c r="AG27" s="103">
        <v>8</v>
      </c>
      <c r="AH27" s="103">
        <v>0</v>
      </c>
      <c r="AI27" s="103">
        <v>0</v>
      </c>
      <c r="AJ27" s="103">
        <f>SUM(AK27:AS27)</f>
        <v>132</v>
      </c>
      <c r="AK27" s="103">
        <v>132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8</v>
      </c>
      <c r="AU27" s="103">
        <v>8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15</v>
      </c>
      <c r="B28" s="106" t="s">
        <v>294</v>
      </c>
      <c r="C28" s="101" t="s">
        <v>295</v>
      </c>
      <c r="D28" s="103">
        <f>SUM(E28,+H28,+K28)</f>
        <v>1758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1758</v>
      </c>
      <c r="L28" s="103">
        <v>911</v>
      </c>
      <c r="M28" s="103">
        <v>847</v>
      </c>
      <c r="N28" s="103">
        <f>SUM(O28,+V28,+AC28)</f>
        <v>1758</v>
      </c>
      <c r="O28" s="103">
        <f>SUM(P28:U28)</f>
        <v>911</v>
      </c>
      <c r="P28" s="103">
        <v>911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847</v>
      </c>
      <c r="W28" s="103">
        <v>847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6</v>
      </c>
      <c r="AG28" s="103">
        <v>6</v>
      </c>
      <c r="AH28" s="103">
        <v>0</v>
      </c>
      <c r="AI28" s="103">
        <v>0</v>
      </c>
      <c r="AJ28" s="103">
        <f>SUM(AK28:AS28)</f>
        <v>86</v>
      </c>
      <c r="AK28" s="103">
        <v>86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6</v>
      </c>
      <c r="AU28" s="103">
        <v>6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15</v>
      </c>
      <c r="B29" s="106" t="s">
        <v>296</v>
      </c>
      <c r="C29" s="101" t="s">
        <v>297</v>
      </c>
      <c r="D29" s="103">
        <f>SUM(E29,+H29,+K29)</f>
        <v>197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197</v>
      </c>
      <c r="L29" s="103">
        <v>66</v>
      </c>
      <c r="M29" s="103">
        <v>131</v>
      </c>
      <c r="N29" s="103">
        <f>SUM(O29,+V29,+AC29)</f>
        <v>197</v>
      </c>
      <c r="O29" s="103">
        <f>SUM(P29:U29)</f>
        <v>66</v>
      </c>
      <c r="P29" s="103">
        <v>66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131</v>
      </c>
      <c r="W29" s="103">
        <v>131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</v>
      </c>
      <c r="AG29" s="103">
        <v>1</v>
      </c>
      <c r="AH29" s="103">
        <v>0</v>
      </c>
      <c r="AI29" s="103">
        <v>0</v>
      </c>
      <c r="AJ29" s="103">
        <f>SUM(AK29:AS29)</f>
        <v>8</v>
      </c>
      <c r="AK29" s="103">
        <v>8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</v>
      </c>
      <c r="AU29" s="103">
        <v>1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15</v>
      </c>
      <c r="B30" s="106" t="s">
        <v>298</v>
      </c>
      <c r="C30" s="101" t="s">
        <v>299</v>
      </c>
      <c r="D30" s="103">
        <f>SUM(E30,+H30,+K30)</f>
        <v>11042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11042</v>
      </c>
      <c r="L30" s="103">
        <v>4444</v>
      </c>
      <c r="M30" s="103">
        <v>6598</v>
      </c>
      <c r="N30" s="103">
        <f>SUM(O30,+V30,+AC30)</f>
        <v>11042</v>
      </c>
      <c r="O30" s="103">
        <f>SUM(P30:U30)</f>
        <v>4444</v>
      </c>
      <c r="P30" s="103">
        <v>4444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6598</v>
      </c>
      <c r="W30" s="103">
        <v>6598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46</v>
      </c>
      <c r="AG30" s="103">
        <v>46</v>
      </c>
      <c r="AH30" s="103">
        <v>0</v>
      </c>
      <c r="AI30" s="103">
        <v>0</v>
      </c>
      <c r="AJ30" s="103">
        <f>SUM(AK30:AS30)</f>
        <v>189</v>
      </c>
      <c r="AK30" s="103">
        <v>78</v>
      </c>
      <c r="AL30" s="103">
        <v>71</v>
      </c>
      <c r="AM30" s="103">
        <v>10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30</v>
      </c>
      <c r="AT30" s="103">
        <f>SUM(AU30:AY30)</f>
        <v>6</v>
      </c>
      <c r="AU30" s="103">
        <v>6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71</v>
      </c>
      <c r="BA30" s="103">
        <v>71</v>
      </c>
      <c r="BB30" s="103">
        <v>0</v>
      </c>
      <c r="BC30" s="103">
        <v>0</v>
      </c>
    </row>
    <row r="31" spans="1:55" s="107" customFormat="1" ht="13.5" customHeight="1">
      <c r="A31" s="105" t="s">
        <v>15</v>
      </c>
      <c r="B31" s="106" t="s">
        <v>300</v>
      </c>
      <c r="C31" s="101" t="s">
        <v>301</v>
      </c>
      <c r="D31" s="103">
        <f>SUM(E31,+H31,+K31)</f>
        <v>3830</v>
      </c>
      <c r="E31" s="103">
        <f>SUM(F31:G31)</f>
        <v>0</v>
      </c>
      <c r="F31" s="103">
        <v>0</v>
      </c>
      <c r="G31" s="103">
        <v>0</v>
      </c>
      <c r="H31" s="103">
        <f>SUM(I31:J31)</f>
        <v>1961</v>
      </c>
      <c r="I31" s="103">
        <v>1961</v>
      </c>
      <c r="J31" s="103">
        <v>0</v>
      </c>
      <c r="K31" s="103">
        <f>SUM(L31:M31)</f>
        <v>1869</v>
      </c>
      <c r="L31" s="103">
        <v>0</v>
      </c>
      <c r="M31" s="103">
        <v>1869</v>
      </c>
      <c r="N31" s="103">
        <f>SUM(O31,+V31,+AC31)</f>
        <v>3830</v>
      </c>
      <c r="O31" s="103">
        <f>SUM(P31:U31)</f>
        <v>1961</v>
      </c>
      <c r="P31" s="103">
        <v>1961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1869</v>
      </c>
      <c r="W31" s="103">
        <v>1869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</v>
      </c>
      <c r="AG31" s="103">
        <v>2</v>
      </c>
      <c r="AH31" s="103">
        <v>0</v>
      </c>
      <c r="AI31" s="103">
        <v>0</v>
      </c>
      <c r="AJ31" s="103">
        <f>SUM(AK31:AS31)</f>
        <v>2</v>
      </c>
      <c r="AK31" s="103">
        <v>0</v>
      </c>
      <c r="AL31" s="103">
        <v>0</v>
      </c>
      <c r="AM31" s="103">
        <v>2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73</v>
      </c>
      <c r="BA31" s="103">
        <v>73</v>
      </c>
      <c r="BB31" s="103">
        <v>0</v>
      </c>
      <c r="BC31" s="103">
        <v>0</v>
      </c>
    </row>
    <row r="32" spans="1:55" s="107" customFormat="1" ht="13.5" customHeight="1">
      <c r="A32" s="105" t="s">
        <v>15</v>
      </c>
      <c r="B32" s="106" t="s">
        <v>302</v>
      </c>
      <c r="C32" s="101" t="s">
        <v>303</v>
      </c>
      <c r="D32" s="103">
        <f>SUM(E32,+H32,+K32)</f>
        <v>5241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5241</v>
      </c>
      <c r="L32" s="103">
        <v>3203</v>
      </c>
      <c r="M32" s="103">
        <v>2038</v>
      </c>
      <c r="N32" s="103">
        <f>SUM(O32,+V32,+AC32)</f>
        <v>5241</v>
      </c>
      <c r="O32" s="103">
        <f>SUM(P32:U32)</f>
        <v>3203</v>
      </c>
      <c r="P32" s="103">
        <v>3203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2038</v>
      </c>
      <c r="W32" s="103">
        <v>2038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</v>
      </c>
      <c r="AG32" s="103">
        <v>1</v>
      </c>
      <c r="AH32" s="103">
        <v>0</v>
      </c>
      <c r="AI32" s="103">
        <v>0</v>
      </c>
      <c r="AJ32" s="103">
        <f>SUM(AK32:AS32)</f>
        <v>1</v>
      </c>
      <c r="AK32" s="103">
        <v>1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</v>
      </c>
      <c r="AU32" s="103">
        <v>1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15</v>
      </c>
      <c r="B33" s="106" t="s">
        <v>304</v>
      </c>
      <c r="C33" s="101" t="s">
        <v>305</v>
      </c>
      <c r="D33" s="103">
        <f>SUM(E33,+H33,+K33)</f>
        <v>9461</v>
      </c>
      <c r="E33" s="103">
        <f>SUM(F33:G33)</f>
        <v>0</v>
      </c>
      <c r="F33" s="103">
        <v>0</v>
      </c>
      <c r="G33" s="103">
        <v>0</v>
      </c>
      <c r="H33" s="103">
        <f>SUM(I33:J33)</f>
        <v>5390</v>
      </c>
      <c r="I33" s="103">
        <v>5390</v>
      </c>
      <c r="J33" s="103">
        <v>0</v>
      </c>
      <c r="K33" s="103">
        <f>SUM(L33:M33)</f>
        <v>4071</v>
      </c>
      <c r="L33" s="103">
        <v>0</v>
      </c>
      <c r="M33" s="103">
        <v>4071</v>
      </c>
      <c r="N33" s="103">
        <f>SUM(O33,+V33,+AC33)</f>
        <v>9461</v>
      </c>
      <c r="O33" s="103">
        <f>SUM(P33:U33)</f>
        <v>5390</v>
      </c>
      <c r="P33" s="103">
        <v>5390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4071</v>
      </c>
      <c r="W33" s="103">
        <v>4071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3</v>
      </c>
      <c r="AG33" s="103">
        <v>3</v>
      </c>
      <c r="AH33" s="103">
        <v>0</v>
      </c>
      <c r="AI33" s="103">
        <v>0</v>
      </c>
      <c r="AJ33" s="103">
        <f>SUM(AK33:AS33)</f>
        <v>3</v>
      </c>
      <c r="AK33" s="103">
        <v>0</v>
      </c>
      <c r="AL33" s="103">
        <v>0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181</v>
      </c>
      <c r="BA33" s="103">
        <v>181</v>
      </c>
      <c r="BB33" s="103">
        <v>0</v>
      </c>
      <c r="BC33" s="103">
        <v>0</v>
      </c>
    </row>
    <row r="34" spans="1:55" s="107" customFormat="1" ht="13.5" customHeight="1">
      <c r="A34" s="105" t="s">
        <v>15</v>
      </c>
      <c r="B34" s="106" t="s">
        <v>306</v>
      </c>
      <c r="C34" s="101" t="s">
        <v>307</v>
      </c>
      <c r="D34" s="103">
        <f>SUM(E34,+H34,+K34)</f>
        <v>2633</v>
      </c>
      <c r="E34" s="103">
        <f>SUM(F34:G34)</f>
        <v>0</v>
      </c>
      <c r="F34" s="103">
        <v>0</v>
      </c>
      <c r="G34" s="103">
        <v>0</v>
      </c>
      <c r="H34" s="103">
        <f>SUM(I34:J34)</f>
        <v>1925</v>
      </c>
      <c r="I34" s="103">
        <v>1925</v>
      </c>
      <c r="J34" s="103">
        <v>0</v>
      </c>
      <c r="K34" s="103">
        <f>SUM(L34:M34)</f>
        <v>708</v>
      </c>
      <c r="L34" s="103">
        <v>0</v>
      </c>
      <c r="M34" s="103">
        <v>708</v>
      </c>
      <c r="N34" s="103">
        <f>SUM(O34,+V34,+AC34)</f>
        <v>2633</v>
      </c>
      <c r="O34" s="103">
        <f>SUM(P34:U34)</f>
        <v>1925</v>
      </c>
      <c r="P34" s="103">
        <v>1925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708</v>
      </c>
      <c r="W34" s="103">
        <v>708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</v>
      </c>
      <c r="AG34" s="103">
        <v>1</v>
      </c>
      <c r="AH34" s="103">
        <v>0</v>
      </c>
      <c r="AI34" s="103">
        <v>0</v>
      </c>
      <c r="AJ34" s="103">
        <f>SUM(AK34:AS34)</f>
        <v>1</v>
      </c>
      <c r="AK34" s="103">
        <v>0</v>
      </c>
      <c r="AL34" s="103">
        <v>0</v>
      </c>
      <c r="AM34" s="103">
        <v>1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51</v>
      </c>
      <c r="BA34" s="103">
        <v>51</v>
      </c>
      <c r="BB34" s="103">
        <v>0</v>
      </c>
      <c r="BC34" s="103">
        <v>0</v>
      </c>
    </row>
    <row r="35" spans="1:55" s="107" customFormat="1" ht="13.5" customHeight="1">
      <c r="A35" s="105" t="s">
        <v>15</v>
      </c>
      <c r="B35" s="106" t="s">
        <v>308</v>
      </c>
      <c r="C35" s="101" t="s">
        <v>309</v>
      </c>
      <c r="D35" s="103">
        <f>SUM(E35,+H35,+K35)</f>
        <v>1114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1114</v>
      </c>
      <c r="L35" s="103">
        <v>810</v>
      </c>
      <c r="M35" s="103">
        <v>304</v>
      </c>
      <c r="N35" s="103">
        <f>SUM(O35,+V35,+AC35)</f>
        <v>1114</v>
      </c>
      <c r="O35" s="103">
        <f>SUM(P35:U35)</f>
        <v>810</v>
      </c>
      <c r="P35" s="103">
        <v>0</v>
      </c>
      <c r="Q35" s="103">
        <v>810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304</v>
      </c>
      <c r="W35" s="103">
        <v>0</v>
      </c>
      <c r="X35" s="103">
        <v>0</v>
      </c>
      <c r="Y35" s="103">
        <v>0</v>
      </c>
      <c r="Z35" s="103">
        <v>304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0</v>
      </c>
      <c r="AG35" s="103">
        <v>0</v>
      </c>
      <c r="AH35" s="103">
        <v>0</v>
      </c>
      <c r="AI35" s="103">
        <v>0</v>
      </c>
      <c r="AJ35" s="103">
        <f>SUM(AK35:AS35)</f>
        <v>0</v>
      </c>
      <c r="AK35" s="103">
        <v>0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15</v>
      </c>
      <c r="B36" s="106" t="s">
        <v>310</v>
      </c>
      <c r="C36" s="101" t="s">
        <v>311</v>
      </c>
      <c r="D36" s="103">
        <f>SUM(E36,+H36,+K36)</f>
        <v>3883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3883</v>
      </c>
      <c r="L36" s="103">
        <v>1753</v>
      </c>
      <c r="M36" s="103">
        <v>2130</v>
      </c>
      <c r="N36" s="103">
        <f>SUM(O36,+V36,+AC36)</f>
        <v>3883</v>
      </c>
      <c r="O36" s="103">
        <f>SUM(P36:U36)</f>
        <v>1753</v>
      </c>
      <c r="P36" s="103">
        <v>1753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2130</v>
      </c>
      <c r="W36" s="103">
        <v>2130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12</v>
      </c>
      <c r="AG36" s="103">
        <v>12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12</v>
      </c>
      <c r="AU36" s="103">
        <v>12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29</v>
      </c>
      <c r="BA36" s="103">
        <v>29</v>
      </c>
      <c r="BB36" s="103">
        <v>0</v>
      </c>
      <c r="BC36" s="103">
        <v>0</v>
      </c>
    </row>
    <row r="37" spans="1:55" s="107" customFormat="1" ht="13.5" customHeight="1">
      <c r="A37" s="105" t="s">
        <v>15</v>
      </c>
      <c r="B37" s="106" t="s">
        <v>312</v>
      </c>
      <c r="C37" s="101" t="s">
        <v>313</v>
      </c>
      <c r="D37" s="103">
        <f>SUM(E37,+H37,+K37)</f>
        <v>3080</v>
      </c>
      <c r="E37" s="103">
        <f>SUM(F37:G37)</f>
        <v>0</v>
      </c>
      <c r="F37" s="103">
        <v>0</v>
      </c>
      <c r="G37" s="103">
        <v>0</v>
      </c>
      <c r="H37" s="103">
        <f>SUM(I37:J37)</f>
        <v>864</v>
      </c>
      <c r="I37" s="103">
        <v>0</v>
      </c>
      <c r="J37" s="103">
        <v>864</v>
      </c>
      <c r="K37" s="103">
        <f>SUM(L37:M37)</f>
        <v>2216</v>
      </c>
      <c r="L37" s="103">
        <v>750</v>
      </c>
      <c r="M37" s="103">
        <v>1466</v>
      </c>
      <c r="N37" s="103">
        <f>SUM(O37,+V37,+AC37)</f>
        <v>3080</v>
      </c>
      <c r="O37" s="103">
        <f>SUM(P37:U37)</f>
        <v>750</v>
      </c>
      <c r="P37" s="103">
        <v>750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2330</v>
      </c>
      <c r="W37" s="103">
        <v>2330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0</v>
      </c>
      <c r="AG37" s="103">
        <v>0</v>
      </c>
      <c r="AH37" s="103">
        <v>0</v>
      </c>
      <c r="AI37" s="103">
        <v>0</v>
      </c>
      <c r="AJ37" s="103">
        <f>SUM(AK37:AS37)</f>
        <v>0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15</v>
      </c>
      <c r="B38" s="106" t="s">
        <v>314</v>
      </c>
      <c r="C38" s="101" t="s">
        <v>315</v>
      </c>
      <c r="D38" s="103">
        <f>SUM(E38,+H38,+K38)</f>
        <v>14344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14344</v>
      </c>
      <c r="L38" s="103">
        <v>9765</v>
      </c>
      <c r="M38" s="103">
        <v>4579</v>
      </c>
      <c r="N38" s="103">
        <f>SUM(O38,+V38,+AC38)</f>
        <v>14344</v>
      </c>
      <c r="O38" s="103">
        <f>SUM(P38:U38)</f>
        <v>9765</v>
      </c>
      <c r="P38" s="103">
        <v>9765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4579</v>
      </c>
      <c r="W38" s="103">
        <v>4579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19</v>
      </c>
      <c r="AG38" s="103">
        <v>19</v>
      </c>
      <c r="AH38" s="103">
        <v>0</v>
      </c>
      <c r="AI38" s="103">
        <v>0</v>
      </c>
      <c r="AJ38" s="103">
        <f>SUM(AK38:AS38)</f>
        <v>19</v>
      </c>
      <c r="AK38" s="103">
        <v>0</v>
      </c>
      <c r="AL38" s="103">
        <v>0</v>
      </c>
      <c r="AM38" s="103">
        <v>13</v>
      </c>
      <c r="AN38" s="103">
        <v>0</v>
      </c>
      <c r="AO38" s="103">
        <v>0</v>
      </c>
      <c r="AP38" s="103">
        <v>0</v>
      </c>
      <c r="AQ38" s="103">
        <v>0</v>
      </c>
      <c r="AR38" s="103">
        <v>6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258</v>
      </c>
      <c r="BA38" s="103">
        <v>258</v>
      </c>
      <c r="BB38" s="103">
        <v>0</v>
      </c>
      <c r="BC38" s="103">
        <v>0</v>
      </c>
    </row>
    <row r="39" spans="1:55" s="107" customFormat="1" ht="13.5" customHeight="1">
      <c r="A39" s="105" t="s">
        <v>15</v>
      </c>
      <c r="B39" s="106" t="s">
        <v>316</v>
      </c>
      <c r="C39" s="101" t="s">
        <v>317</v>
      </c>
      <c r="D39" s="103">
        <f>SUM(E39,+H39,+K39)</f>
        <v>3672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3672</v>
      </c>
      <c r="L39" s="103">
        <v>2425</v>
      </c>
      <c r="M39" s="103">
        <v>1247</v>
      </c>
      <c r="N39" s="103">
        <f>SUM(O39,+V39,+AC39)</f>
        <v>3672</v>
      </c>
      <c r="O39" s="103">
        <f>SUM(P39:U39)</f>
        <v>2425</v>
      </c>
      <c r="P39" s="103">
        <v>2425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1247</v>
      </c>
      <c r="W39" s="103">
        <v>1247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122</v>
      </c>
      <c r="AG39" s="103">
        <v>122</v>
      </c>
      <c r="AH39" s="103">
        <v>0</v>
      </c>
      <c r="AI39" s="103">
        <v>0</v>
      </c>
      <c r="AJ39" s="103">
        <f>SUM(AK39:AS39)</f>
        <v>122</v>
      </c>
      <c r="AK39" s="103">
        <v>0</v>
      </c>
      <c r="AL39" s="103">
        <v>0</v>
      </c>
      <c r="AM39" s="103">
        <v>122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7" customFormat="1" ht="13.5" customHeight="1">
      <c r="A40" s="105" t="s">
        <v>15</v>
      </c>
      <c r="B40" s="106" t="s">
        <v>318</v>
      </c>
      <c r="C40" s="101" t="s">
        <v>319</v>
      </c>
      <c r="D40" s="103">
        <f>SUM(E40,+H40,+K40)</f>
        <v>922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922</v>
      </c>
      <c r="L40" s="103">
        <v>613</v>
      </c>
      <c r="M40" s="103">
        <v>309</v>
      </c>
      <c r="N40" s="103">
        <f>SUM(O40,+V40,+AC40)</f>
        <v>922</v>
      </c>
      <c r="O40" s="103">
        <f>SUM(P40:U40)</f>
        <v>613</v>
      </c>
      <c r="P40" s="103">
        <v>613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309</v>
      </c>
      <c r="W40" s="103">
        <v>309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0</v>
      </c>
      <c r="AG40" s="103">
        <v>0</v>
      </c>
      <c r="AH40" s="103">
        <v>0</v>
      </c>
      <c r="AI40" s="103">
        <v>0</v>
      </c>
      <c r="AJ40" s="103">
        <f>SUM(AK40:AS40)</f>
        <v>0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15</v>
      </c>
      <c r="B41" s="106" t="s">
        <v>320</v>
      </c>
      <c r="C41" s="101" t="s">
        <v>321</v>
      </c>
      <c r="D41" s="103">
        <f>SUM(E41,+H41,+K41)</f>
        <v>10784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10784</v>
      </c>
      <c r="L41" s="103">
        <v>6198</v>
      </c>
      <c r="M41" s="103">
        <v>4586</v>
      </c>
      <c r="N41" s="103">
        <f>SUM(O41,+V41,+AC41)</f>
        <v>10801</v>
      </c>
      <c r="O41" s="103">
        <f>SUM(P41:U41)</f>
        <v>6198</v>
      </c>
      <c r="P41" s="103">
        <v>6198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4586</v>
      </c>
      <c r="W41" s="103">
        <v>4586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17</v>
      </c>
      <c r="AD41" s="103">
        <v>17</v>
      </c>
      <c r="AE41" s="103">
        <v>0</v>
      </c>
      <c r="AF41" s="103">
        <f>SUM(AG41:AI41)</f>
        <v>268</v>
      </c>
      <c r="AG41" s="103">
        <v>268</v>
      </c>
      <c r="AH41" s="103">
        <v>0</v>
      </c>
      <c r="AI41" s="103">
        <v>0</v>
      </c>
      <c r="AJ41" s="103">
        <f>SUM(AK41:AS41)</f>
        <v>268</v>
      </c>
      <c r="AK41" s="103">
        <v>0</v>
      </c>
      <c r="AL41" s="103">
        <v>0</v>
      </c>
      <c r="AM41" s="103">
        <v>268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0" man="1"/>
    <brk id="31" min="1" max="40" man="1"/>
    <brk id="45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39000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39201</v>
      </c>
      <c r="AG207" s="11">
        <v>207</v>
      </c>
    </row>
    <row r="208" spans="32:33" ht="13.5">
      <c r="AF208" s="45" t="str">
        <f>+'水洗化人口等'!B9</f>
        <v>39202</v>
      </c>
      <c r="AG208" s="11">
        <v>208</v>
      </c>
    </row>
    <row r="209" spans="32:33" ht="13.5">
      <c r="AF209" s="45" t="str">
        <f>+'水洗化人口等'!B10</f>
        <v>39203</v>
      </c>
      <c r="AG209" s="11">
        <v>209</v>
      </c>
    </row>
    <row r="210" spans="32:33" ht="13.5">
      <c r="AF210" s="45" t="str">
        <f>+'水洗化人口等'!B11</f>
        <v>39204</v>
      </c>
      <c r="AG210" s="11">
        <v>210</v>
      </c>
    </row>
    <row r="211" spans="32:33" ht="13.5">
      <c r="AF211" s="45" t="str">
        <f>+'水洗化人口等'!B12</f>
        <v>39205</v>
      </c>
      <c r="AG211" s="11">
        <v>211</v>
      </c>
    </row>
    <row r="212" spans="32:33" ht="13.5">
      <c r="AF212" s="45" t="str">
        <f>+'水洗化人口等'!B13</f>
        <v>39206</v>
      </c>
      <c r="AG212" s="11">
        <v>212</v>
      </c>
    </row>
    <row r="213" spans="32:33" ht="13.5">
      <c r="AF213" s="45" t="str">
        <f>+'水洗化人口等'!B14</f>
        <v>39208</v>
      </c>
      <c r="AG213" s="11">
        <v>213</v>
      </c>
    </row>
    <row r="214" spans="32:33" ht="13.5">
      <c r="AF214" s="45" t="str">
        <f>+'水洗化人口等'!B15</f>
        <v>39209</v>
      </c>
      <c r="AG214" s="11">
        <v>214</v>
      </c>
    </row>
    <row r="215" spans="32:33" ht="13.5">
      <c r="AF215" s="45" t="str">
        <f>+'水洗化人口等'!B16</f>
        <v>39210</v>
      </c>
      <c r="AG215" s="11">
        <v>215</v>
      </c>
    </row>
    <row r="216" spans="32:33" ht="13.5">
      <c r="AF216" s="45" t="str">
        <f>+'水洗化人口等'!B17</f>
        <v>39211</v>
      </c>
      <c r="AG216" s="11">
        <v>216</v>
      </c>
    </row>
    <row r="217" spans="32:33" ht="13.5">
      <c r="AF217" s="45" t="str">
        <f>+'水洗化人口等'!B18</f>
        <v>39212</v>
      </c>
      <c r="AG217" s="11">
        <v>217</v>
      </c>
    </row>
    <row r="218" spans="32:33" ht="13.5">
      <c r="AF218" s="45" t="str">
        <f>+'水洗化人口等'!B19</f>
        <v>39301</v>
      </c>
      <c r="AG218" s="11">
        <v>218</v>
      </c>
    </row>
    <row r="219" spans="32:33" ht="13.5">
      <c r="AF219" s="45" t="str">
        <f>+'水洗化人口等'!B20</f>
        <v>39302</v>
      </c>
      <c r="AG219" s="11">
        <v>219</v>
      </c>
    </row>
    <row r="220" spans="32:33" ht="13.5">
      <c r="AF220" s="45" t="str">
        <f>+'水洗化人口等'!B21</f>
        <v>39303</v>
      </c>
      <c r="AG220" s="11">
        <v>220</v>
      </c>
    </row>
    <row r="221" spans="32:33" ht="13.5">
      <c r="AF221" s="45" t="str">
        <f>+'水洗化人口等'!B22</f>
        <v>39304</v>
      </c>
      <c r="AG221" s="11">
        <v>221</v>
      </c>
    </row>
    <row r="222" spans="32:33" ht="13.5">
      <c r="AF222" s="45" t="str">
        <f>+'水洗化人口等'!B23</f>
        <v>39305</v>
      </c>
      <c r="AG222" s="11">
        <v>222</v>
      </c>
    </row>
    <row r="223" spans="32:33" ht="13.5">
      <c r="AF223" s="45" t="str">
        <f>+'水洗化人口等'!B24</f>
        <v>39306</v>
      </c>
      <c r="AG223" s="11">
        <v>223</v>
      </c>
    </row>
    <row r="224" spans="32:33" ht="13.5">
      <c r="AF224" s="45" t="str">
        <f>+'水洗化人口等'!B25</f>
        <v>39307</v>
      </c>
      <c r="AG224" s="11">
        <v>224</v>
      </c>
    </row>
    <row r="225" spans="32:33" ht="13.5">
      <c r="AF225" s="45" t="str">
        <f>+'水洗化人口等'!B26</f>
        <v>39341</v>
      </c>
      <c r="AG225" s="11">
        <v>225</v>
      </c>
    </row>
    <row r="226" spans="32:33" ht="13.5">
      <c r="AF226" s="45" t="str">
        <f>+'水洗化人口等'!B27</f>
        <v>39344</v>
      </c>
      <c r="AG226" s="11">
        <v>226</v>
      </c>
    </row>
    <row r="227" spans="32:33" ht="13.5">
      <c r="AF227" s="45" t="str">
        <f>+'水洗化人口等'!B28</f>
        <v>39363</v>
      </c>
      <c r="AG227" s="11">
        <v>227</v>
      </c>
    </row>
    <row r="228" spans="32:33" ht="13.5">
      <c r="AF228" s="45" t="str">
        <f>+'水洗化人口等'!B29</f>
        <v>39364</v>
      </c>
      <c r="AG228" s="11">
        <v>228</v>
      </c>
    </row>
    <row r="229" spans="32:33" ht="13.5">
      <c r="AF229" s="45" t="str">
        <f>+'水洗化人口等'!B30</f>
        <v>39386</v>
      </c>
      <c r="AG229" s="11">
        <v>229</v>
      </c>
    </row>
    <row r="230" spans="32:33" ht="13.5">
      <c r="AF230" s="45" t="str">
        <f>+'水洗化人口等'!B31</f>
        <v>39387</v>
      </c>
      <c r="AG230" s="11">
        <v>230</v>
      </c>
    </row>
    <row r="231" spans="32:33" ht="13.5">
      <c r="AF231" s="45" t="str">
        <f>+'水洗化人口等'!B32</f>
        <v>39401</v>
      </c>
      <c r="AG231" s="11">
        <v>231</v>
      </c>
    </row>
    <row r="232" spans="32:33" ht="13.5">
      <c r="AF232" s="45" t="str">
        <f>+'水洗化人口等'!B33</f>
        <v>39402</v>
      </c>
      <c r="AG232" s="11">
        <v>232</v>
      </c>
    </row>
    <row r="233" spans="32:33" ht="13.5">
      <c r="AF233" s="45" t="str">
        <f>+'水洗化人口等'!B34</f>
        <v>39403</v>
      </c>
      <c r="AG233" s="11">
        <v>233</v>
      </c>
    </row>
    <row r="234" spans="32:33" ht="13.5">
      <c r="AF234" s="45" t="str">
        <f>+'水洗化人口等'!B35</f>
        <v>39405</v>
      </c>
      <c r="AG234" s="11">
        <v>234</v>
      </c>
    </row>
    <row r="235" spans="32:33" ht="13.5">
      <c r="AF235" s="45" t="str">
        <f>+'水洗化人口等'!B36</f>
        <v>39410</v>
      </c>
      <c r="AG235" s="11">
        <v>235</v>
      </c>
    </row>
    <row r="236" spans="32:33" ht="13.5">
      <c r="AF236" s="45" t="str">
        <f>+'水洗化人口等'!B37</f>
        <v>39411</v>
      </c>
      <c r="AG236" s="11">
        <v>236</v>
      </c>
    </row>
    <row r="237" spans="32:33" ht="13.5">
      <c r="AF237" s="45" t="str">
        <f>+'水洗化人口等'!B38</f>
        <v>39412</v>
      </c>
      <c r="AG237" s="11">
        <v>237</v>
      </c>
    </row>
    <row r="238" spans="32:33" ht="13.5">
      <c r="AF238" s="45" t="str">
        <f>+'水洗化人口等'!B39</f>
        <v>39424</v>
      </c>
      <c r="AG238" s="11">
        <v>238</v>
      </c>
    </row>
    <row r="239" spans="32:33" ht="13.5">
      <c r="AF239" s="45" t="str">
        <f>+'水洗化人口等'!B40</f>
        <v>39427</v>
      </c>
      <c r="AG239" s="11">
        <v>239</v>
      </c>
    </row>
    <row r="240" spans="32:33" ht="13.5">
      <c r="AF240" s="45" t="str">
        <f>+'水洗化人口等'!B41</f>
        <v>39428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2017-02-06T02:15:46Z</dcterms:modified>
  <cp:category/>
  <cp:version/>
  <cp:contentType/>
  <cp:contentStatus/>
</cp:coreProperties>
</file>