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'し尿処理状況'!$2:$31</definedName>
    <definedName name="_xlnm.Print_Area" localSheetId="0">'水洗化人口等'!$2:$31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<sst xmlns="http://schemas.openxmlformats.org/spreadsheetml/2006/main" count="676" uniqueCount="302">
  <si>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</si>
  <si>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</si>
  <si>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</si>
  <si>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</si>
  <si>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</si>
  <si>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</si>
  <si>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</si>
  <si>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</si>
  <si>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</si>
  <si>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</si>
  <si>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</si>
  <si>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</si>
  <si>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</si>
  <si>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</si>
  <si>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</si>
  <si>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</si>
  <si>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</si>
  <si>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</si>
  <si>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</si>
  <si>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</si>
  <si>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</si>
  <si>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</si>
  <si>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</si>
  <si>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</si>
  <si>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</si>
  <si>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</si>
  <si>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</si>
  <si>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</si>
  <si>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</si>
  <si>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</si>
  <si>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</si>
  <si>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</si>
  <si>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</si>
  <si>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</si>
  <si>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</si>
  <si>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</si>
  <si>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</si>
  <si>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</si>
  <si>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</si>
  <si>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</si>
  <si>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</si>
  <si>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</si>
  <si>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</si>
  <si>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</si>
  <si>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</si>
  <si>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</si>
  <si>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</si>
  <si>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</si>
  <si>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</si>
  <si>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</si>
  <si>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</si>
  <si>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</si>
  <si>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</si>
  <si>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</si>
  <si>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</si>
  <si>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</si>
  <si>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</si>
  <si>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</si>
  <si>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</si>
  <si>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</si>
  <si>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</si>
  <si>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</si>
  <si>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</si>
  <si>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</si>
  <si>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</si>
  <si>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</si>
  <si>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</si>
  <si>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</si>
  <si>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</si>
  <si>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</si>
  <si>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</si>
  <si>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</si>
  <si>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</si>
  <si>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</si>
  <si>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</si>
  <si>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</si>
  <si>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</si>
  <si>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</si>
  <si>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</si>
  <si>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</si>
  <si>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</si>
  <si>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</si>
  <si>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</si>
  <si>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</si>
  <si>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</si>
  <si>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</si>
  <si>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</si>
  <si>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</si>
  <si>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</si>
  <si>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</si>
  <si>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</si>
  <si>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</si>
  <si>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</si>
  <si>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</si>
  <si>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</si>
  <si>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</si>
  <si>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</si>
  <si>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</si>
  <si>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</si>
  <si>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</si>
  <si>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</si>
  <si>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</si>
  <si>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</si>
  <si>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</si>
  <si>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</si>
  <si>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</si>
  <si>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</si>
  <si>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</si>
  <si>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</si>
  <si>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</si>
  <si>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</si>
  <si>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</si>
  <si>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</si>
  <si>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</si>
  <si>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</si>
  <si>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</si>
  <si>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</si>
  <si>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</si>
  <si>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</si>
  <si>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</si>
  <si>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</si>
  <si>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</si>
  <si>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</si>
  <si>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</si>
  <si>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</si>
  <si>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</si>
  <si>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</si>
  <si>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</si>
  <si>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</si>
  <si>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</si>
  <si>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</si>
  <si>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</si>
  <si>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</si>
  <si>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</si>
  <si>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</si>
  <si>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</si>
  <si>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</si>
  <si>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</si>
  <si>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</si>
  <si>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</si>
  <si>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</si>
  <si>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</si>
  <si>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</si>
  <si>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</si>
  <si>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</si>
  <si>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</si>
  <si>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</si>
  <si>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</si>
  <si>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</si>
  <si>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</si>
  <si>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</si>
  <si>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</si>
  <si>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</si>
  <si>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</si>
  <si>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</si>
  <si>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</si>
  <si>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</si>
  <si>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</si>
  <si>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</si>
  <si>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</si>
  <si>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</si>
  <si>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</si>
  <si>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</si>
  <si>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</si>
  <si>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</si>
  <si>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</si>
  <si>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</si>
  <si>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</si>
  <si>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</si>
  <si>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</si>
  <si>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</si>
  <si>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</si>
  <si>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</si>
  <si>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</si>
  <si>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</si>
  <si>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</si>
  <si>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</si>
  <si>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</si>
  <si>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</si>
  <si>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</si>
  <si>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</si>
  <si>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</si>
  <si>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</si>
  <si>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</si>
  <si>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</si>
  <si>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</si>
  <si>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</si>
  <si>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</si>
  <si>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</si>
  <si>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</si>
  <si>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</si>
  <si>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</si>
  <si>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</si>
  <si>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</si>
  <si>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</si>
  <si>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</si>
  <si>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</si>
  <si>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</si>
  <si>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</si>
  <si>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</si>
  <si>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</si>
  <si>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</si>
  <si>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</si>
  <si>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</si>
  <si>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</si>
  <si>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</si>
  <si>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</si>
  <si>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</si>
  <si>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</si>
  <si>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</si>
  <si>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</si>
  <si>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</si>
  <si>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</si>
  <si>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</si>
  <si>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</si>
  <si>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</si>
  <si>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</si>
  <si>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</si>
  <si>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</si>
  <si>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</si>
  <si>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</si>
  <si>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</si>
  <si>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</si>
  <si>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</si>
  <si>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</si>
  <si>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</si>
  <si>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</si>
  <si>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</si>
  <si>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</si>
  <si>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</si>
  <si>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</si>
  <si>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</si>
  <si>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</si>
  <si>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</si>
  <si>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</si>
  <si>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</si>
  <si>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</si>
  <si>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</si>
  <si>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</si>
  <si>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</si>
  <si>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</si>
  <si>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</si>
  <si>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</si>
  <si>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</si>
  <si>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</si>
  <si>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</si>
  <si>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</si>
  <si>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</si>
  <si>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</si>
  <si>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</si>
  <si>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36000</t>
  </si>
  <si>
    <t>水洗化人口等（平成27年度実績）</t>
  </si>
  <si>
    <t>し尿処理の状況（平成27年度実績）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</si>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</sst>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8" fontId="5" fillId="0" borderId="11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18</v>
      </c>
      <c r="B7" s="115" t="s">
        <v>250</v>
      </c>
      <c r="C7" s="111" t="s">
        <v>201</v>
      </c>
      <c r="D7" s="112">
        <f aca="true" t="shared" si="0" ref="D7:D31">+SUM(E7,+I7)</f>
        <v>770633</v>
      </c>
      <c r="E7" s="112">
        <f aca="true" t="shared" si="1" ref="E7:E31">+SUM(G7,+H7)</f>
        <v>56963</v>
      </c>
      <c r="F7" s="113">
        <f aca="true" t="shared" si="2" ref="F7:F31">IF(D7&gt;0,E7/D7*100,"-")</f>
        <v>7.391715641557006</v>
      </c>
      <c r="G7" s="110">
        <f>SUM(G$8:G$1000)</f>
        <v>52377</v>
      </c>
      <c r="H7" s="110">
        <f>SUM(H$8:H$1000)</f>
        <v>4586</v>
      </c>
      <c r="I7" s="112">
        <f aca="true" t="shared" si="3" ref="I7:I31">+SUM(K7,+M7,+O7)</f>
        <v>713670</v>
      </c>
      <c r="J7" s="113">
        <f aca="true" t="shared" si="4" ref="J7:J31">IF(D7&gt;0,I7/D7*100,"-")</f>
        <v>92.608284358443</v>
      </c>
      <c r="K7" s="110">
        <f>SUM(K$8:K$1000)</f>
        <v>117968</v>
      </c>
      <c r="L7" s="113">
        <f aca="true" t="shared" si="5" ref="L7:L31">IF(D7&gt;0,K7/D7*100,"-")</f>
        <v>15.307935164987743</v>
      </c>
      <c r="M7" s="110">
        <f>SUM(M$8:M$1000)</f>
        <v>6954</v>
      </c>
      <c r="N7" s="113">
        <f aca="true" t="shared" si="6" ref="N7:N31">IF(D7&gt;0,M7/D7*100,"-")</f>
        <v>0.9023750605022106</v>
      </c>
      <c r="O7" s="110">
        <f>SUM(O$8:O$1000)</f>
        <v>588748</v>
      </c>
      <c r="P7" s="110">
        <f>SUM(P$8:P$1000)</f>
        <v>296670</v>
      </c>
      <c r="Q7" s="113">
        <f aca="true" t="shared" si="7" ref="Q7:Q31">IF(D7&gt;0,O7/D7*100,"-")</f>
        <v>76.39797413295304</v>
      </c>
      <c r="R7" s="110">
        <f>SUM(R$8:R$1000)</f>
        <v>4801</v>
      </c>
      <c r="S7" s="114">
        <f aca="true" t="shared" si="8" ref="S7:Z7">COUNTIF(S$8:S$1000,"○")</f>
        <v>17</v>
      </c>
      <c r="T7" s="114">
        <f t="shared" si="8"/>
        <v>1</v>
      </c>
      <c r="U7" s="114">
        <f t="shared" si="8"/>
        <v>0</v>
      </c>
      <c r="V7" s="114">
        <f t="shared" si="8"/>
        <v>6</v>
      </c>
      <c r="W7" s="114">
        <f t="shared" si="8"/>
        <v>18</v>
      </c>
      <c r="X7" s="114">
        <f t="shared" si="8"/>
        <v>1</v>
      </c>
      <c r="Y7" s="114">
        <f t="shared" si="8"/>
        <v>0</v>
      </c>
      <c r="Z7" s="114">
        <f t="shared" si="8"/>
        <v>5</v>
      </c>
    </row>
    <row r="8" spans="1:26" s="107" customFormat="1" ht="13.5" customHeight="1">
      <c r="A8" s="101" t="s">
        <v>18</v>
      </c>
      <c r="B8" s="102" t="s">
        <v>253</v>
      </c>
      <c r="C8" s="101" t="s">
        <v>254</v>
      </c>
      <c r="D8" s="103">
        <f t="shared" si="0"/>
        <v>256371</v>
      </c>
      <c r="E8" s="103">
        <f t="shared" si="1"/>
        <v>3448</v>
      </c>
      <c r="F8" s="104">
        <f t="shared" si="2"/>
        <v>1.3449259081565388</v>
      </c>
      <c r="G8" s="103">
        <v>3443</v>
      </c>
      <c r="H8" s="103">
        <v>5</v>
      </c>
      <c r="I8" s="103">
        <f t="shared" si="3"/>
        <v>252923</v>
      </c>
      <c r="J8" s="104">
        <f t="shared" si="4"/>
        <v>98.65507409184346</v>
      </c>
      <c r="K8" s="103">
        <v>79179</v>
      </c>
      <c r="L8" s="104">
        <f t="shared" si="5"/>
        <v>30.884538422832534</v>
      </c>
      <c r="M8" s="103">
        <v>0</v>
      </c>
      <c r="N8" s="104">
        <f t="shared" si="6"/>
        <v>0</v>
      </c>
      <c r="O8" s="103">
        <v>173744</v>
      </c>
      <c r="P8" s="103">
        <v>109428</v>
      </c>
      <c r="Q8" s="104">
        <f t="shared" si="7"/>
        <v>67.77053566901093</v>
      </c>
      <c r="R8" s="103">
        <v>1615</v>
      </c>
      <c r="S8" s="101"/>
      <c r="T8" s="101" t="s">
        <v>255</v>
      </c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18</v>
      </c>
      <c r="B9" s="102" t="s">
        <v>256</v>
      </c>
      <c r="C9" s="101" t="s">
        <v>257</v>
      </c>
      <c r="D9" s="103">
        <f t="shared" si="0"/>
        <v>60211</v>
      </c>
      <c r="E9" s="103">
        <f t="shared" si="1"/>
        <v>4854</v>
      </c>
      <c r="F9" s="104">
        <f t="shared" si="2"/>
        <v>8.061649864642673</v>
      </c>
      <c r="G9" s="103">
        <v>4854</v>
      </c>
      <c r="H9" s="103">
        <v>0</v>
      </c>
      <c r="I9" s="103">
        <f t="shared" si="3"/>
        <v>55357</v>
      </c>
      <c r="J9" s="104">
        <f t="shared" si="4"/>
        <v>91.93835013535733</v>
      </c>
      <c r="K9" s="103">
        <v>4773</v>
      </c>
      <c r="L9" s="104">
        <f t="shared" si="5"/>
        <v>7.927122950955806</v>
      </c>
      <c r="M9" s="103">
        <v>438</v>
      </c>
      <c r="N9" s="104">
        <f t="shared" si="6"/>
        <v>0.7274418295660261</v>
      </c>
      <c r="O9" s="103">
        <v>50146</v>
      </c>
      <c r="P9" s="103">
        <v>19693</v>
      </c>
      <c r="Q9" s="104">
        <f t="shared" si="7"/>
        <v>83.28378535483549</v>
      </c>
      <c r="R9" s="103">
        <v>321</v>
      </c>
      <c r="S9" s="101"/>
      <c r="T9" s="101"/>
      <c r="U9" s="101"/>
      <c r="V9" s="101" t="s">
        <v>255</v>
      </c>
      <c r="W9" s="101" t="s">
        <v>255</v>
      </c>
      <c r="X9" s="101"/>
      <c r="Y9" s="101"/>
      <c r="Z9" s="101"/>
    </row>
    <row r="10" spans="1:26" s="107" customFormat="1" ht="13.5" customHeight="1">
      <c r="A10" s="101" t="s">
        <v>18</v>
      </c>
      <c r="B10" s="102" t="s">
        <v>258</v>
      </c>
      <c r="C10" s="101" t="s">
        <v>259</v>
      </c>
      <c r="D10" s="103">
        <f t="shared" si="0"/>
        <v>39676</v>
      </c>
      <c r="E10" s="103">
        <f t="shared" si="1"/>
        <v>2742</v>
      </c>
      <c r="F10" s="104">
        <f t="shared" si="2"/>
        <v>6.910978929327554</v>
      </c>
      <c r="G10" s="103">
        <v>2708</v>
      </c>
      <c r="H10" s="103">
        <v>34</v>
      </c>
      <c r="I10" s="103">
        <f t="shared" si="3"/>
        <v>36934</v>
      </c>
      <c r="J10" s="104">
        <f t="shared" si="4"/>
        <v>93.08902107067244</v>
      </c>
      <c r="K10" s="103">
        <v>0</v>
      </c>
      <c r="L10" s="104">
        <f t="shared" si="5"/>
        <v>0</v>
      </c>
      <c r="M10" s="103">
        <v>0</v>
      </c>
      <c r="N10" s="104">
        <f t="shared" si="6"/>
        <v>0</v>
      </c>
      <c r="O10" s="103">
        <v>36934</v>
      </c>
      <c r="P10" s="103">
        <v>12214</v>
      </c>
      <c r="Q10" s="104">
        <f t="shared" si="7"/>
        <v>93.08902107067244</v>
      </c>
      <c r="R10" s="103">
        <v>181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18</v>
      </c>
      <c r="B11" s="102" t="s">
        <v>260</v>
      </c>
      <c r="C11" s="101" t="s">
        <v>261</v>
      </c>
      <c r="D11" s="103">
        <f t="shared" si="0"/>
        <v>75447</v>
      </c>
      <c r="E11" s="103">
        <f t="shared" si="1"/>
        <v>6434</v>
      </c>
      <c r="F11" s="104">
        <f t="shared" si="2"/>
        <v>8.527840735880817</v>
      </c>
      <c r="G11" s="103">
        <v>6434</v>
      </c>
      <c r="H11" s="103">
        <v>0</v>
      </c>
      <c r="I11" s="103">
        <f t="shared" si="3"/>
        <v>69013</v>
      </c>
      <c r="J11" s="104">
        <f t="shared" si="4"/>
        <v>91.47215926411918</v>
      </c>
      <c r="K11" s="103">
        <v>2366</v>
      </c>
      <c r="L11" s="104">
        <f t="shared" si="5"/>
        <v>3.1359762482272324</v>
      </c>
      <c r="M11" s="103">
        <v>5035</v>
      </c>
      <c r="N11" s="104">
        <f t="shared" si="6"/>
        <v>6.673558922157276</v>
      </c>
      <c r="O11" s="103">
        <v>61612</v>
      </c>
      <c r="P11" s="103">
        <v>23904</v>
      </c>
      <c r="Q11" s="104">
        <f t="shared" si="7"/>
        <v>81.66262409373466</v>
      </c>
      <c r="R11" s="103">
        <v>315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18</v>
      </c>
      <c r="B12" s="102" t="s">
        <v>262</v>
      </c>
      <c r="C12" s="101" t="s">
        <v>263</v>
      </c>
      <c r="D12" s="103">
        <f t="shared" si="0"/>
        <v>43065</v>
      </c>
      <c r="E12" s="103">
        <f t="shared" si="1"/>
        <v>4295</v>
      </c>
      <c r="F12" s="104">
        <f t="shared" si="2"/>
        <v>9.973296180192733</v>
      </c>
      <c r="G12" s="103">
        <v>4267</v>
      </c>
      <c r="H12" s="103">
        <v>28</v>
      </c>
      <c r="I12" s="103">
        <f t="shared" si="3"/>
        <v>38770</v>
      </c>
      <c r="J12" s="104">
        <f t="shared" si="4"/>
        <v>90.02670381980727</v>
      </c>
      <c r="K12" s="103">
        <v>15654</v>
      </c>
      <c r="L12" s="104">
        <f t="shared" si="5"/>
        <v>36.34970393591083</v>
      </c>
      <c r="M12" s="103">
        <v>0</v>
      </c>
      <c r="N12" s="104">
        <f t="shared" si="6"/>
        <v>0</v>
      </c>
      <c r="O12" s="103">
        <v>23116</v>
      </c>
      <c r="P12" s="103">
        <v>9586</v>
      </c>
      <c r="Q12" s="104">
        <f t="shared" si="7"/>
        <v>53.676999883896436</v>
      </c>
      <c r="R12" s="103">
        <v>326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18</v>
      </c>
      <c r="B13" s="102" t="s">
        <v>264</v>
      </c>
      <c r="C13" s="101" t="s">
        <v>265</v>
      </c>
      <c r="D13" s="103">
        <f t="shared" si="0"/>
        <v>39368</v>
      </c>
      <c r="E13" s="103">
        <f t="shared" si="1"/>
        <v>1540</v>
      </c>
      <c r="F13" s="104">
        <f t="shared" si="2"/>
        <v>3.911806543385491</v>
      </c>
      <c r="G13" s="103">
        <v>1504</v>
      </c>
      <c r="H13" s="103">
        <v>36</v>
      </c>
      <c r="I13" s="103">
        <f t="shared" si="3"/>
        <v>37828</v>
      </c>
      <c r="J13" s="104">
        <f t="shared" si="4"/>
        <v>96.08819345661452</v>
      </c>
      <c r="K13" s="103">
        <v>0</v>
      </c>
      <c r="L13" s="104">
        <f t="shared" si="5"/>
        <v>0</v>
      </c>
      <c r="M13" s="103">
        <v>0</v>
      </c>
      <c r="N13" s="104">
        <f t="shared" si="6"/>
        <v>0</v>
      </c>
      <c r="O13" s="103">
        <v>37828</v>
      </c>
      <c r="P13" s="103">
        <v>18942</v>
      </c>
      <c r="Q13" s="104">
        <f t="shared" si="7"/>
        <v>96.08819345661452</v>
      </c>
      <c r="R13" s="103">
        <v>379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18</v>
      </c>
      <c r="B14" s="102" t="s">
        <v>266</v>
      </c>
      <c r="C14" s="101" t="s">
        <v>267</v>
      </c>
      <c r="D14" s="103">
        <f t="shared" si="0"/>
        <v>30957</v>
      </c>
      <c r="E14" s="103">
        <f t="shared" si="1"/>
        <v>6070</v>
      </c>
      <c r="F14" s="104">
        <f t="shared" si="2"/>
        <v>19.607843137254903</v>
      </c>
      <c r="G14" s="103">
        <v>6038</v>
      </c>
      <c r="H14" s="103">
        <v>32</v>
      </c>
      <c r="I14" s="103">
        <f t="shared" si="3"/>
        <v>24887</v>
      </c>
      <c r="J14" s="104">
        <f t="shared" si="4"/>
        <v>80.3921568627451</v>
      </c>
      <c r="K14" s="103">
        <v>2687</v>
      </c>
      <c r="L14" s="104">
        <f t="shared" si="5"/>
        <v>8.679781632587137</v>
      </c>
      <c r="M14" s="103">
        <v>0</v>
      </c>
      <c r="N14" s="104">
        <f t="shared" si="6"/>
        <v>0</v>
      </c>
      <c r="O14" s="103">
        <v>22200</v>
      </c>
      <c r="P14" s="103">
        <v>12558</v>
      </c>
      <c r="Q14" s="104">
        <f t="shared" si="7"/>
        <v>71.71237523015796</v>
      </c>
      <c r="R14" s="103">
        <v>296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18</v>
      </c>
      <c r="B15" s="102" t="s">
        <v>268</v>
      </c>
      <c r="C15" s="101" t="s">
        <v>269</v>
      </c>
      <c r="D15" s="103">
        <f t="shared" si="0"/>
        <v>28379</v>
      </c>
      <c r="E15" s="103">
        <f t="shared" si="1"/>
        <v>6825</v>
      </c>
      <c r="F15" s="104">
        <f t="shared" si="2"/>
        <v>24.049473202015577</v>
      </c>
      <c r="G15" s="103">
        <v>4586</v>
      </c>
      <c r="H15" s="103">
        <v>2239</v>
      </c>
      <c r="I15" s="103">
        <f t="shared" si="3"/>
        <v>21554</v>
      </c>
      <c r="J15" s="104">
        <f t="shared" si="4"/>
        <v>75.95052679798442</v>
      </c>
      <c r="K15" s="103">
        <v>0</v>
      </c>
      <c r="L15" s="104">
        <f t="shared" si="5"/>
        <v>0</v>
      </c>
      <c r="M15" s="103">
        <v>0</v>
      </c>
      <c r="N15" s="104">
        <f t="shared" si="6"/>
        <v>0</v>
      </c>
      <c r="O15" s="103">
        <v>21554</v>
      </c>
      <c r="P15" s="103">
        <v>14078</v>
      </c>
      <c r="Q15" s="104">
        <f t="shared" si="7"/>
        <v>75.95052679798442</v>
      </c>
      <c r="R15" s="103">
        <v>189</v>
      </c>
      <c r="S15" s="101" t="s">
        <v>255</v>
      </c>
      <c r="T15" s="101"/>
      <c r="U15" s="101"/>
      <c r="V15" s="101"/>
      <c r="W15" s="101"/>
      <c r="X15" s="101" t="s">
        <v>255</v>
      </c>
      <c r="Y15" s="101"/>
      <c r="Z15" s="101"/>
    </row>
    <row r="16" spans="1:26" s="107" customFormat="1" ht="13.5" customHeight="1">
      <c r="A16" s="101" t="s">
        <v>18</v>
      </c>
      <c r="B16" s="102" t="s">
        <v>270</v>
      </c>
      <c r="C16" s="101" t="s">
        <v>271</v>
      </c>
      <c r="D16" s="103">
        <f t="shared" si="0"/>
        <v>5552</v>
      </c>
      <c r="E16" s="103">
        <f t="shared" si="1"/>
        <v>927</v>
      </c>
      <c r="F16" s="104">
        <f t="shared" si="2"/>
        <v>16.696685878962537</v>
      </c>
      <c r="G16" s="103">
        <v>676</v>
      </c>
      <c r="H16" s="103">
        <v>251</v>
      </c>
      <c r="I16" s="103">
        <f t="shared" si="3"/>
        <v>4625</v>
      </c>
      <c r="J16" s="104">
        <f t="shared" si="4"/>
        <v>83.30331412103746</v>
      </c>
      <c r="K16" s="103">
        <v>0</v>
      </c>
      <c r="L16" s="104">
        <f t="shared" si="5"/>
        <v>0</v>
      </c>
      <c r="M16" s="103">
        <v>47</v>
      </c>
      <c r="N16" s="104">
        <f t="shared" si="6"/>
        <v>0.8465417867435158</v>
      </c>
      <c r="O16" s="103">
        <v>4578</v>
      </c>
      <c r="P16" s="103">
        <v>1990</v>
      </c>
      <c r="Q16" s="104">
        <f t="shared" si="7"/>
        <v>82.45677233429394</v>
      </c>
      <c r="R16" s="103">
        <v>22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75" customFormat="1" ht="13.5" customHeight="1">
      <c r="A17" s="184" t="s">
        <v>18</v>
      </c>
      <c r="B17" s="185" t="s">
        <v>272</v>
      </c>
      <c r="C17" s="184" t="s">
        <v>273</v>
      </c>
      <c r="D17" s="186">
        <f t="shared" si="0"/>
        <v>1701</v>
      </c>
      <c r="E17" s="186">
        <f t="shared" si="1"/>
        <v>734</v>
      </c>
      <c r="F17" s="187">
        <f t="shared" si="2"/>
        <v>43.15108759553204</v>
      </c>
      <c r="G17" s="186">
        <v>0</v>
      </c>
      <c r="H17" s="186">
        <v>734</v>
      </c>
      <c r="I17" s="186">
        <f t="shared" si="3"/>
        <v>967</v>
      </c>
      <c r="J17" s="187">
        <f t="shared" si="4"/>
        <v>56.84891240446795</v>
      </c>
      <c r="K17" s="186">
        <v>0</v>
      </c>
      <c r="L17" s="187">
        <f t="shared" si="5"/>
        <v>0</v>
      </c>
      <c r="M17" s="186">
        <v>0</v>
      </c>
      <c r="N17" s="187">
        <f t="shared" si="6"/>
        <v>0</v>
      </c>
      <c r="O17" s="186">
        <v>967</v>
      </c>
      <c r="P17" s="186">
        <v>586</v>
      </c>
      <c r="Q17" s="187">
        <f t="shared" si="7"/>
        <v>56.84891240446795</v>
      </c>
      <c r="R17" s="186">
        <v>11</v>
      </c>
      <c r="S17" s="184" t="s">
        <v>255</v>
      </c>
      <c r="T17" s="184"/>
      <c r="U17" s="184"/>
      <c r="V17" s="184"/>
      <c r="W17" s="184" t="s">
        <v>255</v>
      </c>
      <c r="X17" s="184"/>
      <c r="Y17" s="184"/>
      <c r="Z17" s="184"/>
    </row>
    <row r="18" spans="1:26" s="107" customFormat="1" ht="13.5" customHeight="1">
      <c r="A18" s="101" t="s">
        <v>18</v>
      </c>
      <c r="B18" s="102" t="s">
        <v>274</v>
      </c>
      <c r="C18" s="101" t="s">
        <v>275</v>
      </c>
      <c r="D18" s="103">
        <f t="shared" si="0"/>
        <v>2508</v>
      </c>
      <c r="E18" s="103">
        <f t="shared" si="1"/>
        <v>113</v>
      </c>
      <c r="F18" s="104">
        <f t="shared" si="2"/>
        <v>4.505582137161084</v>
      </c>
      <c r="G18" s="103">
        <v>57</v>
      </c>
      <c r="H18" s="103">
        <v>56</v>
      </c>
      <c r="I18" s="103">
        <f t="shared" si="3"/>
        <v>2395</v>
      </c>
      <c r="J18" s="104">
        <f t="shared" si="4"/>
        <v>95.49441786283892</v>
      </c>
      <c r="K18" s="103">
        <v>0</v>
      </c>
      <c r="L18" s="104">
        <f t="shared" si="5"/>
        <v>0</v>
      </c>
      <c r="M18" s="103">
        <v>0</v>
      </c>
      <c r="N18" s="104">
        <f t="shared" si="6"/>
        <v>0</v>
      </c>
      <c r="O18" s="103">
        <v>2395</v>
      </c>
      <c r="P18" s="103">
        <v>2271</v>
      </c>
      <c r="Q18" s="104">
        <f t="shared" si="7"/>
        <v>95.49441786283892</v>
      </c>
      <c r="R18" s="103">
        <v>10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18</v>
      </c>
      <c r="B19" s="102" t="s">
        <v>276</v>
      </c>
      <c r="C19" s="101" t="s">
        <v>277</v>
      </c>
      <c r="D19" s="103">
        <f t="shared" si="0"/>
        <v>26380</v>
      </c>
      <c r="E19" s="103">
        <f t="shared" si="1"/>
        <v>2366</v>
      </c>
      <c r="F19" s="104">
        <f t="shared" si="2"/>
        <v>8.968915845337378</v>
      </c>
      <c r="G19" s="103">
        <v>2366</v>
      </c>
      <c r="H19" s="103">
        <v>0</v>
      </c>
      <c r="I19" s="103">
        <f t="shared" si="3"/>
        <v>24014</v>
      </c>
      <c r="J19" s="104">
        <f t="shared" si="4"/>
        <v>91.03108415466262</v>
      </c>
      <c r="K19" s="103">
        <v>544</v>
      </c>
      <c r="L19" s="104">
        <f t="shared" si="5"/>
        <v>2.062168309325246</v>
      </c>
      <c r="M19" s="103">
        <v>0</v>
      </c>
      <c r="N19" s="104">
        <f t="shared" si="6"/>
        <v>0</v>
      </c>
      <c r="O19" s="103">
        <v>23470</v>
      </c>
      <c r="P19" s="103">
        <v>12760</v>
      </c>
      <c r="Q19" s="104">
        <f t="shared" si="7"/>
        <v>88.96891584533738</v>
      </c>
      <c r="R19" s="103">
        <v>104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18</v>
      </c>
      <c r="B20" s="102" t="s">
        <v>278</v>
      </c>
      <c r="C20" s="101" t="s">
        <v>279</v>
      </c>
      <c r="D20" s="103">
        <f t="shared" si="0"/>
        <v>5843</v>
      </c>
      <c r="E20" s="103">
        <f t="shared" si="1"/>
        <v>481</v>
      </c>
      <c r="F20" s="104">
        <f t="shared" si="2"/>
        <v>8.232072565462948</v>
      </c>
      <c r="G20" s="103">
        <v>473</v>
      </c>
      <c r="H20" s="103">
        <v>8</v>
      </c>
      <c r="I20" s="103">
        <f t="shared" si="3"/>
        <v>5362</v>
      </c>
      <c r="J20" s="104">
        <f t="shared" si="4"/>
        <v>91.76792743453706</v>
      </c>
      <c r="K20" s="103">
        <v>0</v>
      </c>
      <c r="L20" s="104">
        <f t="shared" si="5"/>
        <v>0</v>
      </c>
      <c r="M20" s="103">
        <v>0</v>
      </c>
      <c r="N20" s="104">
        <f t="shared" si="6"/>
        <v>0</v>
      </c>
      <c r="O20" s="103">
        <v>5362</v>
      </c>
      <c r="P20" s="103">
        <v>2655</v>
      </c>
      <c r="Q20" s="104">
        <f t="shared" si="7"/>
        <v>91.76792743453706</v>
      </c>
      <c r="R20" s="103">
        <v>40</v>
      </c>
      <c r="S20" s="101"/>
      <c r="T20" s="101"/>
      <c r="U20" s="101"/>
      <c r="V20" s="101" t="s">
        <v>255</v>
      </c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18</v>
      </c>
      <c r="B21" s="102" t="s">
        <v>280</v>
      </c>
      <c r="C21" s="101" t="s">
        <v>281</v>
      </c>
      <c r="D21" s="103">
        <f t="shared" si="0"/>
        <v>9162</v>
      </c>
      <c r="E21" s="103">
        <f t="shared" si="1"/>
        <v>1642</v>
      </c>
      <c r="F21" s="104">
        <f t="shared" si="2"/>
        <v>17.921851124208686</v>
      </c>
      <c r="G21" s="103">
        <v>741</v>
      </c>
      <c r="H21" s="103">
        <v>901</v>
      </c>
      <c r="I21" s="103">
        <f t="shared" si="3"/>
        <v>7520</v>
      </c>
      <c r="J21" s="104">
        <f t="shared" si="4"/>
        <v>82.07814887579131</v>
      </c>
      <c r="K21" s="103">
        <v>0</v>
      </c>
      <c r="L21" s="104">
        <f t="shared" si="5"/>
        <v>0</v>
      </c>
      <c r="M21" s="103">
        <v>0</v>
      </c>
      <c r="N21" s="104">
        <f t="shared" si="6"/>
        <v>0</v>
      </c>
      <c r="O21" s="103">
        <v>7520</v>
      </c>
      <c r="P21" s="103">
        <v>6010</v>
      </c>
      <c r="Q21" s="104">
        <f t="shared" si="7"/>
        <v>82.07814887579131</v>
      </c>
      <c r="R21" s="103">
        <v>15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18</v>
      </c>
      <c r="B22" s="102" t="s">
        <v>282</v>
      </c>
      <c r="C22" s="101" t="s">
        <v>283</v>
      </c>
      <c r="D22" s="103">
        <f t="shared" si="0"/>
        <v>4484</v>
      </c>
      <c r="E22" s="103">
        <f t="shared" si="1"/>
        <v>806</v>
      </c>
      <c r="F22" s="104">
        <f t="shared" si="2"/>
        <v>17.975022301516503</v>
      </c>
      <c r="G22" s="103">
        <v>806</v>
      </c>
      <c r="H22" s="103">
        <v>0</v>
      </c>
      <c r="I22" s="103">
        <f t="shared" si="3"/>
        <v>3678</v>
      </c>
      <c r="J22" s="104">
        <f t="shared" si="4"/>
        <v>82.0249776984835</v>
      </c>
      <c r="K22" s="103">
        <v>0</v>
      </c>
      <c r="L22" s="104">
        <f t="shared" si="5"/>
        <v>0</v>
      </c>
      <c r="M22" s="103">
        <v>0</v>
      </c>
      <c r="N22" s="104">
        <f t="shared" si="6"/>
        <v>0</v>
      </c>
      <c r="O22" s="103">
        <v>3678</v>
      </c>
      <c r="P22" s="103">
        <v>2250</v>
      </c>
      <c r="Q22" s="104">
        <f t="shared" si="7"/>
        <v>82.0249776984835</v>
      </c>
      <c r="R22" s="103">
        <v>34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18</v>
      </c>
      <c r="B23" s="102" t="s">
        <v>284</v>
      </c>
      <c r="C23" s="101" t="s">
        <v>285</v>
      </c>
      <c r="D23" s="103">
        <f t="shared" si="0"/>
        <v>7345</v>
      </c>
      <c r="E23" s="103">
        <f t="shared" si="1"/>
        <v>3015</v>
      </c>
      <c r="F23" s="104">
        <f t="shared" si="2"/>
        <v>41.04833219877468</v>
      </c>
      <c r="G23" s="103">
        <v>2959</v>
      </c>
      <c r="H23" s="103">
        <v>56</v>
      </c>
      <c r="I23" s="103">
        <f t="shared" si="3"/>
        <v>4330</v>
      </c>
      <c r="J23" s="104">
        <f t="shared" si="4"/>
        <v>58.95166780122533</v>
      </c>
      <c r="K23" s="103">
        <v>1121</v>
      </c>
      <c r="L23" s="104">
        <f t="shared" si="5"/>
        <v>15.26208304969367</v>
      </c>
      <c r="M23" s="103">
        <v>0</v>
      </c>
      <c r="N23" s="104">
        <f t="shared" si="6"/>
        <v>0</v>
      </c>
      <c r="O23" s="103">
        <v>3209</v>
      </c>
      <c r="P23" s="103">
        <v>1116</v>
      </c>
      <c r="Q23" s="104">
        <f t="shared" si="7"/>
        <v>43.689584751531655</v>
      </c>
      <c r="R23" s="103">
        <v>42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18</v>
      </c>
      <c r="B24" s="102" t="s">
        <v>286</v>
      </c>
      <c r="C24" s="101" t="s">
        <v>287</v>
      </c>
      <c r="D24" s="103">
        <f t="shared" si="0"/>
        <v>10027</v>
      </c>
      <c r="E24" s="103">
        <f t="shared" si="1"/>
        <v>1569</v>
      </c>
      <c r="F24" s="104">
        <f t="shared" si="2"/>
        <v>15.647751072105315</v>
      </c>
      <c r="G24" s="103">
        <v>1567</v>
      </c>
      <c r="H24" s="103">
        <v>2</v>
      </c>
      <c r="I24" s="103">
        <f t="shared" si="3"/>
        <v>8458</v>
      </c>
      <c r="J24" s="104">
        <f t="shared" si="4"/>
        <v>84.35224892789468</v>
      </c>
      <c r="K24" s="103">
        <v>1430</v>
      </c>
      <c r="L24" s="104">
        <f t="shared" si="5"/>
        <v>14.261493966291013</v>
      </c>
      <c r="M24" s="103">
        <v>0</v>
      </c>
      <c r="N24" s="104">
        <f t="shared" si="6"/>
        <v>0</v>
      </c>
      <c r="O24" s="103">
        <v>7028</v>
      </c>
      <c r="P24" s="103">
        <v>3218</v>
      </c>
      <c r="Q24" s="104">
        <f t="shared" si="7"/>
        <v>70.09075496160368</v>
      </c>
      <c r="R24" s="103">
        <v>158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18</v>
      </c>
      <c r="B25" s="102" t="s">
        <v>288</v>
      </c>
      <c r="C25" s="101" t="s">
        <v>289</v>
      </c>
      <c r="D25" s="103">
        <f t="shared" si="0"/>
        <v>15437</v>
      </c>
      <c r="E25" s="103">
        <f t="shared" si="1"/>
        <v>164</v>
      </c>
      <c r="F25" s="104">
        <f t="shared" si="2"/>
        <v>1.0623825872902766</v>
      </c>
      <c r="G25" s="103">
        <v>164</v>
      </c>
      <c r="H25" s="103">
        <v>0</v>
      </c>
      <c r="I25" s="103">
        <f t="shared" si="3"/>
        <v>15273</v>
      </c>
      <c r="J25" s="104">
        <f t="shared" si="4"/>
        <v>98.93761741270973</v>
      </c>
      <c r="K25" s="103">
        <v>0</v>
      </c>
      <c r="L25" s="104">
        <f t="shared" si="5"/>
        <v>0</v>
      </c>
      <c r="M25" s="103">
        <v>0</v>
      </c>
      <c r="N25" s="104">
        <f t="shared" si="6"/>
        <v>0</v>
      </c>
      <c r="O25" s="103">
        <v>15273</v>
      </c>
      <c r="P25" s="103">
        <v>4717</v>
      </c>
      <c r="Q25" s="104">
        <f t="shared" si="7"/>
        <v>98.93761741270973</v>
      </c>
      <c r="R25" s="103">
        <v>103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18</v>
      </c>
      <c r="B26" s="102" t="s">
        <v>290</v>
      </c>
      <c r="C26" s="101" t="s">
        <v>291</v>
      </c>
      <c r="D26" s="103">
        <f t="shared" si="0"/>
        <v>22964</v>
      </c>
      <c r="E26" s="103">
        <f t="shared" si="1"/>
        <v>159</v>
      </c>
      <c r="F26" s="104">
        <f t="shared" si="2"/>
        <v>0.6923880856993555</v>
      </c>
      <c r="G26" s="103">
        <v>159</v>
      </c>
      <c r="H26" s="103">
        <v>0</v>
      </c>
      <c r="I26" s="103">
        <f t="shared" si="3"/>
        <v>22805</v>
      </c>
      <c r="J26" s="104">
        <f t="shared" si="4"/>
        <v>99.30761191430064</v>
      </c>
      <c r="K26" s="103">
        <v>955</v>
      </c>
      <c r="L26" s="104">
        <f t="shared" si="5"/>
        <v>4.158683156244557</v>
      </c>
      <c r="M26" s="103">
        <v>1434</v>
      </c>
      <c r="N26" s="104">
        <f t="shared" si="6"/>
        <v>6.244556697439471</v>
      </c>
      <c r="O26" s="103">
        <v>20416</v>
      </c>
      <c r="P26" s="103">
        <v>8698</v>
      </c>
      <c r="Q26" s="104">
        <f t="shared" si="7"/>
        <v>88.90437206061662</v>
      </c>
      <c r="R26" s="103">
        <v>119</v>
      </c>
      <c r="S26" s="101"/>
      <c r="T26" s="101"/>
      <c r="U26" s="101"/>
      <c r="V26" s="101" t="s">
        <v>255</v>
      </c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18</v>
      </c>
      <c r="B27" s="102" t="s">
        <v>292</v>
      </c>
      <c r="C27" s="101" t="s">
        <v>293</v>
      </c>
      <c r="D27" s="103">
        <f t="shared" si="0"/>
        <v>34751</v>
      </c>
      <c r="E27" s="103">
        <f t="shared" si="1"/>
        <v>743</v>
      </c>
      <c r="F27" s="104">
        <f t="shared" si="2"/>
        <v>2.1380679692670714</v>
      </c>
      <c r="G27" s="103">
        <v>743</v>
      </c>
      <c r="H27" s="103">
        <v>0</v>
      </c>
      <c r="I27" s="103">
        <f t="shared" si="3"/>
        <v>34008</v>
      </c>
      <c r="J27" s="104">
        <f t="shared" si="4"/>
        <v>97.86193203073293</v>
      </c>
      <c r="K27" s="103">
        <v>1405</v>
      </c>
      <c r="L27" s="104">
        <f t="shared" si="5"/>
        <v>4.0430491208886075</v>
      </c>
      <c r="M27" s="103">
        <v>0</v>
      </c>
      <c r="N27" s="104">
        <f t="shared" si="6"/>
        <v>0</v>
      </c>
      <c r="O27" s="103">
        <v>32603</v>
      </c>
      <c r="P27" s="103">
        <v>16368</v>
      </c>
      <c r="Q27" s="104">
        <f t="shared" si="7"/>
        <v>93.81888290984432</v>
      </c>
      <c r="R27" s="103">
        <v>170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18</v>
      </c>
      <c r="B28" s="102" t="s">
        <v>294</v>
      </c>
      <c r="C28" s="101" t="s">
        <v>295</v>
      </c>
      <c r="D28" s="103">
        <f t="shared" si="0"/>
        <v>13663</v>
      </c>
      <c r="E28" s="103">
        <f t="shared" si="1"/>
        <v>1253</v>
      </c>
      <c r="F28" s="104">
        <f t="shared" si="2"/>
        <v>9.170753128888238</v>
      </c>
      <c r="G28" s="103">
        <v>1253</v>
      </c>
      <c r="H28" s="103">
        <v>0</v>
      </c>
      <c r="I28" s="103">
        <f t="shared" si="3"/>
        <v>12410</v>
      </c>
      <c r="J28" s="104">
        <f t="shared" si="4"/>
        <v>90.82924687111176</v>
      </c>
      <c r="K28" s="103">
        <v>3782</v>
      </c>
      <c r="L28" s="104">
        <f t="shared" si="5"/>
        <v>27.680597233404086</v>
      </c>
      <c r="M28" s="103">
        <v>0</v>
      </c>
      <c r="N28" s="104">
        <f t="shared" si="6"/>
        <v>0</v>
      </c>
      <c r="O28" s="103">
        <v>8628</v>
      </c>
      <c r="P28" s="103">
        <v>2269</v>
      </c>
      <c r="Q28" s="104">
        <f t="shared" si="7"/>
        <v>63.14864963770768</v>
      </c>
      <c r="R28" s="103">
        <v>140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18</v>
      </c>
      <c r="B29" s="102" t="s">
        <v>296</v>
      </c>
      <c r="C29" s="101" t="s">
        <v>297</v>
      </c>
      <c r="D29" s="103">
        <f t="shared" si="0"/>
        <v>12492</v>
      </c>
      <c r="E29" s="103">
        <f t="shared" si="1"/>
        <v>2422</v>
      </c>
      <c r="F29" s="104">
        <f t="shared" si="2"/>
        <v>19.388408581492158</v>
      </c>
      <c r="G29" s="103">
        <v>2392</v>
      </c>
      <c r="H29" s="103">
        <v>30</v>
      </c>
      <c r="I29" s="103">
        <f t="shared" si="3"/>
        <v>10070</v>
      </c>
      <c r="J29" s="104">
        <f t="shared" si="4"/>
        <v>80.61159141850784</v>
      </c>
      <c r="K29" s="103">
        <v>0</v>
      </c>
      <c r="L29" s="104">
        <f t="shared" si="5"/>
        <v>0</v>
      </c>
      <c r="M29" s="103">
        <v>0</v>
      </c>
      <c r="N29" s="104">
        <f t="shared" si="6"/>
        <v>0</v>
      </c>
      <c r="O29" s="103">
        <v>10070</v>
      </c>
      <c r="P29" s="103">
        <v>5201</v>
      </c>
      <c r="Q29" s="104">
        <f t="shared" si="7"/>
        <v>80.61159141850784</v>
      </c>
      <c r="R29" s="103">
        <v>90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18</v>
      </c>
      <c r="B30" s="102" t="s">
        <v>298</v>
      </c>
      <c r="C30" s="101" t="s">
        <v>299</v>
      </c>
      <c r="D30" s="103">
        <f t="shared" si="0"/>
        <v>9892</v>
      </c>
      <c r="E30" s="103">
        <f t="shared" si="1"/>
        <v>1654</v>
      </c>
      <c r="F30" s="104">
        <f t="shared" si="2"/>
        <v>16.720582288718155</v>
      </c>
      <c r="G30" s="103">
        <v>1500</v>
      </c>
      <c r="H30" s="103">
        <v>154</v>
      </c>
      <c r="I30" s="103">
        <f t="shared" si="3"/>
        <v>8238</v>
      </c>
      <c r="J30" s="104">
        <f t="shared" si="4"/>
        <v>83.27941771128184</v>
      </c>
      <c r="K30" s="103">
        <v>2254</v>
      </c>
      <c r="L30" s="104">
        <f t="shared" si="5"/>
        <v>22.786089769510713</v>
      </c>
      <c r="M30" s="103">
        <v>0</v>
      </c>
      <c r="N30" s="104">
        <f t="shared" si="6"/>
        <v>0</v>
      </c>
      <c r="O30" s="103">
        <v>5984</v>
      </c>
      <c r="P30" s="103">
        <v>2377</v>
      </c>
      <c r="Q30" s="104">
        <f t="shared" si="7"/>
        <v>60.49332794177113</v>
      </c>
      <c r="R30" s="103">
        <v>33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18</v>
      </c>
      <c r="B31" s="102" t="s">
        <v>300</v>
      </c>
      <c r="C31" s="101" t="s">
        <v>301</v>
      </c>
      <c r="D31" s="103">
        <f t="shared" si="0"/>
        <v>14958</v>
      </c>
      <c r="E31" s="103">
        <f t="shared" si="1"/>
        <v>2707</v>
      </c>
      <c r="F31" s="104">
        <f t="shared" si="2"/>
        <v>18.09733921647279</v>
      </c>
      <c r="G31" s="103">
        <v>2687</v>
      </c>
      <c r="H31" s="103">
        <v>20</v>
      </c>
      <c r="I31" s="103">
        <f t="shared" si="3"/>
        <v>12251</v>
      </c>
      <c r="J31" s="104">
        <f t="shared" si="4"/>
        <v>81.90266078352721</v>
      </c>
      <c r="K31" s="103">
        <v>1818</v>
      </c>
      <c r="L31" s="104">
        <f t="shared" si="5"/>
        <v>12.154031287605296</v>
      </c>
      <c r="M31" s="103">
        <v>0</v>
      </c>
      <c r="N31" s="104">
        <f t="shared" si="6"/>
        <v>0</v>
      </c>
      <c r="O31" s="103">
        <v>10433</v>
      </c>
      <c r="P31" s="103">
        <v>3781</v>
      </c>
      <c r="Q31" s="104">
        <f t="shared" si="7"/>
        <v>69.7486294959219</v>
      </c>
      <c r="R31" s="103">
        <v>88</v>
      </c>
      <c r="S31" s="101"/>
      <c r="T31" s="101"/>
      <c r="U31" s="101"/>
      <c r="V31" s="101" t="s">
        <v>255</v>
      </c>
      <c r="W31" s="101"/>
      <c r="X31" s="101"/>
      <c r="Y31" s="101"/>
      <c r="Z31" s="101" t="s">
        <v>255</v>
      </c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1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徳島県</v>
      </c>
      <c r="B7" s="109" t="str">
        <f>'水洗化人口等'!B7</f>
        <v>36000</v>
      </c>
      <c r="C7" s="108" t="s">
        <v>201</v>
      </c>
      <c r="D7" s="110">
        <f aca="true" t="shared" si="0" ref="D7:D31">SUM(E7,+H7,+K7)</f>
        <v>276969</v>
      </c>
      <c r="E7" s="110">
        <f aca="true" t="shared" si="1" ref="E7:E31">SUM(F7:G7)</f>
        <v>11763</v>
      </c>
      <c r="F7" s="110">
        <f>SUM(F$8:F$1000)</f>
        <v>5957</v>
      </c>
      <c r="G7" s="110">
        <f>SUM(G$8:G$1000)</f>
        <v>5806</v>
      </c>
      <c r="H7" s="110">
        <f aca="true" t="shared" si="2" ref="H7:H31">SUM(I7:J7)</f>
        <v>14154</v>
      </c>
      <c r="I7" s="110">
        <f>SUM(I$8:I$1000)</f>
        <v>4424</v>
      </c>
      <c r="J7" s="110">
        <f>SUM(J$8:J$1000)</f>
        <v>9730</v>
      </c>
      <c r="K7" s="110">
        <f aca="true" t="shared" si="3" ref="K7:K31">SUM(L7:M7)</f>
        <v>251052</v>
      </c>
      <c r="L7" s="110">
        <f>SUM(L$8:L$1000)</f>
        <v>23047</v>
      </c>
      <c r="M7" s="110">
        <f>SUM(M$8:M$1000)</f>
        <v>228005</v>
      </c>
      <c r="N7" s="110">
        <f aca="true" t="shared" si="4" ref="N7:N31">SUM(O7,+V7,+AC7)</f>
        <v>279664</v>
      </c>
      <c r="O7" s="110">
        <f aca="true" t="shared" si="5" ref="O7:O31">SUM(P7:U7)</f>
        <v>33428</v>
      </c>
      <c r="P7" s="110">
        <f aca="true" t="shared" si="6" ref="P7:U7">SUM(P$8:P$1000)</f>
        <v>33428</v>
      </c>
      <c r="Q7" s="110">
        <f t="shared" si="6"/>
        <v>0</v>
      </c>
      <c r="R7" s="110">
        <f t="shared" si="6"/>
        <v>0</v>
      </c>
      <c r="S7" s="110">
        <f t="shared" si="6"/>
        <v>0</v>
      </c>
      <c r="T7" s="110">
        <f t="shared" si="6"/>
        <v>0</v>
      </c>
      <c r="U7" s="110">
        <f t="shared" si="6"/>
        <v>0</v>
      </c>
      <c r="V7" s="110">
        <f aca="true" t="shared" si="7" ref="V7:V31">SUM(W7:AB7)</f>
        <v>243541</v>
      </c>
      <c r="W7" s="110">
        <f aca="true" t="shared" si="8" ref="W7:AB7">SUM(W$8:W$1000)</f>
        <v>243541</v>
      </c>
      <c r="X7" s="110">
        <f t="shared" si="8"/>
        <v>0</v>
      </c>
      <c r="Y7" s="110">
        <f t="shared" si="8"/>
        <v>0</v>
      </c>
      <c r="Z7" s="110">
        <f t="shared" si="8"/>
        <v>0</v>
      </c>
      <c r="AA7" s="110">
        <f t="shared" si="8"/>
        <v>0</v>
      </c>
      <c r="AB7" s="110">
        <f t="shared" si="8"/>
        <v>0</v>
      </c>
      <c r="AC7" s="110">
        <f aca="true" t="shared" si="9" ref="AC7:AC31">SUM(AD7:AE7)</f>
        <v>2695</v>
      </c>
      <c r="AD7" s="110">
        <f>SUM(AD$8:AD$1000)</f>
        <v>1543</v>
      </c>
      <c r="AE7" s="110">
        <f>SUM(AE$8:AE$1000)</f>
        <v>1152</v>
      </c>
      <c r="AF7" s="110">
        <f aca="true" t="shared" si="10" ref="AF7:AF31">SUM(AG7:AI7)</f>
        <v>4307</v>
      </c>
      <c r="AG7" s="110">
        <f>SUM(AG$8:AG$1000)</f>
        <v>4307</v>
      </c>
      <c r="AH7" s="110">
        <f>SUM(AH$8:AH$1000)</f>
        <v>0</v>
      </c>
      <c r="AI7" s="110">
        <f>SUM(AI$8:AI$1000)</f>
        <v>0</v>
      </c>
      <c r="AJ7" s="110">
        <f aca="true" t="shared" si="11" ref="AJ7:AJ31">SUM(AK7:AS7)</f>
        <v>30744</v>
      </c>
      <c r="AK7" s="110">
        <f aca="true" t="shared" si="12" ref="AK7:AS7">SUM(AK$8:AK$1000)</f>
        <v>26698</v>
      </c>
      <c r="AL7" s="110">
        <f t="shared" si="12"/>
        <v>28</v>
      </c>
      <c r="AM7" s="110">
        <f t="shared" si="12"/>
        <v>2123</v>
      </c>
      <c r="AN7" s="110">
        <f t="shared" si="12"/>
        <v>0</v>
      </c>
      <c r="AO7" s="110">
        <f t="shared" si="12"/>
        <v>0</v>
      </c>
      <c r="AP7" s="110">
        <f t="shared" si="12"/>
        <v>0</v>
      </c>
      <c r="AQ7" s="110">
        <f t="shared" si="12"/>
        <v>929</v>
      </c>
      <c r="AR7" s="110">
        <f t="shared" si="12"/>
        <v>906</v>
      </c>
      <c r="AS7" s="110">
        <f t="shared" si="12"/>
        <v>60</v>
      </c>
      <c r="AT7" s="110">
        <f aca="true" t="shared" si="13" ref="AT7:AT31">SUM(AU7:AY7)</f>
        <v>338</v>
      </c>
      <c r="AU7" s="110">
        <f>SUM(AU$8:AU$1000)</f>
        <v>289</v>
      </c>
      <c r="AV7" s="110">
        <f>SUM(AV$8:AV$1000)</f>
        <v>0</v>
      </c>
      <c r="AW7" s="110">
        <f>SUM(AW$8:AW$1000)</f>
        <v>49</v>
      </c>
      <c r="AX7" s="110">
        <f>SUM(AX$8:AX$1000)</f>
        <v>0</v>
      </c>
      <c r="AY7" s="110">
        <f>SUM(AY$8:AY$1000)</f>
        <v>0</v>
      </c>
      <c r="AZ7" s="110">
        <f aca="true" t="shared" si="14" ref="AZ7:AZ31">SUM(BA7:BC7)</f>
        <v>68</v>
      </c>
      <c r="BA7" s="110">
        <f>SUM(BA$8:BA$1000)</f>
        <v>68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18</v>
      </c>
      <c r="B8" s="106" t="s">
        <v>253</v>
      </c>
      <c r="C8" s="101" t="s">
        <v>254</v>
      </c>
      <c r="D8" s="103">
        <f t="shared" si="0"/>
        <v>71637</v>
      </c>
      <c r="E8" s="103">
        <f t="shared" si="1"/>
        <v>0</v>
      </c>
      <c r="F8" s="103">
        <v>0</v>
      </c>
      <c r="G8" s="103">
        <v>0</v>
      </c>
      <c r="H8" s="103">
        <f t="shared" si="2"/>
        <v>0</v>
      </c>
      <c r="I8" s="103">
        <v>0</v>
      </c>
      <c r="J8" s="103">
        <v>0</v>
      </c>
      <c r="K8" s="103">
        <f t="shared" si="3"/>
        <v>71637</v>
      </c>
      <c r="L8" s="103">
        <v>4060</v>
      </c>
      <c r="M8" s="103">
        <v>67577</v>
      </c>
      <c r="N8" s="103">
        <f t="shared" si="4"/>
        <v>71642</v>
      </c>
      <c r="O8" s="103">
        <f t="shared" si="5"/>
        <v>4060</v>
      </c>
      <c r="P8" s="103">
        <v>4060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 t="shared" si="7"/>
        <v>67577</v>
      </c>
      <c r="W8" s="103">
        <v>67577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 t="shared" si="9"/>
        <v>5</v>
      </c>
      <c r="AD8" s="103">
        <v>5</v>
      </c>
      <c r="AE8" s="103">
        <v>0</v>
      </c>
      <c r="AF8" s="103">
        <f t="shared" si="10"/>
        <v>1682</v>
      </c>
      <c r="AG8" s="103">
        <v>1682</v>
      </c>
      <c r="AH8" s="103">
        <v>0</v>
      </c>
      <c r="AI8" s="103">
        <v>0</v>
      </c>
      <c r="AJ8" s="103">
        <f t="shared" si="11"/>
        <v>1682</v>
      </c>
      <c r="AK8" s="103">
        <v>0</v>
      </c>
      <c r="AL8" s="103">
        <v>0</v>
      </c>
      <c r="AM8" s="103">
        <v>1682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 t="shared" si="13"/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 t="shared" si="14"/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18</v>
      </c>
      <c r="B9" s="106" t="s">
        <v>256</v>
      </c>
      <c r="C9" s="101" t="s">
        <v>257</v>
      </c>
      <c r="D9" s="103">
        <f t="shared" si="0"/>
        <v>26188</v>
      </c>
      <c r="E9" s="103">
        <f t="shared" si="1"/>
        <v>195</v>
      </c>
      <c r="F9" s="103">
        <v>0</v>
      </c>
      <c r="G9" s="103">
        <v>195</v>
      </c>
      <c r="H9" s="103">
        <f t="shared" si="2"/>
        <v>0</v>
      </c>
      <c r="I9" s="103">
        <v>0</v>
      </c>
      <c r="J9" s="103">
        <v>0</v>
      </c>
      <c r="K9" s="103">
        <f t="shared" si="3"/>
        <v>25993</v>
      </c>
      <c r="L9" s="103">
        <v>2950</v>
      </c>
      <c r="M9" s="103">
        <v>23043</v>
      </c>
      <c r="N9" s="103">
        <f t="shared" si="4"/>
        <v>26188</v>
      </c>
      <c r="O9" s="103">
        <f t="shared" si="5"/>
        <v>2950</v>
      </c>
      <c r="P9" s="103">
        <v>2950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 t="shared" si="7"/>
        <v>23238</v>
      </c>
      <c r="W9" s="103">
        <v>23238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 t="shared" si="9"/>
        <v>0</v>
      </c>
      <c r="AD9" s="103">
        <v>0</v>
      </c>
      <c r="AE9" s="103">
        <v>0</v>
      </c>
      <c r="AF9" s="103">
        <f t="shared" si="10"/>
        <v>0</v>
      </c>
      <c r="AG9" s="103">
        <v>0</v>
      </c>
      <c r="AH9" s="103">
        <v>0</v>
      </c>
      <c r="AI9" s="103">
        <v>0</v>
      </c>
      <c r="AJ9" s="103">
        <f t="shared" si="11"/>
        <v>26188</v>
      </c>
      <c r="AK9" s="103">
        <v>26188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 t="shared" si="13"/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 t="shared" si="14"/>
        <v>40</v>
      </c>
      <c r="BA9" s="103">
        <v>40</v>
      </c>
      <c r="BB9" s="103">
        <v>0</v>
      </c>
      <c r="BC9" s="103">
        <v>0</v>
      </c>
    </row>
    <row r="10" spans="1:55" s="107" customFormat="1" ht="13.5" customHeight="1">
      <c r="A10" s="105" t="s">
        <v>18</v>
      </c>
      <c r="B10" s="106" t="s">
        <v>258</v>
      </c>
      <c r="C10" s="101" t="s">
        <v>259</v>
      </c>
      <c r="D10" s="103">
        <f t="shared" si="0"/>
        <v>18491</v>
      </c>
      <c r="E10" s="103">
        <f t="shared" si="1"/>
        <v>0</v>
      </c>
      <c r="F10" s="103">
        <v>0</v>
      </c>
      <c r="G10" s="103">
        <v>0</v>
      </c>
      <c r="H10" s="103">
        <f t="shared" si="2"/>
        <v>0</v>
      </c>
      <c r="I10" s="103">
        <v>0</v>
      </c>
      <c r="J10" s="103">
        <v>0</v>
      </c>
      <c r="K10" s="103">
        <f t="shared" si="3"/>
        <v>18491</v>
      </c>
      <c r="L10" s="103">
        <v>1401</v>
      </c>
      <c r="M10" s="103">
        <v>17090</v>
      </c>
      <c r="N10" s="103">
        <f t="shared" si="4"/>
        <v>18502</v>
      </c>
      <c r="O10" s="103">
        <f t="shared" si="5"/>
        <v>1401</v>
      </c>
      <c r="P10" s="103">
        <v>1401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 t="shared" si="7"/>
        <v>17090</v>
      </c>
      <c r="W10" s="103">
        <v>17090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 t="shared" si="9"/>
        <v>11</v>
      </c>
      <c r="AD10" s="103">
        <v>11</v>
      </c>
      <c r="AE10" s="103">
        <v>0</v>
      </c>
      <c r="AF10" s="103">
        <f t="shared" si="10"/>
        <v>49</v>
      </c>
      <c r="AG10" s="103">
        <v>49</v>
      </c>
      <c r="AH10" s="103">
        <v>0</v>
      </c>
      <c r="AI10" s="103">
        <v>0</v>
      </c>
      <c r="AJ10" s="103">
        <f t="shared" si="11"/>
        <v>49</v>
      </c>
      <c r="AK10" s="103">
        <v>49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 t="shared" si="13"/>
        <v>49</v>
      </c>
      <c r="AU10" s="103">
        <v>49</v>
      </c>
      <c r="AV10" s="103">
        <v>0</v>
      </c>
      <c r="AW10" s="103">
        <v>0</v>
      </c>
      <c r="AX10" s="103">
        <v>0</v>
      </c>
      <c r="AY10" s="103">
        <v>0</v>
      </c>
      <c r="AZ10" s="103">
        <f t="shared" si="14"/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18</v>
      </c>
      <c r="B11" s="106" t="s">
        <v>260</v>
      </c>
      <c r="C11" s="101" t="s">
        <v>261</v>
      </c>
      <c r="D11" s="103">
        <f t="shared" si="0"/>
        <v>32174</v>
      </c>
      <c r="E11" s="103">
        <f t="shared" si="1"/>
        <v>0</v>
      </c>
      <c r="F11" s="103">
        <v>0</v>
      </c>
      <c r="G11" s="103">
        <v>0</v>
      </c>
      <c r="H11" s="103">
        <f t="shared" si="2"/>
        <v>3970</v>
      </c>
      <c r="I11" s="103">
        <v>3970</v>
      </c>
      <c r="J11" s="103">
        <v>0</v>
      </c>
      <c r="K11" s="103">
        <f t="shared" si="3"/>
        <v>28204</v>
      </c>
      <c r="L11" s="103">
        <v>0</v>
      </c>
      <c r="M11" s="103">
        <v>28204</v>
      </c>
      <c r="N11" s="103">
        <f t="shared" si="4"/>
        <v>32174</v>
      </c>
      <c r="O11" s="103">
        <f t="shared" si="5"/>
        <v>3970</v>
      </c>
      <c r="P11" s="103">
        <v>3970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 t="shared" si="7"/>
        <v>28204</v>
      </c>
      <c r="W11" s="103">
        <v>28204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 t="shared" si="9"/>
        <v>0</v>
      </c>
      <c r="AD11" s="103">
        <v>0</v>
      </c>
      <c r="AE11" s="103">
        <v>0</v>
      </c>
      <c r="AF11" s="103">
        <f t="shared" si="10"/>
        <v>62</v>
      </c>
      <c r="AG11" s="103">
        <v>62</v>
      </c>
      <c r="AH11" s="103">
        <v>0</v>
      </c>
      <c r="AI11" s="103">
        <v>0</v>
      </c>
      <c r="AJ11" s="103">
        <f t="shared" si="11"/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 t="shared" si="13"/>
        <v>62</v>
      </c>
      <c r="AU11" s="103">
        <v>62</v>
      </c>
      <c r="AV11" s="103">
        <v>0</v>
      </c>
      <c r="AW11" s="103">
        <v>0</v>
      </c>
      <c r="AX11" s="103">
        <v>0</v>
      </c>
      <c r="AY11" s="103">
        <v>0</v>
      </c>
      <c r="AZ11" s="103">
        <f t="shared" si="14"/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18</v>
      </c>
      <c r="B12" s="106" t="s">
        <v>262</v>
      </c>
      <c r="C12" s="101" t="s">
        <v>263</v>
      </c>
      <c r="D12" s="103">
        <f t="shared" si="0"/>
        <v>10092</v>
      </c>
      <c r="E12" s="103">
        <f t="shared" si="1"/>
        <v>0</v>
      </c>
      <c r="F12" s="103">
        <v>0</v>
      </c>
      <c r="G12" s="103">
        <v>0</v>
      </c>
      <c r="H12" s="103">
        <f t="shared" si="2"/>
        <v>0</v>
      </c>
      <c r="I12" s="103">
        <v>0</v>
      </c>
      <c r="J12" s="103">
        <v>0</v>
      </c>
      <c r="K12" s="103">
        <f t="shared" si="3"/>
        <v>10092</v>
      </c>
      <c r="L12" s="103">
        <v>1608</v>
      </c>
      <c r="M12" s="103">
        <v>8484</v>
      </c>
      <c r="N12" s="103">
        <f t="shared" si="4"/>
        <v>10103</v>
      </c>
      <c r="O12" s="103">
        <f t="shared" si="5"/>
        <v>1608</v>
      </c>
      <c r="P12" s="103">
        <v>1608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 t="shared" si="7"/>
        <v>8484</v>
      </c>
      <c r="W12" s="103">
        <v>8484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 t="shared" si="9"/>
        <v>11</v>
      </c>
      <c r="AD12" s="103">
        <v>11</v>
      </c>
      <c r="AE12" s="103">
        <v>0</v>
      </c>
      <c r="AF12" s="103">
        <f t="shared" si="10"/>
        <v>273</v>
      </c>
      <c r="AG12" s="103">
        <v>273</v>
      </c>
      <c r="AH12" s="103">
        <v>0</v>
      </c>
      <c r="AI12" s="103">
        <v>0</v>
      </c>
      <c r="AJ12" s="103">
        <f t="shared" si="11"/>
        <v>272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272</v>
      </c>
      <c r="AR12" s="103">
        <v>0</v>
      </c>
      <c r="AS12" s="103">
        <v>0</v>
      </c>
      <c r="AT12" s="103">
        <f t="shared" si="13"/>
        <v>1</v>
      </c>
      <c r="AU12" s="103">
        <v>1</v>
      </c>
      <c r="AV12" s="103">
        <v>0</v>
      </c>
      <c r="AW12" s="103">
        <v>0</v>
      </c>
      <c r="AX12" s="103">
        <v>0</v>
      </c>
      <c r="AY12" s="103">
        <v>0</v>
      </c>
      <c r="AZ12" s="103">
        <f t="shared" si="14"/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18</v>
      </c>
      <c r="B13" s="106" t="s">
        <v>264</v>
      </c>
      <c r="C13" s="101" t="s">
        <v>265</v>
      </c>
      <c r="D13" s="103">
        <f t="shared" si="0"/>
        <v>15532</v>
      </c>
      <c r="E13" s="103">
        <f t="shared" si="1"/>
        <v>0</v>
      </c>
      <c r="F13" s="103">
        <v>0</v>
      </c>
      <c r="G13" s="103">
        <v>0</v>
      </c>
      <c r="H13" s="103">
        <f t="shared" si="2"/>
        <v>0</v>
      </c>
      <c r="I13" s="103">
        <v>0</v>
      </c>
      <c r="J13" s="103">
        <v>0</v>
      </c>
      <c r="K13" s="103">
        <f t="shared" si="3"/>
        <v>15532</v>
      </c>
      <c r="L13" s="103">
        <v>594</v>
      </c>
      <c r="M13" s="103">
        <v>14938</v>
      </c>
      <c r="N13" s="103">
        <f t="shared" si="4"/>
        <v>15546</v>
      </c>
      <c r="O13" s="103">
        <f t="shared" si="5"/>
        <v>594</v>
      </c>
      <c r="P13" s="103">
        <v>594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 t="shared" si="7"/>
        <v>14938</v>
      </c>
      <c r="W13" s="103">
        <v>14938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 t="shared" si="9"/>
        <v>14</v>
      </c>
      <c r="AD13" s="103">
        <v>14</v>
      </c>
      <c r="AE13" s="103">
        <v>0</v>
      </c>
      <c r="AF13" s="103">
        <f t="shared" si="10"/>
        <v>420</v>
      </c>
      <c r="AG13" s="103">
        <v>420</v>
      </c>
      <c r="AH13" s="103">
        <v>0</v>
      </c>
      <c r="AI13" s="103">
        <v>0</v>
      </c>
      <c r="AJ13" s="103">
        <f t="shared" si="11"/>
        <v>418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418</v>
      </c>
      <c r="AR13" s="103">
        <v>0</v>
      </c>
      <c r="AS13" s="103">
        <v>0</v>
      </c>
      <c r="AT13" s="103">
        <f t="shared" si="13"/>
        <v>2</v>
      </c>
      <c r="AU13" s="103">
        <v>2</v>
      </c>
      <c r="AV13" s="103">
        <v>0</v>
      </c>
      <c r="AW13" s="103">
        <v>0</v>
      </c>
      <c r="AX13" s="103">
        <v>0</v>
      </c>
      <c r="AY13" s="103">
        <v>0</v>
      </c>
      <c r="AZ13" s="103">
        <f t="shared" si="14"/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18</v>
      </c>
      <c r="B14" s="106" t="s">
        <v>266</v>
      </c>
      <c r="C14" s="101" t="s">
        <v>267</v>
      </c>
      <c r="D14" s="103">
        <f t="shared" si="0"/>
        <v>12405</v>
      </c>
      <c r="E14" s="103">
        <f t="shared" si="1"/>
        <v>0</v>
      </c>
      <c r="F14" s="103">
        <v>0</v>
      </c>
      <c r="G14" s="103">
        <v>0</v>
      </c>
      <c r="H14" s="103">
        <f t="shared" si="2"/>
        <v>0</v>
      </c>
      <c r="I14" s="103">
        <v>0</v>
      </c>
      <c r="J14" s="103">
        <v>0</v>
      </c>
      <c r="K14" s="103">
        <f t="shared" si="3"/>
        <v>12405</v>
      </c>
      <c r="L14" s="103">
        <v>3987</v>
      </c>
      <c r="M14" s="103">
        <v>8418</v>
      </c>
      <c r="N14" s="103">
        <f t="shared" si="4"/>
        <v>12426</v>
      </c>
      <c r="O14" s="103">
        <f t="shared" si="5"/>
        <v>3987</v>
      </c>
      <c r="P14" s="103">
        <v>3987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 t="shared" si="7"/>
        <v>8418</v>
      </c>
      <c r="W14" s="103">
        <v>8418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 t="shared" si="9"/>
        <v>21</v>
      </c>
      <c r="AD14" s="103">
        <v>21</v>
      </c>
      <c r="AE14" s="103">
        <v>0</v>
      </c>
      <c r="AF14" s="103">
        <f t="shared" si="10"/>
        <v>165</v>
      </c>
      <c r="AG14" s="103">
        <v>165</v>
      </c>
      <c r="AH14" s="103">
        <v>0</v>
      </c>
      <c r="AI14" s="103">
        <v>0</v>
      </c>
      <c r="AJ14" s="103">
        <f t="shared" si="11"/>
        <v>165</v>
      </c>
      <c r="AK14" s="103">
        <v>0</v>
      </c>
      <c r="AL14" s="103">
        <v>0</v>
      </c>
      <c r="AM14" s="103">
        <v>18</v>
      </c>
      <c r="AN14" s="103">
        <v>0</v>
      </c>
      <c r="AO14" s="103">
        <v>0</v>
      </c>
      <c r="AP14" s="103">
        <v>0</v>
      </c>
      <c r="AQ14" s="103">
        <v>20</v>
      </c>
      <c r="AR14" s="103">
        <v>127</v>
      </c>
      <c r="AS14" s="103">
        <v>0</v>
      </c>
      <c r="AT14" s="103">
        <f t="shared" si="13"/>
        <v>2</v>
      </c>
      <c r="AU14" s="103">
        <v>0</v>
      </c>
      <c r="AV14" s="103">
        <v>0</v>
      </c>
      <c r="AW14" s="103">
        <v>2</v>
      </c>
      <c r="AX14" s="103">
        <v>0</v>
      </c>
      <c r="AY14" s="103">
        <v>0</v>
      </c>
      <c r="AZ14" s="103">
        <f t="shared" si="14"/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18</v>
      </c>
      <c r="B15" s="106" t="s">
        <v>268</v>
      </c>
      <c r="C15" s="101" t="s">
        <v>269</v>
      </c>
      <c r="D15" s="103">
        <f t="shared" si="0"/>
        <v>14945</v>
      </c>
      <c r="E15" s="103">
        <f t="shared" si="1"/>
        <v>1828</v>
      </c>
      <c r="F15" s="103">
        <v>809</v>
      </c>
      <c r="G15" s="103">
        <v>1019</v>
      </c>
      <c r="H15" s="103">
        <f t="shared" si="2"/>
        <v>0</v>
      </c>
      <c r="I15" s="103">
        <v>0</v>
      </c>
      <c r="J15" s="103">
        <v>0</v>
      </c>
      <c r="K15" s="103">
        <f t="shared" si="3"/>
        <v>13117</v>
      </c>
      <c r="L15" s="103">
        <v>3552</v>
      </c>
      <c r="M15" s="103">
        <v>9565</v>
      </c>
      <c r="N15" s="103">
        <f t="shared" si="4"/>
        <v>16089</v>
      </c>
      <c r="O15" s="103">
        <f t="shared" si="5"/>
        <v>4361</v>
      </c>
      <c r="P15" s="103">
        <v>4361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 t="shared" si="7"/>
        <v>10584</v>
      </c>
      <c r="W15" s="103">
        <v>10584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 t="shared" si="9"/>
        <v>1144</v>
      </c>
      <c r="AD15" s="103">
        <v>1144</v>
      </c>
      <c r="AE15" s="103">
        <v>0</v>
      </c>
      <c r="AF15" s="103">
        <f t="shared" si="10"/>
        <v>522</v>
      </c>
      <c r="AG15" s="103">
        <v>522</v>
      </c>
      <c r="AH15" s="103">
        <v>0</v>
      </c>
      <c r="AI15" s="103">
        <v>0</v>
      </c>
      <c r="AJ15" s="103">
        <f t="shared" si="11"/>
        <v>522</v>
      </c>
      <c r="AK15" s="103">
        <v>0</v>
      </c>
      <c r="AL15" s="103">
        <v>0</v>
      </c>
      <c r="AM15" s="103">
        <v>14</v>
      </c>
      <c r="AN15" s="103">
        <v>0</v>
      </c>
      <c r="AO15" s="103">
        <v>0</v>
      </c>
      <c r="AP15" s="103">
        <v>0</v>
      </c>
      <c r="AQ15" s="103">
        <v>0</v>
      </c>
      <c r="AR15" s="103">
        <v>508</v>
      </c>
      <c r="AS15" s="103">
        <v>0</v>
      </c>
      <c r="AT15" s="103">
        <f t="shared" si="13"/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 t="shared" si="14"/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18</v>
      </c>
      <c r="B16" s="106" t="s">
        <v>270</v>
      </c>
      <c r="C16" s="101" t="s">
        <v>271</v>
      </c>
      <c r="D16" s="103">
        <f t="shared" si="0"/>
        <v>1755</v>
      </c>
      <c r="E16" s="103">
        <f t="shared" si="1"/>
        <v>0</v>
      </c>
      <c r="F16" s="103">
        <v>0</v>
      </c>
      <c r="G16" s="103">
        <v>0</v>
      </c>
      <c r="H16" s="103">
        <f t="shared" si="2"/>
        <v>0</v>
      </c>
      <c r="I16" s="103">
        <v>0</v>
      </c>
      <c r="J16" s="103">
        <v>0</v>
      </c>
      <c r="K16" s="103">
        <f t="shared" si="3"/>
        <v>1755</v>
      </c>
      <c r="L16" s="103">
        <v>217</v>
      </c>
      <c r="M16" s="103">
        <v>1538</v>
      </c>
      <c r="N16" s="103">
        <f t="shared" si="4"/>
        <v>1795</v>
      </c>
      <c r="O16" s="103">
        <f t="shared" si="5"/>
        <v>217</v>
      </c>
      <c r="P16" s="103">
        <v>217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 t="shared" si="7"/>
        <v>1538</v>
      </c>
      <c r="W16" s="103">
        <v>1538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 t="shared" si="9"/>
        <v>40</v>
      </c>
      <c r="AD16" s="103">
        <v>40</v>
      </c>
      <c r="AE16" s="103">
        <v>0</v>
      </c>
      <c r="AF16" s="103">
        <f t="shared" si="10"/>
        <v>5</v>
      </c>
      <c r="AG16" s="103">
        <v>5</v>
      </c>
      <c r="AH16" s="103">
        <v>0</v>
      </c>
      <c r="AI16" s="103">
        <v>0</v>
      </c>
      <c r="AJ16" s="103">
        <f t="shared" si="11"/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 t="shared" si="13"/>
        <v>5</v>
      </c>
      <c r="AU16" s="103">
        <v>5</v>
      </c>
      <c r="AV16" s="103">
        <v>0</v>
      </c>
      <c r="AW16" s="103">
        <v>0</v>
      </c>
      <c r="AX16" s="103">
        <v>0</v>
      </c>
      <c r="AY16" s="103">
        <v>0</v>
      </c>
      <c r="AZ16" s="103">
        <f t="shared" si="14"/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18</v>
      </c>
      <c r="B17" s="106" t="s">
        <v>272</v>
      </c>
      <c r="C17" s="101" t="s">
        <v>273</v>
      </c>
      <c r="D17" s="103">
        <f t="shared" si="0"/>
        <v>664</v>
      </c>
      <c r="E17" s="103">
        <f t="shared" si="1"/>
        <v>0</v>
      </c>
      <c r="F17" s="103">
        <v>0</v>
      </c>
      <c r="G17" s="103">
        <v>0</v>
      </c>
      <c r="H17" s="103">
        <f t="shared" si="2"/>
        <v>0</v>
      </c>
      <c r="I17" s="103">
        <v>0</v>
      </c>
      <c r="J17" s="103">
        <v>0</v>
      </c>
      <c r="K17" s="103">
        <f t="shared" si="3"/>
        <v>664</v>
      </c>
      <c r="L17" s="103">
        <v>92</v>
      </c>
      <c r="M17" s="103">
        <v>572</v>
      </c>
      <c r="N17" s="103">
        <f t="shared" si="4"/>
        <v>1428</v>
      </c>
      <c r="O17" s="103">
        <f t="shared" si="5"/>
        <v>92</v>
      </c>
      <c r="P17" s="103">
        <v>92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 t="shared" si="7"/>
        <v>572</v>
      </c>
      <c r="W17" s="103">
        <v>572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 t="shared" si="9"/>
        <v>764</v>
      </c>
      <c r="AD17" s="103">
        <v>106</v>
      </c>
      <c r="AE17" s="103">
        <v>658</v>
      </c>
      <c r="AF17" s="103">
        <f t="shared" si="10"/>
        <v>2</v>
      </c>
      <c r="AG17" s="103">
        <v>2</v>
      </c>
      <c r="AH17" s="103">
        <v>0</v>
      </c>
      <c r="AI17" s="103">
        <v>0</v>
      </c>
      <c r="AJ17" s="103">
        <f t="shared" si="11"/>
        <v>2</v>
      </c>
      <c r="AK17" s="103">
        <v>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 t="shared" si="13"/>
        <v>2</v>
      </c>
      <c r="AU17" s="103">
        <v>2</v>
      </c>
      <c r="AV17" s="103">
        <v>0</v>
      </c>
      <c r="AW17" s="103">
        <v>0</v>
      </c>
      <c r="AX17" s="103">
        <v>0</v>
      </c>
      <c r="AY17" s="103">
        <v>0</v>
      </c>
      <c r="AZ17" s="103">
        <f t="shared" si="14"/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18</v>
      </c>
      <c r="B18" s="106" t="s">
        <v>274</v>
      </c>
      <c r="C18" s="101" t="s">
        <v>275</v>
      </c>
      <c r="D18" s="103">
        <f t="shared" si="0"/>
        <v>359</v>
      </c>
      <c r="E18" s="103">
        <f t="shared" si="1"/>
        <v>0</v>
      </c>
      <c r="F18" s="103">
        <v>0</v>
      </c>
      <c r="G18" s="103">
        <v>0</v>
      </c>
      <c r="H18" s="103">
        <f t="shared" si="2"/>
        <v>0</v>
      </c>
      <c r="I18" s="103">
        <v>0</v>
      </c>
      <c r="J18" s="103">
        <v>0</v>
      </c>
      <c r="K18" s="103">
        <f t="shared" si="3"/>
        <v>359</v>
      </c>
      <c r="L18" s="103">
        <v>15</v>
      </c>
      <c r="M18" s="103">
        <v>344</v>
      </c>
      <c r="N18" s="103">
        <f t="shared" si="4"/>
        <v>376</v>
      </c>
      <c r="O18" s="103">
        <f t="shared" si="5"/>
        <v>15</v>
      </c>
      <c r="P18" s="103">
        <v>15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 t="shared" si="7"/>
        <v>344</v>
      </c>
      <c r="W18" s="103">
        <v>344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 t="shared" si="9"/>
        <v>17</v>
      </c>
      <c r="AD18" s="103">
        <v>1</v>
      </c>
      <c r="AE18" s="103">
        <v>16</v>
      </c>
      <c r="AF18" s="103">
        <f t="shared" si="10"/>
        <v>1</v>
      </c>
      <c r="AG18" s="103">
        <v>1</v>
      </c>
      <c r="AH18" s="103">
        <v>0</v>
      </c>
      <c r="AI18" s="103">
        <v>0</v>
      </c>
      <c r="AJ18" s="103">
        <f t="shared" si="11"/>
        <v>1</v>
      </c>
      <c r="AK18" s="103">
        <v>1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 t="shared" si="13"/>
        <v>1</v>
      </c>
      <c r="AU18" s="103">
        <v>1</v>
      </c>
      <c r="AV18" s="103">
        <v>0</v>
      </c>
      <c r="AW18" s="103">
        <v>0</v>
      </c>
      <c r="AX18" s="103">
        <v>0</v>
      </c>
      <c r="AY18" s="103">
        <v>0</v>
      </c>
      <c r="AZ18" s="103">
        <f t="shared" si="14"/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18</v>
      </c>
      <c r="B19" s="106" t="s">
        <v>276</v>
      </c>
      <c r="C19" s="101" t="s">
        <v>277</v>
      </c>
      <c r="D19" s="103">
        <f t="shared" si="0"/>
        <v>11022</v>
      </c>
      <c r="E19" s="103">
        <f t="shared" si="1"/>
        <v>0</v>
      </c>
      <c r="F19" s="103">
        <v>0</v>
      </c>
      <c r="G19" s="103">
        <v>0</v>
      </c>
      <c r="H19" s="103">
        <f t="shared" si="2"/>
        <v>0</v>
      </c>
      <c r="I19" s="103">
        <v>0</v>
      </c>
      <c r="J19" s="103">
        <v>0</v>
      </c>
      <c r="K19" s="103">
        <f t="shared" si="3"/>
        <v>11022</v>
      </c>
      <c r="L19" s="103">
        <v>928</v>
      </c>
      <c r="M19" s="103">
        <v>10094</v>
      </c>
      <c r="N19" s="103">
        <f t="shared" si="4"/>
        <v>11022</v>
      </c>
      <c r="O19" s="103">
        <f t="shared" si="5"/>
        <v>928</v>
      </c>
      <c r="P19" s="103">
        <v>928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 t="shared" si="7"/>
        <v>10094</v>
      </c>
      <c r="W19" s="103">
        <v>10094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 t="shared" si="9"/>
        <v>0</v>
      </c>
      <c r="AD19" s="103">
        <v>0</v>
      </c>
      <c r="AE19" s="103">
        <v>0</v>
      </c>
      <c r="AF19" s="103">
        <f t="shared" si="10"/>
        <v>0</v>
      </c>
      <c r="AG19" s="103">
        <v>0</v>
      </c>
      <c r="AH19" s="103">
        <v>0</v>
      </c>
      <c r="AI19" s="103">
        <v>0</v>
      </c>
      <c r="AJ19" s="103">
        <f t="shared" si="11"/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 t="shared" si="13"/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 t="shared" si="14"/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18</v>
      </c>
      <c r="B20" s="106" t="s">
        <v>278</v>
      </c>
      <c r="C20" s="101" t="s">
        <v>279</v>
      </c>
      <c r="D20" s="103">
        <f t="shared" si="0"/>
        <v>2984</v>
      </c>
      <c r="E20" s="103">
        <f t="shared" si="1"/>
        <v>0</v>
      </c>
      <c r="F20" s="103">
        <v>0</v>
      </c>
      <c r="G20" s="103">
        <v>0</v>
      </c>
      <c r="H20" s="103">
        <f t="shared" si="2"/>
        <v>0</v>
      </c>
      <c r="I20" s="103">
        <v>0</v>
      </c>
      <c r="J20" s="103">
        <v>0</v>
      </c>
      <c r="K20" s="103">
        <f t="shared" si="3"/>
        <v>2984</v>
      </c>
      <c r="L20" s="103">
        <v>242</v>
      </c>
      <c r="M20" s="103">
        <v>2742</v>
      </c>
      <c r="N20" s="103">
        <f t="shared" si="4"/>
        <v>2988</v>
      </c>
      <c r="O20" s="103">
        <f t="shared" si="5"/>
        <v>242</v>
      </c>
      <c r="P20" s="103">
        <v>242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 t="shared" si="7"/>
        <v>2742</v>
      </c>
      <c r="W20" s="103">
        <v>2742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 t="shared" si="9"/>
        <v>4</v>
      </c>
      <c r="AD20" s="103">
        <v>4</v>
      </c>
      <c r="AE20" s="103">
        <v>0</v>
      </c>
      <c r="AF20" s="103">
        <f t="shared" si="10"/>
        <v>81</v>
      </c>
      <c r="AG20" s="103">
        <v>81</v>
      </c>
      <c r="AH20" s="103">
        <v>0</v>
      </c>
      <c r="AI20" s="103">
        <v>0</v>
      </c>
      <c r="AJ20" s="103">
        <f t="shared" si="11"/>
        <v>81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81</v>
      </c>
      <c r="AR20" s="103">
        <v>0</v>
      </c>
      <c r="AS20" s="103">
        <v>0</v>
      </c>
      <c r="AT20" s="103">
        <f t="shared" si="13"/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 t="shared" si="14"/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18</v>
      </c>
      <c r="B21" s="106" t="s">
        <v>280</v>
      </c>
      <c r="C21" s="101" t="s">
        <v>281</v>
      </c>
      <c r="D21" s="103">
        <f t="shared" si="0"/>
        <v>3992</v>
      </c>
      <c r="E21" s="103">
        <f t="shared" si="1"/>
        <v>0</v>
      </c>
      <c r="F21" s="103">
        <v>0</v>
      </c>
      <c r="G21" s="103">
        <v>0</v>
      </c>
      <c r="H21" s="103">
        <f t="shared" si="2"/>
        <v>0</v>
      </c>
      <c r="I21" s="103">
        <v>0</v>
      </c>
      <c r="J21" s="103">
        <v>0</v>
      </c>
      <c r="K21" s="103">
        <f t="shared" si="3"/>
        <v>3992</v>
      </c>
      <c r="L21" s="103">
        <v>507</v>
      </c>
      <c r="M21" s="103">
        <v>3485</v>
      </c>
      <c r="N21" s="103">
        <f t="shared" si="4"/>
        <v>4556</v>
      </c>
      <c r="O21" s="103">
        <f t="shared" si="5"/>
        <v>507</v>
      </c>
      <c r="P21" s="103">
        <v>507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 t="shared" si="7"/>
        <v>3485</v>
      </c>
      <c r="W21" s="103">
        <v>3485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 t="shared" si="9"/>
        <v>564</v>
      </c>
      <c r="AD21" s="103">
        <v>86</v>
      </c>
      <c r="AE21" s="103">
        <v>478</v>
      </c>
      <c r="AF21" s="103">
        <f t="shared" si="10"/>
        <v>0</v>
      </c>
      <c r="AG21" s="103">
        <v>0</v>
      </c>
      <c r="AH21" s="103">
        <v>0</v>
      </c>
      <c r="AI21" s="103">
        <v>0</v>
      </c>
      <c r="AJ21" s="103">
        <f t="shared" si="11"/>
        <v>28</v>
      </c>
      <c r="AK21" s="103">
        <v>0</v>
      </c>
      <c r="AL21" s="103">
        <v>28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 t="shared" si="13"/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 t="shared" si="14"/>
        <v>28</v>
      </c>
      <c r="BA21" s="103">
        <v>28</v>
      </c>
      <c r="BB21" s="103">
        <v>0</v>
      </c>
      <c r="BC21" s="103">
        <v>0</v>
      </c>
    </row>
    <row r="22" spans="1:55" s="107" customFormat="1" ht="13.5" customHeight="1">
      <c r="A22" s="105" t="s">
        <v>18</v>
      </c>
      <c r="B22" s="106" t="s">
        <v>282</v>
      </c>
      <c r="C22" s="101" t="s">
        <v>283</v>
      </c>
      <c r="D22" s="103">
        <f t="shared" si="0"/>
        <v>2042</v>
      </c>
      <c r="E22" s="103">
        <f t="shared" si="1"/>
        <v>2042</v>
      </c>
      <c r="F22" s="103">
        <v>1088</v>
      </c>
      <c r="G22" s="103">
        <v>954</v>
      </c>
      <c r="H22" s="103">
        <f t="shared" si="2"/>
        <v>0</v>
      </c>
      <c r="I22" s="103">
        <v>0</v>
      </c>
      <c r="J22" s="103">
        <v>0</v>
      </c>
      <c r="K22" s="103">
        <f t="shared" si="3"/>
        <v>0</v>
      </c>
      <c r="L22" s="103">
        <v>0</v>
      </c>
      <c r="M22" s="103">
        <v>0</v>
      </c>
      <c r="N22" s="103">
        <f t="shared" si="4"/>
        <v>2042</v>
      </c>
      <c r="O22" s="103">
        <f t="shared" si="5"/>
        <v>1088</v>
      </c>
      <c r="P22" s="103">
        <v>1088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 t="shared" si="7"/>
        <v>954</v>
      </c>
      <c r="W22" s="103">
        <v>954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 t="shared" si="9"/>
        <v>0</v>
      </c>
      <c r="AD22" s="103">
        <v>0</v>
      </c>
      <c r="AE22" s="103">
        <v>0</v>
      </c>
      <c r="AF22" s="103">
        <f t="shared" si="10"/>
        <v>43</v>
      </c>
      <c r="AG22" s="103">
        <v>43</v>
      </c>
      <c r="AH22" s="103">
        <v>0</v>
      </c>
      <c r="AI22" s="103">
        <v>0</v>
      </c>
      <c r="AJ22" s="103">
        <f t="shared" si="11"/>
        <v>43</v>
      </c>
      <c r="AK22" s="103">
        <v>0</v>
      </c>
      <c r="AL22" s="103">
        <v>0</v>
      </c>
      <c r="AM22" s="103">
        <v>35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8</v>
      </c>
      <c r="AT22" s="103">
        <f t="shared" si="13"/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 t="shared" si="14"/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18</v>
      </c>
      <c r="B23" s="106" t="s">
        <v>284</v>
      </c>
      <c r="C23" s="101" t="s">
        <v>285</v>
      </c>
      <c r="D23" s="103">
        <f t="shared" si="0"/>
        <v>2679</v>
      </c>
      <c r="E23" s="103">
        <f t="shared" si="1"/>
        <v>2679</v>
      </c>
      <c r="F23" s="103">
        <v>1356</v>
      </c>
      <c r="G23" s="103">
        <v>1323</v>
      </c>
      <c r="H23" s="103">
        <f t="shared" si="2"/>
        <v>0</v>
      </c>
      <c r="I23" s="103">
        <v>0</v>
      </c>
      <c r="J23" s="103">
        <v>0</v>
      </c>
      <c r="K23" s="103">
        <f t="shared" si="3"/>
        <v>0</v>
      </c>
      <c r="L23" s="103">
        <v>0</v>
      </c>
      <c r="M23" s="103">
        <v>0</v>
      </c>
      <c r="N23" s="103">
        <f t="shared" si="4"/>
        <v>2707</v>
      </c>
      <c r="O23" s="103">
        <f t="shared" si="5"/>
        <v>1356</v>
      </c>
      <c r="P23" s="103">
        <v>1356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 t="shared" si="7"/>
        <v>1323</v>
      </c>
      <c r="W23" s="103">
        <v>1323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 t="shared" si="9"/>
        <v>28</v>
      </c>
      <c r="AD23" s="103">
        <v>28</v>
      </c>
      <c r="AE23" s="103">
        <v>0</v>
      </c>
      <c r="AF23" s="103">
        <f t="shared" si="10"/>
        <v>0</v>
      </c>
      <c r="AG23" s="103">
        <v>0</v>
      </c>
      <c r="AH23" s="103">
        <v>0</v>
      </c>
      <c r="AI23" s="103">
        <v>0</v>
      </c>
      <c r="AJ23" s="103">
        <f t="shared" si="11"/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 t="shared" si="13"/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 t="shared" si="14"/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18</v>
      </c>
      <c r="B24" s="106" t="s">
        <v>286</v>
      </c>
      <c r="C24" s="101" t="s">
        <v>287</v>
      </c>
      <c r="D24" s="103">
        <f t="shared" si="0"/>
        <v>3158</v>
      </c>
      <c r="E24" s="103">
        <f t="shared" si="1"/>
        <v>3158</v>
      </c>
      <c r="F24" s="103">
        <v>1077</v>
      </c>
      <c r="G24" s="103">
        <v>2081</v>
      </c>
      <c r="H24" s="103">
        <f t="shared" si="2"/>
        <v>0</v>
      </c>
      <c r="I24" s="103">
        <v>0</v>
      </c>
      <c r="J24" s="103">
        <v>0</v>
      </c>
      <c r="K24" s="103">
        <f t="shared" si="3"/>
        <v>0</v>
      </c>
      <c r="L24" s="103">
        <v>0</v>
      </c>
      <c r="M24" s="103">
        <v>0</v>
      </c>
      <c r="N24" s="103">
        <f t="shared" si="4"/>
        <v>3159</v>
      </c>
      <c r="O24" s="103">
        <f t="shared" si="5"/>
        <v>1077</v>
      </c>
      <c r="P24" s="103">
        <v>1077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 t="shared" si="7"/>
        <v>2081</v>
      </c>
      <c r="W24" s="103">
        <v>2081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 t="shared" si="9"/>
        <v>1</v>
      </c>
      <c r="AD24" s="103">
        <v>1</v>
      </c>
      <c r="AE24" s="103">
        <v>0</v>
      </c>
      <c r="AF24" s="103">
        <f t="shared" si="10"/>
        <v>129</v>
      </c>
      <c r="AG24" s="103">
        <v>129</v>
      </c>
      <c r="AH24" s="103">
        <v>0</v>
      </c>
      <c r="AI24" s="103">
        <v>0</v>
      </c>
      <c r="AJ24" s="103">
        <f t="shared" si="11"/>
        <v>129</v>
      </c>
      <c r="AK24" s="103">
        <v>0</v>
      </c>
      <c r="AL24" s="103">
        <v>0</v>
      </c>
      <c r="AM24" s="103">
        <v>129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 t="shared" si="13"/>
        <v>24</v>
      </c>
      <c r="AU24" s="103">
        <v>0</v>
      </c>
      <c r="AV24" s="103">
        <v>0</v>
      </c>
      <c r="AW24" s="103">
        <v>24</v>
      </c>
      <c r="AX24" s="103">
        <v>0</v>
      </c>
      <c r="AY24" s="103">
        <v>0</v>
      </c>
      <c r="AZ24" s="103">
        <f t="shared" si="14"/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18</v>
      </c>
      <c r="B25" s="106" t="s">
        <v>288</v>
      </c>
      <c r="C25" s="101" t="s">
        <v>289</v>
      </c>
      <c r="D25" s="103">
        <f t="shared" si="0"/>
        <v>6098</v>
      </c>
      <c r="E25" s="103">
        <f t="shared" si="1"/>
        <v>0</v>
      </c>
      <c r="F25" s="103">
        <v>0</v>
      </c>
      <c r="G25" s="103">
        <v>0</v>
      </c>
      <c r="H25" s="103">
        <f t="shared" si="2"/>
        <v>0</v>
      </c>
      <c r="I25" s="103">
        <v>0</v>
      </c>
      <c r="J25" s="103">
        <v>0</v>
      </c>
      <c r="K25" s="103">
        <f t="shared" si="3"/>
        <v>6098</v>
      </c>
      <c r="L25" s="103">
        <v>225</v>
      </c>
      <c r="M25" s="103">
        <v>5873</v>
      </c>
      <c r="N25" s="103">
        <f t="shared" si="4"/>
        <v>6098</v>
      </c>
      <c r="O25" s="103">
        <f t="shared" si="5"/>
        <v>225</v>
      </c>
      <c r="P25" s="103">
        <v>225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 t="shared" si="7"/>
        <v>5873</v>
      </c>
      <c r="W25" s="103">
        <v>5873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 t="shared" si="9"/>
        <v>0</v>
      </c>
      <c r="AD25" s="103">
        <v>0</v>
      </c>
      <c r="AE25" s="103">
        <v>0</v>
      </c>
      <c r="AF25" s="103">
        <f t="shared" si="10"/>
        <v>52</v>
      </c>
      <c r="AG25" s="103">
        <v>52</v>
      </c>
      <c r="AH25" s="103">
        <v>0</v>
      </c>
      <c r="AI25" s="103">
        <v>0</v>
      </c>
      <c r="AJ25" s="103">
        <f t="shared" si="11"/>
        <v>52</v>
      </c>
      <c r="AK25" s="103">
        <v>0</v>
      </c>
      <c r="AL25" s="103">
        <v>0</v>
      </c>
      <c r="AM25" s="103">
        <v>12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40</v>
      </c>
      <c r="AT25" s="103">
        <f t="shared" si="13"/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 t="shared" si="14"/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18</v>
      </c>
      <c r="B26" s="106" t="s">
        <v>290</v>
      </c>
      <c r="C26" s="101" t="s">
        <v>291</v>
      </c>
      <c r="D26" s="103">
        <f t="shared" si="0"/>
        <v>8301</v>
      </c>
      <c r="E26" s="103">
        <f t="shared" si="1"/>
        <v>0</v>
      </c>
      <c r="F26" s="103">
        <v>0</v>
      </c>
      <c r="G26" s="103">
        <v>0</v>
      </c>
      <c r="H26" s="103">
        <f t="shared" si="2"/>
        <v>0</v>
      </c>
      <c r="I26" s="103">
        <v>0</v>
      </c>
      <c r="J26" s="103">
        <v>0</v>
      </c>
      <c r="K26" s="103">
        <f t="shared" si="3"/>
        <v>8301</v>
      </c>
      <c r="L26" s="103">
        <v>178</v>
      </c>
      <c r="M26" s="103">
        <v>8123</v>
      </c>
      <c r="N26" s="103">
        <f t="shared" si="4"/>
        <v>8301</v>
      </c>
      <c r="O26" s="103">
        <f t="shared" si="5"/>
        <v>178</v>
      </c>
      <c r="P26" s="103">
        <v>178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 t="shared" si="7"/>
        <v>8123</v>
      </c>
      <c r="W26" s="103">
        <v>8123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 t="shared" si="9"/>
        <v>0</v>
      </c>
      <c r="AD26" s="103">
        <v>0</v>
      </c>
      <c r="AE26" s="103">
        <v>0</v>
      </c>
      <c r="AF26" s="103">
        <f t="shared" si="10"/>
        <v>43</v>
      </c>
      <c r="AG26" s="103">
        <v>43</v>
      </c>
      <c r="AH26" s="103">
        <v>0</v>
      </c>
      <c r="AI26" s="103">
        <v>0</v>
      </c>
      <c r="AJ26" s="103">
        <f t="shared" si="11"/>
        <v>470</v>
      </c>
      <c r="AK26" s="103">
        <v>458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12</v>
      </c>
      <c r="AT26" s="103">
        <f t="shared" si="13"/>
        <v>31</v>
      </c>
      <c r="AU26" s="103">
        <v>31</v>
      </c>
      <c r="AV26" s="103">
        <v>0</v>
      </c>
      <c r="AW26" s="103">
        <v>0</v>
      </c>
      <c r="AX26" s="103">
        <v>0</v>
      </c>
      <c r="AY26" s="103">
        <v>0</v>
      </c>
      <c r="AZ26" s="103">
        <f t="shared" si="14"/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18</v>
      </c>
      <c r="B27" s="106" t="s">
        <v>292</v>
      </c>
      <c r="C27" s="101" t="s">
        <v>293</v>
      </c>
      <c r="D27" s="103">
        <f t="shared" si="0"/>
        <v>10184</v>
      </c>
      <c r="E27" s="103">
        <f t="shared" si="1"/>
        <v>0</v>
      </c>
      <c r="F27" s="103">
        <v>0</v>
      </c>
      <c r="G27" s="103">
        <v>0</v>
      </c>
      <c r="H27" s="103">
        <f t="shared" si="2"/>
        <v>10184</v>
      </c>
      <c r="I27" s="103">
        <v>454</v>
      </c>
      <c r="J27" s="103">
        <v>9730</v>
      </c>
      <c r="K27" s="103">
        <f t="shared" si="3"/>
        <v>0</v>
      </c>
      <c r="L27" s="103">
        <v>0</v>
      </c>
      <c r="M27" s="103">
        <v>0</v>
      </c>
      <c r="N27" s="103">
        <f t="shared" si="4"/>
        <v>10184</v>
      </c>
      <c r="O27" s="103">
        <f t="shared" si="5"/>
        <v>454</v>
      </c>
      <c r="P27" s="103">
        <v>454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 t="shared" si="7"/>
        <v>9730</v>
      </c>
      <c r="W27" s="103">
        <v>9730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 t="shared" si="9"/>
        <v>0</v>
      </c>
      <c r="AD27" s="103">
        <v>0</v>
      </c>
      <c r="AE27" s="103">
        <v>0</v>
      </c>
      <c r="AF27" s="103">
        <f t="shared" si="10"/>
        <v>135</v>
      </c>
      <c r="AG27" s="103">
        <v>135</v>
      </c>
      <c r="AH27" s="103">
        <v>0</v>
      </c>
      <c r="AI27" s="103">
        <v>0</v>
      </c>
      <c r="AJ27" s="103">
        <f t="shared" si="11"/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 t="shared" si="13"/>
        <v>135</v>
      </c>
      <c r="AU27" s="103">
        <v>135</v>
      </c>
      <c r="AV27" s="103">
        <v>0</v>
      </c>
      <c r="AW27" s="103">
        <v>0</v>
      </c>
      <c r="AX27" s="103">
        <v>0</v>
      </c>
      <c r="AY27" s="103">
        <v>0</v>
      </c>
      <c r="AZ27" s="103">
        <f t="shared" si="14"/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18</v>
      </c>
      <c r="B28" s="106" t="s">
        <v>294</v>
      </c>
      <c r="C28" s="101" t="s">
        <v>295</v>
      </c>
      <c r="D28" s="103">
        <f t="shared" si="0"/>
        <v>7824</v>
      </c>
      <c r="E28" s="103">
        <f t="shared" si="1"/>
        <v>0</v>
      </c>
      <c r="F28" s="103">
        <v>0</v>
      </c>
      <c r="G28" s="103">
        <v>0</v>
      </c>
      <c r="H28" s="103">
        <f t="shared" si="2"/>
        <v>0</v>
      </c>
      <c r="I28" s="103">
        <v>0</v>
      </c>
      <c r="J28" s="103">
        <v>0</v>
      </c>
      <c r="K28" s="103">
        <f t="shared" si="3"/>
        <v>7824</v>
      </c>
      <c r="L28" s="103">
        <v>947</v>
      </c>
      <c r="M28" s="103">
        <v>6877</v>
      </c>
      <c r="N28" s="103">
        <f t="shared" si="4"/>
        <v>7824</v>
      </c>
      <c r="O28" s="103">
        <f t="shared" si="5"/>
        <v>947</v>
      </c>
      <c r="P28" s="103">
        <v>947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 t="shared" si="7"/>
        <v>6877</v>
      </c>
      <c r="W28" s="103">
        <v>6877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 t="shared" si="9"/>
        <v>0</v>
      </c>
      <c r="AD28" s="103">
        <v>0</v>
      </c>
      <c r="AE28" s="103">
        <v>0</v>
      </c>
      <c r="AF28" s="103">
        <f t="shared" si="10"/>
        <v>223</v>
      </c>
      <c r="AG28" s="103">
        <v>223</v>
      </c>
      <c r="AH28" s="103">
        <v>0</v>
      </c>
      <c r="AI28" s="103">
        <v>0</v>
      </c>
      <c r="AJ28" s="103">
        <f t="shared" si="11"/>
        <v>223</v>
      </c>
      <c r="AK28" s="103">
        <v>0</v>
      </c>
      <c r="AL28" s="103">
        <v>0</v>
      </c>
      <c r="AM28" s="103">
        <v>223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 t="shared" si="13"/>
        <v>23</v>
      </c>
      <c r="AU28" s="103">
        <v>0</v>
      </c>
      <c r="AV28" s="103">
        <v>0</v>
      </c>
      <c r="AW28" s="103">
        <v>23</v>
      </c>
      <c r="AX28" s="103">
        <v>0</v>
      </c>
      <c r="AY28" s="103">
        <v>0</v>
      </c>
      <c r="AZ28" s="103">
        <f t="shared" si="14"/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18</v>
      </c>
      <c r="B29" s="106" t="s">
        <v>296</v>
      </c>
      <c r="C29" s="101" t="s">
        <v>297</v>
      </c>
      <c r="D29" s="103">
        <f t="shared" si="0"/>
        <v>5009</v>
      </c>
      <c r="E29" s="103">
        <f t="shared" si="1"/>
        <v>0</v>
      </c>
      <c r="F29" s="103">
        <v>0</v>
      </c>
      <c r="G29" s="103">
        <v>0</v>
      </c>
      <c r="H29" s="103">
        <f t="shared" si="2"/>
        <v>0</v>
      </c>
      <c r="I29" s="103">
        <v>0</v>
      </c>
      <c r="J29" s="103">
        <v>0</v>
      </c>
      <c r="K29" s="103">
        <f t="shared" si="3"/>
        <v>5009</v>
      </c>
      <c r="L29" s="103">
        <v>1055</v>
      </c>
      <c r="M29" s="103">
        <v>3954</v>
      </c>
      <c r="N29" s="103">
        <f t="shared" si="4"/>
        <v>5022</v>
      </c>
      <c r="O29" s="103">
        <f t="shared" si="5"/>
        <v>1055</v>
      </c>
      <c r="P29" s="103">
        <v>1055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 t="shared" si="7"/>
        <v>3954</v>
      </c>
      <c r="W29" s="103">
        <v>3954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 t="shared" si="9"/>
        <v>13</v>
      </c>
      <c r="AD29" s="103">
        <v>13</v>
      </c>
      <c r="AE29" s="103">
        <v>0</v>
      </c>
      <c r="AF29" s="103">
        <f t="shared" si="10"/>
        <v>136</v>
      </c>
      <c r="AG29" s="103">
        <v>136</v>
      </c>
      <c r="AH29" s="103">
        <v>0</v>
      </c>
      <c r="AI29" s="103">
        <v>0</v>
      </c>
      <c r="AJ29" s="103">
        <f t="shared" si="11"/>
        <v>135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135</v>
      </c>
      <c r="AR29" s="103">
        <v>0</v>
      </c>
      <c r="AS29" s="103">
        <v>0</v>
      </c>
      <c r="AT29" s="103">
        <f t="shared" si="13"/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 t="shared" si="14"/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18</v>
      </c>
      <c r="B30" s="106" t="s">
        <v>298</v>
      </c>
      <c r="C30" s="101" t="s">
        <v>299</v>
      </c>
      <c r="D30" s="103">
        <f t="shared" si="0"/>
        <v>2069</v>
      </c>
      <c r="E30" s="103">
        <f t="shared" si="1"/>
        <v>0</v>
      </c>
      <c r="F30" s="103">
        <v>0</v>
      </c>
      <c r="G30" s="103">
        <v>0</v>
      </c>
      <c r="H30" s="103">
        <f t="shared" si="2"/>
        <v>0</v>
      </c>
      <c r="I30" s="103">
        <v>0</v>
      </c>
      <c r="J30" s="103">
        <v>0</v>
      </c>
      <c r="K30" s="103">
        <f t="shared" si="3"/>
        <v>2069</v>
      </c>
      <c r="L30" s="103">
        <v>468</v>
      </c>
      <c r="M30" s="103">
        <v>1601</v>
      </c>
      <c r="N30" s="103">
        <f t="shared" si="4"/>
        <v>2117</v>
      </c>
      <c r="O30" s="103">
        <f t="shared" si="5"/>
        <v>468</v>
      </c>
      <c r="P30" s="103">
        <v>468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 t="shared" si="7"/>
        <v>1601</v>
      </c>
      <c r="W30" s="103">
        <v>1601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 t="shared" si="9"/>
        <v>48</v>
      </c>
      <c r="AD30" s="103">
        <v>48</v>
      </c>
      <c r="AE30" s="103">
        <v>0</v>
      </c>
      <c r="AF30" s="103">
        <f t="shared" si="10"/>
        <v>27</v>
      </c>
      <c r="AG30" s="103">
        <v>27</v>
      </c>
      <c r="AH30" s="103">
        <v>0</v>
      </c>
      <c r="AI30" s="103">
        <v>0</v>
      </c>
      <c r="AJ30" s="103">
        <f t="shared" si="11"/>
        <v>27</v>
      </c>
      <c r="AK30" s="103">
        <v>0</v>
      </c>
      <c r="AL30" s="103">
        <v>0</v>
      </c>
      <c r="AM30" s="103">
        <v>3</v>
      </c>
      <c r="AN30" s="103">
        <v>0</v>
      </c>
      <c r="AO30" s="103">
        <v>0</v>
      </c>
      <c r="AP30" s="103">
        <v>0</v>
      </c>
      <c r="AQ30" s="103">
        <v>3</v>
      </c>
      <c r="AR30" s="103">
        <v>21</v>
      </c>
      <c r="AS30" s="103">
        <v>0</v>
      </c>
      <c r="AT30" s="103">
        <f t="shared" si="13"/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 t="shared" si="14"/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18</v>
      </c>
      <c r="B31" s="106" t="s">
        <v>300</v>
      </c>
      <c r="C31" s="101" t="s">
        <v>301</v>
      </c>
      <c r="D31" s="103">
        <f t="shared" si="0"/>
        <v>7365</v>
      </c>
      <c r="E31" s="103">
        <f t="shared" si="1"/>
        <v>1861</v>
      </c>
      <c r="F31" s="103">
        <v>1627</v>
      </c>
      <c r="G31" s="103">
        <v>234</v>
      </c>
      <c r="H31" s="103">
        <f t="shared" si="2"/>
        <v>0</v>
      </c>
      <c r="I31" s="103">
        <v>0</v>
      </c>
      <c r="J31" s="103">
        <v>0</v>
      </c>
      <c r="K31" s="103">
        <f t="shared" si="3"/>
        <v>5504</v>
      </c>
      <c r="L31" s="103">
        <v>21</v>
      </c>
      <c r="M31" s="103">
        <v>5483</v>
      </c>
      <c r="N31" s="103">
        <f t="shared" si="4"/>
        <v>7375</v>
      </c>
      <c r="O31" s="103">
        <f t="shared" si="5"/>
        <v>1648</v>
      </c>
      <c r="P31" s="103">
        <v>1648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 t="shared" si="7"/>
        <v>5717</v>
      </c>
      <c r="W31" s="103">
        <v>5717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 t="shared" si="9"/>
        <v>10</v>
      </c>
      <c r="AD31" s="103">
        <v>10</v>
      </c>
      <c r="AE31" s="103">
        <v>0</v>
      </c>
      <c r="AF31" s="103">
        <f t="shared" si="10"/>
        <v>257</v>
      </c>
      <c r="AG31" s="103">
        <v>257</v>
      </c>
      <c r="AH31" s="103">
        <v>0</v>
      </c>
      <c r="AI31" s="103">
        <v>0</v>
      </c>
      <c r="AJ31" s="103">
        <f t="shared" si="11"/>
        <v>257</v>
      </c>
      <c r="AK31" s="103">
        <v>0</v>
      </c>
      <c r="AL31" s="103">
        <v>0</v>
      </c>
      <c r="AM31" s="103">
        <v>7</v>
      </c>
      <c r="AN31" s="103">
        <v>0</v>
      </c>
      <c r="AO31" s="103">
        <v>0</v>
      </c>
      <c r="AP31" s="103">
        <v>0</v>
      </c>
      <c r="AQ31" s="103">
        <v>0</v>
      </c>
      <c r="AR31" s="103">
        <v>250</v>
      </c>
      <c r="AS31" s="103">
        <v>0</v>
      </c>
      <c r="AT31" s="103">
        <f t="shared" si="13"/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 t="shared" si="14"/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0" man="1"/>
    <brk id="31" min="1" max="30" man="1"/>
    <brk id="45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0</v>
      </c>
      <c r="F7" s="156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36000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0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0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0</v>
      </c>
      <c r="F10" s="157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0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0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0</v>
      </c>
      <c r="F13" s="158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0</v>
      </c>
      <c r="F14" s="159" t="s">
        <v>100</v>
      </c>
      <c r="G14" s="160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0</v>
      </c>
      <c r="F15" s="154" t="s">
        <v>54</v>
      </c>
      <c r="G15" s="155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9" t="s">
        <v>114</v>
      </c>
      <c r="G19" s="160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9" t="s">
        <v>118</v>
      </c>
      <c r="G20" s="160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9" t="s">
        <v>122</v>
      </c>
      <c r="G21" s="160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4" t="s">
        <v>54</v>
      </c>
      <c r="G22" s="155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36201</v>
      </c>
      <c r="AG207" s="11">
        <v>207</v>
      </c>
    </row>
    <row r="208" spans="32:33" ht="13.5">
      <c r="AF208" s="45" t="str">
        <f>+'水洗化人口等'!B9</f>
        <v>36202</v>
      </c>
      <c r="AG208" s="11">
        <v>208</v>
      </c>
    </row>
    <row r="209" spans="32:33" ht="13.5">
      <c r="AF209" s="45" t="str">
        <f>+'水洗化人口等'!B10</f>
        <v>36203</v>
      </c>
      <c r="AG209" s="11">
        <v>209</v>
      </c>
    </row>
    <row r="210" spans="32:33" ht="13.5">
      <c r="AF210" s="45" t="str">
        <f>+'水洗化人口等'!B11</f>
        <v>36204</v>
      </c>
      <c r="AG210" s="11">
        <v>210</v>
      </c>
    </row>
    <row r="211" spans="32:33" ht="13.5">
      <c r="AF211" s="45" t="str">
        <f>+'水洗化人口等'!B12</f>
        <v>36205</v>
      </c>
      <c r="AG211" s="11">
        <v>211</v>
      </c>
    </row>
    <row r="212" spans="32:33" ht="13.5">
      <c r="AF212" s="45" t="str">
        <f>+'水洗化人口等'!B13</f>
        <v>36206</v>
      </c>
      <c r="AG212" s="11">
        <v>212</v>
      </c>
    </row>
    <row r="213" spans="32:33" ht="13.5">
      <c r="AF213" s="45" t="str">
        <f>+'水洗化人口等'!B14</f>
        <v>36207</v>
      </c>
      <c r="AG213" s="11">
        <v>213</v>
      </c>
    </row>
    <row r="214" spans="32:33" ht="13.5">
      <c r="AF214" s="45" t="str">
        <f>+'水洗化人口等'!B15</f>
        <v>36208</v>
      </c>
      <c r="AG214" s="11">
        <v>214</v>
      </c>
    </row>
    <row r="215" spans="32:33" ht="13.5">
      <c r="AF215" s="45" t="str">
        <f>+'水洗化人口等'!B16</f>
        <v>36301</v>
      </c>
      <c r="AG215" s="11">
        <v>215</v>
      </c>
    </row>
    <row r="216" spans="32:33" ht="13.5">
      <c r="AF216" s="45" t="str">
        <f>+'水洗化人口等'!B17</f>
        <v>36302</v>
      </c>
      <c r="AG216" s="11">
        <v>216</v>
      </c>
    </row>
    <row r="217" spans="32:33" ht="13.5">
      <c r="AF217" s="45" t="str">
        <f>+'水洗化人口等'!B18</f>
        <v>36321</v>
      </c>
      <c r="AG217" s="11">
        <v>217</v>
      </c>
    </row>
    <row r="218" spans="32:33" ht="13.5">
      <c r="AF218" s="45" t="str">
        <f>+'水洗化人口等'!B19</f>
        <v>36341</v>
      </c>
      <c r="AG218" s="11">
        <v>218</v>
      </c>
    </row>
    <row r="219" spans="32:33" ht="13.5">
      <c r="AF219" s="45" t="str">
        <f>+'水洗化人口等'!B20</f>
        <v>36342</v>
      </c>
      <c r="AG219" s="11">
        <v>219</v>
      </c>
    </row>
    <row r="220" spans="32:33" ht="13.5">
      <c r="AF220" s="45" t="str">
        <f>+'水洗化人口等'!B21</f>
        <v>36368</v>
      </c>
      <c r="AG220" s="11">
        <v>220</v>
      </c>
    </row>
    <row r="221" spans="32:33" ht="13.5">
      <c r="AF221" s="45" t="str">
        <f>+'水洗化人口等'!B22</f>
        <v>36383</v>
      </c>
      <c r="AG221" s="11">
        <v>221</v>
      </c>
    </row>
    <row r="222" spans="32:33" ht="13.5">
      <c r="AF222" s="45" t="str">
        <f>+'水洗化人口等'!B23</f>
        <v>36387</v>
      </c>
      <c r="AG222" s="11">
        <v>222</v>
      </c>
    </row>
    <row r="223" spans="32:33" ht="13.5">
      <c r="AF223" s="45" t="str">
        <f>+'水洗化人口等'!B24</f>
        <v>36388</v>
      </c>
      <c r="AG223" s="11">
        <v>223</v>
      </c>
    </row>
    <row r="224" spans="32:33" ht="13.5">
      <c r="AF224" s="45" t="str">
        <f>+'水洗化人口等'!B25</f>
        <v>36401</v>
      </c>
      <c r="AG224" s="11">
        <v>224</v>
      </c>
    </row>
    <row r="225" spans="32:33" ht="13.5">
      <c r="AF225" s="45" t="str">
        <f>+'水洗化人口等'!B26</f>
        <v>36402</v>
      </c>
      <c r="AG225" s="11">
        <v>225</v>
      </c>
    </row>
    <row r="226" spans="32:33" ht="13.5">
      <c r="AF226" s="45" t="str">
        <f>+'水洗化人口等'!B27</f>
        <v>36403</v>
      </c>
      <c r="AG226" s="11">
        <v>226</v>
      </c>
    </row>
    <row r="227" spans="32:33" ht="13.5">
      <c r="AF227" s="45" t="str">
        <f>+'水洗化人口等'!B28</f>
        <v>36404</v>
      </c>
      <c r="AG227" s="11">
        <v>227</v>
      </c>
    </row>
    <row r="228" spans="32:33" ht="13.5">
      <c r="AF228" s="45" t="str">
        <f>+'水洗化人口等'!B29</f>
        <v>36405</v>
      </c>
      <c r="AG228" s="11">
        <v>228</v>
      </c>
    </row>
    <row r="229" spans="32:33" ht="13.5">
      <c r="AF229" s="45" t="str">
        <f>+'水洗化人口等'!B30</f>
        <v>36468</v>
      </c>
      <c r="AG229" s="11">
        <v>229</v>
      </c>
    </row>
    <row r="230" spans="32:33" ht="13.5">
      <c r="AF230" s="45" t="str">
        <f>+'水洗化人口等'!B31</f>
        <v>36489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2017-03-06T10:29:06Z</dcterms:modified>
  <cp:category/>
  <cp:version/>
  <cp:contentType/>
  <cp:contentStatus/>
</cp:coreProperties>
</file>