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20730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'し尿処理状況'!$2:$26</definedName>
    <definedName name="_xlnm.Print_Area" localSheetId="0">'水洗化人口等'!$2:$26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<sst xmlns="http://schemas.openxmlformats.org/spreadsheetml/2006/main" count="636" uniqueCount="292">
  <si>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</si>
  <si>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</si>
  <si>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</si>
  <si>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</si>
  <si>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</si>
  <si>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</si>
  <si>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</si>
  <si>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</si>
  <si>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</si>
  <si>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</si>
  <si>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</si>
  <si>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</si>
  <si>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</si>
  <si>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</si>
  <si>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</si>
  <si>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</si>
  <si>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</si>
  <si>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</si>
  <si>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</si>
  <si>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</si>
  <si>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</si>
  <si>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</si>
  <si>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</si>
  <si>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</si>
  <si>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</si>
  <si>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</si>
  <si>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</si>
  <si>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</si>
  <si>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</si>
  <si>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</si>
  <si>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</si>
  <si>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</si>
  <si>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</si>
  <si>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</si>
  <si>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</si>
  <si>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</si>
  <si>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</si>
  <si>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</si>
  <si>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</si>
  <si>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</si>
  <si>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</si>
  <si>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</si>
  <si>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</si>
  <si>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</si>
  <si>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</si>
  <si>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</si>
  <si>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</si>
  <si>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</si>
  <si>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</si>
  <si>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</si>
  <si>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</si>
  <si>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</si>
  <si>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</si>
  <si>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</si>
  <si>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</si>
  <si>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</si>
  <si>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</si>
  <si>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</si>
  <si>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</si>
  <si>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</si>
  <si>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</si>
  <si>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</si>
  <si>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</si>
  <si>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</si>
  <si>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</si>
  <si>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=COUNTA(水洗化人口等!B7:B250)+6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</si>
  <si>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</si>
  <si>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</si>
  <si>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</si>
  <si>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</si>
  <si>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</si>
  <si>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</si>
  <si>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</si>
  <si>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</si>
  <si>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</si>
  <si>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</si>
  <si>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</si>
  <si>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</si>
  <si>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</si>
  <si>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</si>
  <si>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</si>
  <si>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</si>
  <si>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</si>
  <si>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</si>
  <si>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</si>
  <si>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</si>
  <si>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</si>
  <si>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</si>
  <si>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</si>
  <si>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</si>
  <si>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</si>
  <si>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</si>
  <si>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</si>
  <si>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</si>
  <si>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</si>
  <si>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</si>
  <si>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</si>
  <si>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</si>
  <si>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</si>
  <si>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</si>
  <si>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</si>
  <si>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</si>
  <si>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</si>
  <si>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</si>
  <si>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</si>
  <si>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</si>
  <si>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</si>
  <si>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</si>
  <si>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</si>
  <si>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</si>
  <si>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</si>
  <si>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</si>
  <si>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</si>
  <si>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</si>
  <si>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</si>
  <si>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</si>
  <si>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</si>
  <si>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</si>
  <si>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</si>
  <si>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</si>
  <si>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</si>
  <si>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</si>
  <si>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</si>
  <si>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</si>
  <si>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</si>
  <si>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</si>
  <si>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</si>
  <si>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</si>
  <si>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</si>
  <si>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</si>
  <si>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</si>
  <si>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</si>
  <si>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</si>
  <si>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</si>
  <si>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</si>
  <si>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</si>
  <si>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</si>
  <si>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</si>
  <si>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</si>
  <si>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</si>
  <si>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</si>
  <si>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</si>
  <si>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</si>
  <si>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</si>
  <si>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</si>
  <si>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</si>
  <si>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</si>
  <si>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</si>
  <si>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</si>
  <si>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</si>
  <si>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</si>
  <si>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</si>
  <si>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</si>
  <si>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</si>
  <si>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</si>
  <si>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</si>
  <si>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</si>
  <si>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</si>
  <si>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</si>
  <si>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</si>
  <si>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</si>
  <si>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</si>
  <si>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</si>
  <si>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</si>
  <si>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</si>
  <si>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</si>
  <si>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</si>
  <si>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</si>
  <si>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</si>
  <si>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</si>
  <si>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</si>
  <si>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</si>
  <si>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</si>
  <si>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</si>
  <si>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</si>
  <si>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</si>
  <si>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</si>
  <si>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</si>
  <si>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</si>
  <si>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</si>
  <si>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</si>
  <si>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</si>
  <si>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</si>
  <si>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</si>
  <si>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</si>
  <si>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</si>
  <si>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</si>
  <si>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</si>
  <si>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</si>
  <si>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</si>
  <si>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</si>
  <si>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</si>
  <si>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</si>
  <si>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</si>
  <si>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</si>
  <si>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</si>
  <si>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</si>
  <si>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</si>
  <si>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</si>
  <si>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</si>
  <si>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</si>
  <si>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</si>
  <si>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</si>
  <si>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</si>
  <si>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</si>
  <si>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</si>
  <si>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</si>
  <si>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</si>
  <si>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</si>
  <si>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</si>
  <si>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</si>
  <si>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</si>
  <si>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</si>
  <si>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</si>
  <si>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</si>
  <si>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</si>
  <si>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</si>
  <si>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</si>
  <si>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</si>
  <si>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</si>
  <si>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</si>
  <si>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</si>
  <si>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</si>
  <si>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</si>
  <si>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</si>
  <si>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</si>
  <si>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</si>
  <si>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</si>
  <si>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</si>
  <si>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</si>
  <si>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</si>
  <si>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</si>
  <si>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</si>
  <si>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</si>
  <si>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</si>
  <si>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</si>
  <si>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</si>
  <si>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</si>
  <si>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</si>
  <si>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</si>
  <si>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</si>
  <si>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</si>
  <si>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</si>
  <si>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</si>
  <si>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</si>
  <si>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</si>
  <si>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</si>
  <si>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</si>
  <si>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</si>
  <si>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</si>
  <si>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35000</t>
  </si>
  <si>
    <t>水洗化人口等（平成27年度実績）</t>
  </si>
  <si>
    <t>し尿処理の状況（平成27年度実績）</t>
  </si>
  <si>
    <t>35201</t>
  </si>
  <si>
    <t>下関市</t>
  </si>
  <si>
    <t>○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</si>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</sst>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11" xfId="65" applyFont="1" applyFill="1" applyBorder="1" applyAlignment="1" quotePrefix="1">
      <alignment horizontal="lef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177" fontId="6" fillId="0" borderId="0" xfId="42" applyNumberFormat="1" applyFont="1" applyFill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6" fillId="0" borderId="13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77" fontId="6" fillId="0" borderId="11" xfId="42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4" xfId="49" applyNumberFormat="1" applyFont="1" applyFill="1" applyBorder="1" applyAlignment="1">
      <alignment vertical="center"/>
    </xf>
    <xf numFmtId="180" fontId="6" fillId="0" borderId="14" xfId="65" applyNumberFormat="1" applyFont="1" applyFill="1" applyBorder="1" applyAlignment="1">
      <alignment vertical="center"/>
      <protection/>
    </xf>
    <xf numFmtId="180" fontId="6" fillId="0" borderId="11" xfId="65" applyNumberFormat="1" applyFont="1" applyFill="1" applyBorder="1" applyAlignment="1">
      <alignment horizontal="right" vertical="center"/>
      <protection/>
    </xf>
    <xf numFmtId="180" fontId="6" fillId="0" borderId="14" xfId="65" applyNumberFormat="1" applyFont="1" applyFill="1" applyBorder="1" applyAlignment="1">
      <alignment horizontal="right" vertical="center"/>
      <protection/>
    </xf>
    <xf numFmtId="180" fontId="6" fillId="0" borderId="15" xfId="65" applyNumberFormat="1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180" fontId="6" fillId="0" borderId="16" xfId="49" applyNumberFormat="1" applyFont="1" applyFill="1" applyBorder="1" applyAlignment="1">
      <alignment vertical="center"/>
    </xf>
    <xf numFmtId="0" fontId="6" fillId="0" borderId="16" xfId="65" applyFont="1" applyFill="1" applyBorder="1" applyAlignment="1">
      <alignment horizontal="right" vertical="center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180" fontId="6" fillId="0" borderId="15" xfId="49" applyNumberFormat="1" applyFont="1" applyFill="1" applyBorder="1" applyAlignment="1">
      <alignment vertical="center"/>
    </xf>
    <xf numFmtId="2" fontId="6" fillId="0" borderId="0" xfId="65" applyNumberFormat="1" applyFont="1" applyFill="1" applyAlignment="1">
      <alignment vertical="center"/>
      <protection/>
    </xf>
    <xf numFmtId="0" fontId="6" fillId="0" borderId="0" xfId="65" applyFont="1" applyFill="1" applyAlignment="1">
      <alignment horizontal="right"/>
      <protection/>
    </xf>
    <xf numFmtId="180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righ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3" fillId="0" borderId="17" xfId="64" applyNumberFormat="1" applyFont="1" applyFill="1" applyBorder="1" applyAlignment="1">
      <alignment horizontal="center" vertical="center"/>
      <protection/>
    </xf>
    <xf numFmtId="0" fontId="6" fillId="0" borderId="0" xfId="65" applyNumberFormat="1" applyFont="1" applyFill="1" applyAlignment="1">
      <alignment vertical="center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 wrapText="1"/>
    </xf>
    <xf numFmtId="0" fontId="5" fillId="0" borderId="0" xfId="63" applyNumberFormat="1" applyFont="1">
      <alignment/>
      <protection/>
    </xf>
    <xf numFmtId="0" fontId="5" fillId="0" borderId="0" xfId="63" applyNumberFormat="1" applyFont="1" applyBorder="1">
      <alignment/>
      <protection/>
    </xf>
    <xf numFmtId="0" fontId="5" fillId="0" borderId="0" xfId="62" applyNumberFormat="1" applyFont="1" applyAlignment="1">
      <alignment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6" fillId="33" borderId="0" xfId="64" applyNumberFormat="1" applyFont="1" applyFill="1" applyAlignment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0" fontId="7" fillId="34" borderId="18" xfId="62" applyNumberFormat="1" applyFont="1" applyFill="1" applyBorder="1" applyAlignment="1">
      <alignment vertical="center"/>
      <protection/>
    </xf>
    <xf numFmtId="0" fontId="3" fillId="34" borderId="19" xfId="62" applyNumberFormat="1" applyFont="1" applyFill="1" applyBorder="1" applyAlignment="1">
      <alignment vertical="center"/>
      <protection/>
    </xf>
    <xf numFmtId="0" fontId="7" fillId="34" borderId="20" xfId="61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1" xfId="62" applyNumberFormat="1" applyFont="1" applyFill="1" applyBorder="1" applyAlignment="1">
      <alignment vertical="center"/>
      <protection/>
    </xf>
    <xf numFmtId="0" fontId="3" fillId="34" borderId="12" xfId="62" applyNumberFormat="1" applyFont="1" applyFill="1" applyBorder="1" applyAlignment="1">
      <alignment vertical="center"/>
      <protection/>
    </xf>
    <xf numFmtId="0" fontId="3" fillId="34" borderId="21" xfId="61" applyNumberFormat="1" applyFont="1" applyFill="1" applyBorder="1" applyAlignment="1">
      <alignment vertical="center" wrapText="1"/>
      <protection/>
    </xf>
    <xf numFmtId="0" fontId="3" fillId="34" borderId="12" xfId="62" applyNumberFormat="1" applyFont="1" applyFill="1" applyBorder="1" applyAlignment="1" quotePrefix="1">
      <alignment vertical="center" wrapText="1"/>
      <protection/>
    </xf>
    <xf numFmtId="0" fontId="3" fillId="34" borderId="21" xfId="61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7" fillId="34" borderId="21" xfId="61" applyNumberFormat="1" applyFont="1" applyFill="1" applyBorder="1" applyAlignment="1">
      <alignment vertical="center" wrapText="1"/>
      <protection/>
    </xf>
    <xf numFmtId="0" fontId="3" fillId="34" borderId="21" xfId="62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>
      <alignment horizontal="center" vertical="center" wrapText="1"/>
      <protection/>
    </xf>
    <xf numFmtId="0" fontId="3" fillId="34" borderId="21" xfId="61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 quotePrefix="1">
      <alignment horizontal="center" vertical="center" wrapText="1"/>
      <protection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 quotePrefix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horizontal="right" vertical="center"/>
    </xf>
    <xf numFmtId="0" fontId="7" fillId="34" borderId="18" xfId="63" applyNumberFormat="1" applyFont="1" applyFill="1" applyBorder="1" applyAlignment="1" quotePrefix="1">
      <alignment horizontal="left" vertical="center"/>
      <protection/>
    </xf>
    <xf numFmtId="0" fontId="3" fillId="34" borderId="19" xfId="0" applyNumberFormat="1" applyFont="1" applyFill="1" applyBorder="1" applyAlignment="1">
      <alignment horizontal="left" vertical="center"/>
    </xf>
    <xf numFmtId="0" fontId="3" fillId="34" borderId="12" xfId="0" applyNumberFormat="1" applyFont="1" applyFill="1" applyBorder="1" applyAlignment="1">
      <alignment horizontal="left" vertical="center"/>
    </xf>
    <xf numFmtId="0" fontId="3" fillId="34" borderId="19" xfId="63" applyNumberFormat="1" applyFont="1" applyFill="1" applyBorder="1" applyAlignment="1">
      <alignment horizontal="left" vertical="center"/>
      <protection/>
    </xf>
    <xf numFmtId="0" fontId="3" fillId="34" borderId="12" xfId="63" applyNumberFormat="1" applyFont="1" applyFill="1" applyBorder="1" applyAlignment="1">
      <alignment horizontal="left" vertical="center"/>
      <protection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1" xfId="63" applyNumberFormat="1" applyFont="1" applyFill="1" applyBorder="1" applyAlignment="1">
      <alignment horizontal="left" vertical="center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7" fillId="34" borderId="21" xfId="63" applyNumberFormat="1" applyFont="1" applyFill="1" applyBorder="1" applyAlignment="1">
      <alignment horizontal="left" vertical="center" wrapText="1"/>
      <protection/>
    </xf>
    <xf numFmtId="0" fontId="3" fillId="34" borderId="21" xfId="63" applyNumberFormat="1" applyFont="1" applyFill="1" applyBorder="1" applyAlignment="1">
      <alignment horizontal="center" vertical="center"/>
      <protection/>
    </xf>
    <xf numFmtId="0" fontId="3" fillId="34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 quotePrefix="1">
      <alignment horizontal="center" vertical="center"/>
    </xf>
    <xf numFmtId="0" fontId="5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5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88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vertical="center"/>
    </xf>
    <xf numFmtId="0" fontId="5" fillId="35" borderId="11" xfId="0" applyNumberFormat="1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vertical="center"/>
    </xf>
    <xf numFmtId="3" fontId="5" fillId="35" borderId="11" xfId="49" applyNumberFormat="1" applyFont="1" applyFill="1" applyBorder="1" applyAlignment="1">
      <alignment vertical="center"/>
    </xf>
    <xf numFmtId="0" fontId="5" fillId="35" borderId="11" xfId="49" applyNumberFormat="1" applyFont="1" applyFill="1" applyBorder="1" applyAlignment="1">
      <alignment horizontal="left" vertical="center"/>
    </xf>
    <xf numFmtId="3" fontId="5" fillId="35" borderId="11" xfId="49" applyNumberFormat="1" applyFont="1" applyFill="1" applyBorder="1" applyAlignment="1">
      <alignment horizontal="right" vertical="center"/>
    </xf>
    <xf numFmtId="188" fontId="5" fillId="35" borderId="11" xfId="49" applyNumberFormat="1" applyFont="1" applyFill="1" applyBorder="1" applyAlignment="1">
      <alignment horizontal="right" vertical="center"/>
    </xf>
    <xf numFmtId="0" fontId="5" fillId="35" borderId="11" xfId="49" applyNumberFormat="1" applyFont="1" applyFill="1" applyBorder="1" applyAlignment="1">
      <alignment vertical="center"/>
    </xf>
    <xf numFmtId="49" fontId="5" fillId="35" borderId="11" xfId="49" applyNumberFormat="1" applyFont="1" applyFill="1" applyBorder="1" applyAlignment="1" quotePrefix="1">
      <alignment horizontal="left" vertical="center"/>
    </xf>
    <xf numFmtId="0" fontId="3" fillId="34" borderId="20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 quotePrefix="1">
      <alignment vertical="center" wrapText="1"/>
      <protection/>
    </xf>
    <xf numFmtId="0" fontId="3" fillId="34" borderId="20" xfId="62" applyNumberFormat="1" applyFont="1" applyFill="1" applyBorder="1" applyAlignment="1">
      <alignment vertical="center" wrapText="1"/>
      <protection/>
    </xf>
    <xf numFmtId="0" fontId="3" fillId="34" borderId="21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>
      <alignment vertical="center"/>
    </xf>
    <xf numFmtId="0" fontId="3" fillId="34" borderId="18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2" xfId="62" applyNumberFormat="1" applyFont="1" applyFill="1" applyBorder="1" applyAlignment="1">
      <alignment vertical="center"/>
      <protection/>
    </xf>
    <xf numFmtId="0" fontId="3" fillId="34" borderId="23" xfId="62" applyNumberFormat="1" applyFont="1" applyFill="1" applyBorder="1" applyAlignment="1">
      <alignment vertical="center"/>
      <protection/>
    </xf>
    <xf numFmtId="0" fontId="3" fillId="34" borderId="24" xfId="62" applyNumberFormat="1" applyFont="1" applyFill="1" applyBorder="1" applyAlignment="1">
      <alignment vertical="center"/>
      <protection/>
    </xf>
    <xf numFmtId="0" fontId="3" fillId="34" borderId="25" xfId="62" applyNumberFormat="1" applyFont="1" applyFill="1" applyBorder="1" applyAlignment="1">
      <alignment vertical="center"/>
      <protection/>
    </xf>
    <xf numFmtId="0" fontId="3" fillId="34" borderId="26" xfId="62" applyNumberFormat="1" applyFont="1" applyFill="1" applyBorder="1" applyAlignment="1">
      <alignment vertical="center"/>
      <protection/>
    </xf>
    <xf numFmtId="0" fontId="3" fillId="34" borderId="18" xfId="62" applyNumberFormat="1" applyFont="1" applyFill="1" applyBorder="1" applyAlignment="1">
      <alignment vertical="center"/>
      <protection/>
    </xf>
    <xf numFmtId="0" fontId="7" fillId="34" borderId="18" xfId="0" applyNumberFormat="1" applyFont="1" applyFill="1" applyBorder="1" applyAlignment="1">
      <alignment horizontal="left" vertical="center" wrapText="1"/>
    </xf>
    <xf numFmtId="0" fontId="3" fillId="34" borderId="22" xfId="0" applyNumberFormat="1" applyFont="1" applyFill="1" applyBorder="1" applyAlignment="1">
      <alignment horizontal="left" vertical="center" wrapText="1"/>
    </xf>
    <xf numFmtId="0" fontId="3" fillId="34" borderId="23" xfId="0" applyNumberFormat="1" applyFont="1" applyFill="1" applyBorder="1" applyAlignment="1">
      <alignment horizontal="left" vertical="center" wrapText="1"/>
    </xf>
    <xf numFmtId="0" fontId="3" fillId="34" borderId="18" xfId="63" applyNumberFormat="1" applyFont="1" applyFill="1" applyBorder="1" applyAlignment="1" quotePrefix="1">
      <alignment horizontal="left" vertical="center" wrapText="1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3" fillId="34" borderId="22" xfId="0" applyNumberFormat="1" applyFont="1" applyFill="1" applyBorder="1" applyAlignment="1">
      <alignment horizontal="left" vertical="center"/>
    </xf>
    <xf numFmtId="0" fontId="3" fillId="34" borderId="23" xfId="0" applyNumberFormat="1" applyFont="1" applyFill="1" applyBorder="1" applyAlignment="1">
      <alignment horizontal="left" vertical="center"/>
    </xf>
    <xf numFmtId="0" fontId="3" fillId="34" borderId="21" xfId="0" applyNumberFormat="1" applyFont="1" applyFill="1" applyBorder="1" applyAlignment="1">
      <alignment horizontal="left" vertical="center"/>
    </xf>
    <xf numFmtId="0" fontId="3" fillId="34" borderId="20" xfId="0" applyNumberFormat="1" applyFont="1" applyFill="1" applyBorder="1" applyAlignment="1">
      <alignment horizontal="left" vertical="center" wrapText="1"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>
      <alignment horizontal="left" vertical="center" wrapText="1"/>
      <protection/>
    </xf>
    <xf numFmtId="0" fontId="3" fillId="34" borderId="20" xfId="0" applyNumberFormat="1" applyFont="1" applyFill="1" applyBorder="1" applyAlignment="1" quotePrefix="1">
      <alignment horizontal="left" vertical="center" wrapText="1"/>
    </xf>
    <xf numFmtId="0" fontId="3" fillId="34" borderId="22" xfId="63" applyNumberFormat="1" applyFont="1" applyFill="1" applyBorder="1" applyAlignment="1" quotePrefix="1">
      <alignment horizontal="left" vertical="center" wrapText="1"/>
      <protection/>
    </xf>
    <xf numFmtId="0" fontId="3" fillId="34" borderId="23" xfId="63" applyNumberFormat="1" applyFont="1" applyFill="1" applyBorder="1" applyAlignment="1" quotePrefix="1">
      <alignment horizontal="left" vertical="center" wrapText="1"/>
      <protection/>
    </xf>
    <xf numFmtId="0" fontId="3" fillId="34" borderId="20" xfId="63" applyNumberFormat="1" applyFont="1" applyFill="1" applyBorder="1" applyAlignment="1">
      <alignment vertical="center" wrapText="1"/>
      <protection/>
    </xf>
    <xf numFmtId="0" fontId="3" fillId="34" borderId="21" xfId="63" applyNumberFormat="1" applyFont="1" applyFill="1" applyBorder="1" applyAlignment="1">
      <alignment vertical="center" wrapText="1"/>
      <protection/>
    </xf>
    <xf numFmtId="0" fontId="7" fillId="34" borderId="20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 quotePrefix="1">
      <alignment vertical="center" wrapText="1"/>
      <protection/>
    </xf>
    <xf numFmtId="0" fontId="3" fillId="34" borderId="21" xfId="63" applyNumberFormat="1" applyFont="1" applyFill="1" applyBorder="1" applyAlignment="1" quotePrefix="1">
      <alignment vertical="center" wrapText="1"/>
      <protection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0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31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33" xfId="65" applyFont="1" applyFill="1" applyBorder="1" applyAlignment="1" quotePrefix="1">
      <alignment horizontal="center" vertical="center" textRotation="255"/>
      <protection/>
    </xf>
    <xf numFmtId="0" fontId="6" fillId="0" borderId="34" xfId="65" applyFont="1" applyFill="1" applyBorder="1" applyAlignment="1" quotePrefix="1">
      <alignment horizontal="center" vertical="center" textRotation="255"/>
      <protection/>
    </xf>
    <xf numFmtId="0" fontId="6" fillId="0" borderId="35" xfId="65" applyFont="1" applyFill="1" applyBorder="1" applyAlignment="1" quotePrefix="1">
      <alignment horizontal="center" vertical="center" textRotation="255"/>
      <protection/>
    </xf>
    <xf numFmtId="0" fontId="6" fillId="0" borderId="36" xfId="65" applyFont="1" applyFill="1" applyBorder="1" applyAlignment="1">
      <alignment horizontal="center" vertical="center" textRotation="255" shrinkToFit="1"/>
      <protection/>
    </xf>
    <xf numFmtId="0" fontId="6" fillId="0" borderId="37" xfId="65" applyFont="1" applyFill="1" applyBorder="1" applyAlignment="1">
      <alignment horizontal="center" vertical="center" textRotation="255" shrinkToFit="1"/>
      <protection/>
    </xf>
    <xf numFmtId="0" fontId="6" fillId="0" borderId="38" xfId="65" applyFont="1" applyFill="1" applyBorder="1" applyAlignment="1">
      <alignment horizontal="center" vertical="center" textRotation="255" shrinkToFit="1"/>
      <protection/>
    </xf>
    <xf numFmtId="0" fontId="6" fillId="0" borderId="39" xfId="65" applyFont="1" applyFill="1" applyBorder="1" applyAlignment="1">
      <alignment horizontal="center" vertical="center" textRotation="255"/>
      <protection/>
    </xf>
    <xf numFmtId="0" fontId="6" fillId="0" borderId="37" xfId="65" applyFont="1" applyFill="1" applyBorder="1" applyAlignment="1">
      <alignment horizontal="center" vertical="center" textRotation="255"/>
      <protection/>
    </xf>
    <xf numFmtId="0" fontId="6" fillId="0" borderId="38" xfId="65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:Z26"/>
    </sheetView>
  </sheetViews>
  <sheetFormatPr defaultColWidth="8.796875" defaultRowHeight="13.5" customHeight="1"/>
  <cols>
    <col min="1" max="1" width="10.69921875" style="81" customWidth="1"/>
    <col min="2" max="2" width="8.69921875" style="82" customWidth="1"/>
    <col min="3" max="3" width="12.59765625" style="81" customWidth="1"/>
    <col min="4" max="5" width="11.69921875" style="83" customWidth="1"/>
    <col min="6" max="6" width="11.69921875" style="84" customWidth="1"/>
    <col min="7" max="9" width="11.69921875" style="83" customWidth="1"/>
    <col min="10" max="10" width="11.69921875" style="84" customWidth="1"/>
    <col min="11" max="11" width="11.69921875" style="83" customWidth="1"/>
    <col min="12" max="12" width="11.69921875" style="84" customWidth="1"/>
    <col min="13" max="13" width="11.69921875" style="83" customWidth="1"/>
    <col min="14" max="14" width="11.69921875" style="84" customWidth="1"/>
    <col min="15" max="16" width="11.69921875" style="83" customWidth="1"/>
    <col min="17" max="17" width="11.69921875" style="84" customWidth="1"/>
    <col min="18" max="18" width="11.69921875" style="83" customWidth="1"/>
    <col min="19" max="22" width="8.59765625" style="81" customWidth="1"/>
    <col min="23" max="16384" width="9" style="81" customWidth="1"/>
  </cols>
  <sheetData>
    <row r="1" spans="1:22" s="78" customFormat="1" ht="17.25">
      <c r="A1" s="56" t="s">
        <v>251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</row>
    <row r="2" spans="1:26" s="76" customFormat="1" ht="13.5" customHeight="1">
      <c r="A2" s="118" t="s">
        <v>194</v>
      </c>
      <c r="B2" s="120" t="s">
        <v>195</v>
      </c>
      <c r="C2" s="121" t="s">
        <v>196</v>
      </c>
      <c r="D2" s="60" t="s">
        <v>197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198</v>
      </c>
      <c r="S2" s="126" t="s">
        <v>199</v>
      </c>
      <c r="T2" s="127"/>
      <c r="U2" s="127"/>
      <c r="V2" s="128"/>
      <c r="W2" s="132" t="s">
        <v>200</v>
      </c>
      <c r="X2" s="127"/>
      <c r="Y2" s="127"/>
      <c r="Z2" s="128"/>
    </row>
    <row r="3" spans="1:26" s="76" customFormat="1" ht="13.5" customHeight="1">
      <c r="A3" s="119"/>
      <c r="B3" s="119"/>
      <c r="C3" s="122"/>
      <c r="D3" s="64" t="s">
        <v>201</v>
      </c>
      <c r="E3" s="63" t="s">
        <v>202</v>
      </c>
      <c r="F3" s="61"/>
      <c r="G3" s="61"/>
      <c r="H3" s="65"/>
      <c r="I3" s="63" t="s">
        <v>203</v>
      </c>
      <c r="J3" s="61"/>
      <c r="K3" s="61"/>
      <c r="L3" s="61"/>
      <c r="M3" s="61"/>
      <c r="N3" s="61"/>
      <c r="O3" s="61"/>
      <c r="P3" s="61"/>
      <c r="Q3" s="65"/>
      <c r="R3" s="66"/>
      <c r="S3" s="129"/>
      <c r="T3" s="130"/>
      <c r="U3" s="130"/>
      <c r="V3" s="131"/>
      <c r="W3" s="129"/>
      <c r="X3" s="130"/>
      <c r="Y3" s="130"/>
      <c r="Z3" s="131"/>
    </row>
    <row r="4" spans="1:26" s="76" customFormat="1" ht="18.75" customHeight="1">
      <c r="A4" s="119"/>
      <c r="B4" s="119"/>
      <c r="C4" s="122"/>
      <c r="D4" s="64"/>
      <c r="E4" s="123" t="s">
        <v>201</v>
      </c>
      <c r="F4" s="116" t="s">
        <v>204</v>
      </c>
      <c r="G4" s="116" t="s">
        <v>205</v>
      </c>
      <c r="H4" s="116" t="s">
        <v>206</v>
      </c>
      <c r="I4" s="123" t="s">
        <v>201</v>
      </c>
      <c r="J4" s="116" t="s">
        <v>207</v>
      </c>
      <c r="K4" s="116" t="s">
        <v>208</v>
      </c>
      <c r="L4" s="116" t="s">
        <v>209</v>
      </c>
      <c r="M4" s="116" t="s">
        <v>210</v>
      </c>
      <c r="N4" s="116" t="s">
        <v>211</v>
      </c>
      <c r="O4" s="124" t="s">
        <v>212</v>
      </c>
      <c r="P4" s="67"/>
      <c r="Q4" s="116" t="s">
        <v>213</v>
      </c>
      <c r="R4" s="68"/>
      <c r="S4" s="116" t="s">
        <v>214</v>
      </c>
      <c r="T4" s="116" t="s">
        <v>215</v>
      </c>
      <c r="U4" s="118" t="s">
        <v>216</v>
      </c>
      <c r="V4" s="118" t="s">
        <v>217</v>
      </c>
      <c r="W4" s="116" t="s">
        <v>214</v>
      </c>
      <c r="X4" s="116" t="s">
        <v>215</v>
      </c>
      <c r="Y4" s="118" t="s">
        <v>216</v>
      </c>
      <c r="Z4" s="118" t="s">
        <v>217</v>
      </c>
    </row>
    <row r="5" spans="1:26" s="76" customFormat="1" ht="22.5" customHeight="1">
      <c r="A5" s="119"/>
      <c r="B5" s="119"/>
      <c r="C5" s="122"/>
      <c r="D5" s="64"/>
      <c r="E5" s="123"/>
      <c r="F5" s="117"/>
      <c r="G5" s="117"/>
      <c r="H5" s="117"/>
      <c r="I5" s="123"/>
      <c r="J5" s="117"/>
      <c r="K5" s="117"/>
      <c r="L5" s="117"/>
      <c r="M5" s="117"/>
      <c r="N5" s="117"/>
      <c r="O5" s="117"/>
      <c r="P5" s="69" t="s">
        <v>218</v>
      </c>
      <c r="Q5" s="117"/>
      <c r="R5" s="70"/>
      <c r="S5" s="117"/>
      <c r="T5" s="117"/>
      <c r="U5" s="125"/>
      <c r="V5" s="125"/>
      <c r="W5" s="117"/>
      <c r="X5" s="117"/>
      <c r="Y5" s="125"/>
      <c r="Z5" s="125"/>
    </row>
    <row r="6" spans="1:26" s="77" customFormat="1" ht="13.5" customHeight="1">
      <c r="A6" s="119"/>
      <c r="B6" s="119"/>
      <c r="C6" s="122"/>
      <c r="D6" s="71" t="s">
        <v>219</v>
      </c>
      <c r="E6" s="71" t="s">
        <v>219</v>
      </c>
      <c r="F6" s="72" t="s">
        <v>220</v>
      </c>
      <c r="G6" s="71" t="s">
        <v>219</v>
      </c>
      <c r="H6" s="71" t="s">
        <v>219</v>
      </c>
      <c r="I6" s="71" t="s">
        <v>219</v>
      </c>
      <c r="J6" s="72" t="s">
        <v>220</v>
      </c>
      <c r="K6" s="71" t="s">
        <v>219</v>
      </c>
      <c r="L6" s="72" t="s">
        <v>220</v>
      </c>
      <c r="M6" s="71" t="s">
        <v>219</v>
      </c>
      <c r="N6" s="72" t="s">
        <v>220</v>
      </c>
      <c r="O6" s="71" t="s">
        <v>219</v>
      </c>
      <c r="P6" s="71" t="s">
        <v>219</v>
      </c>
      <c r="Q6" s="72" t="s">
        <v>220</v>
      </c>
      <c r="R6" s="73" t="s">
        <v>219</v>
      </c>
      <c r="S6" s="72"/>
      <c r="T6" s="72"/>
      <c r="U6" s="72"/>
      <c r="V6" s="74"/>
      <c r="W6" s="72"/>
      <c r="X6" s="72"/>
      <c r="Y6" s="72"/>
      <c r="Z6" s="74"/>
    </row>
    <row r="7" spans="1:26" s="75" customFormat="1" ht="13.5" customHeight="1">
      <c r="A7" s="111" t="s">
        <v>19</v>
      </c>
      <c r="B7" s="115" t="s">
        <v>250</v>
      </c>
      <c r="C7" s="111" t="s">
        <v>201</v>
      </c>
      <c r="D7" s="112">
        <f>+SUM(E7,+I7)</f>
        <v>1420960</v>
      </c>
      <c r="E7" s="112">
        <f>+SUM(G7,+H7)</f>
        <v>127744</v>
      </c>
      <c r="F7" s="113">
        <f>IF(D7&gt;0,E7/D7*100,"-")</f>
        <v>8.989978606012837</v>
      </c>
      <c r="G7" s="110">
        <f>SUM(G$8:G$1000)</f>
        <v>120900</v>
      </c>
      <c r="H7" s="110">
        <f>SUM(H$8:H$1000)</f>
        <v>6844</v>
      </c>
      <c r="I7" s="112">
        <f>+SUM(K7,+M7,+O7)</f>
        <v>1293216</v>
      </c>
      <c r="J7" s="113">
        <f>IF(D7&gt;0,I7/D7*100,"-")</f>
        <v>91.01002139398716</v>
      </c>
      <c r="K7" s="110">
        <f>SUM(K$8:K$1000)</f>
        <v>860844</v>
      </c>
      <c r="L7" s="113">
        <f>IF(D7&gt;0,K7/D7*100,"-")</f>
        <v>60.58186015088391</v>
      </c>
      <c r="M7" s="110">
        <f>SUM(M$8:M$1000)</f>
        <v>86</v>
      </c>
      <c r="N7" s="113">
        <f>IF(D7&gt;0,M7/D7*100,"-")</f>
        <v>0.006052246368652179</v>
      </c>
      <c r="O7" s="110">
        <f>SUM(O$8:O$1000)</f>
        <v>432286</v>
      </c>
      <c r="P7" s="110">
        <f>SUM(P$8:P$1000)</f>
        <v>289108</v>
      </c>
      <c r="Q7" s="113">
        <f>IF(D7&gt;0,O7/D7*100,"-")</f>
        <v>30.422108996734604</v>
      </c>
      <c r="R7" s="110">
        <f>SUM(R$8:R$1000)</f>
        <v>12851</v>
      </c>
      <c r="S7" s="114">
        <f aca="true" t="shared" si="0" ref="S7:Z7">COUNTIF(S$8:S$1000,"○")</f>
        <v>9</v>
      </c>
      <c r="T7" s="114">
        <f t="shared" si="0"/>
        <v>4</v>
      </c>
      <c r="U7" s="114">
        <f t="shared" si="0"/>
        <v>0</v>
      </c>
      <c r="V7" s="114">
        <f t="shared" si="0"/>
        <v>6</v>
      </c>
      <c r="W7" s="114">
        <f t="shared" si="0"/>
        <v>5</v>
      </c>
      <c r="X7" s="114">
        <f t="shared" si="0"/>
        <v>1</v>
      </c>
      <c r="Y7" s="114">
        <f t="shared" si="0"/>
        <v>0</v>
      </c>
      <c r="Z7" s="114">
        <f t="shared" si="0"/>
        <v>13</v>
      </c>
    </row>
    <row r="8" spans="1:26" s="107" customFormat="1" ht="13.5" customHeight="1">
      <c r="A8" s="101" t="s">
        <v>19</v>
      </c>
      <c r="B8" s="102" t="s">
        <v>253</v>
      </c>
      <c r="C8" s="101" t="s">
        <v>254</v>
      </c>
      <c r="D8" s="103">
        <f>+SUM(E8,+I8)</f>
        <v>272882</v>
      </c>
      <c r="E8" s="103">
        <f>+SUM(G8,+H8)</f>
        <v>19126</v>
      </c>
      <c r="F8" s="104">
        <f>IF(D8&gt;0,E8/D8*100,"-")</f>
        <v>7.008890289575715</v>
      </c>
      <c r="G8" s="103">
        <v>18736</v>
      </c>
      <c r="H8" s="103">
        <v>390</v>
      </c>
      <c r="I8" s="103">
        <f>+SUM(K8,+M8,+O8)</f>
        <v>253756</v>
      </c>
      <c r="J8" s="104">
        <f>IF(D8&gt;0,I8/D8*100,"-")</f>
        <v>92.9911097104243</v>
      </c>
      <c r="K8" s="103">
        <v>196452</v>
      </c>
      <c r="L8" s="104">
        <f>IF(D8&gt;0,K8/D8*100,"-")</f>
        <v>71.9915567901144</v>
      </c>
      <c r="M8" s="103">
        <v>0</v>
      </c>
      <c r="N8" s="104">
        <f>IF(D8&gt;0,M8/D8*100,"-")</f>
        <v>0</v>
      </c>
      <c r="O8" s="103">
        <v>57304</v>
      </c>
      <c r="P8" s="103">
        <v>29268</v>
      </c>
      <c r="Q8" s="104">
        <f>IF(D8&gt;0,O8/D8*100,"-")</f>
        <v>20.999552920309878</v>
      </c>
      <c r="R8" s="103">
        <v>4013</v>
      </c>
      <c r="S8" s="101"/>
      <c r="T8" s="101" t="s">
        <v>255</v>
      </c>
      <c r="U8" s="101"/>
      <c r="V8" s="101"/>
      <c r="W8" s="101"/>
      <c r="X8" s="101"/>
      <c r="Y8" s="101"/>
      <c r="Z8" s="101" t="s">
        <v>255</v>
      </c>
    </row>
    <row r="9" spans="1:26" s="107" customFormat="1" ht="13.5" customHeight="1">
      <c r="A9" s="101" t="s">
        <v>19</v>
      </c>
      <c r="B9" s="102" t="s">
        <v>256</v>
      </c>
      <c r="C9" s="101" t="s">
        <v>257</v>
      </c>
      <c r="D9" s="103">
        <f>+SUM(E9,+I9)</f>
        <v>169491</v>
      </c>
      <c r="E9" s="103">
        <f>+SUM(G9,+H9)</f>
        <v>18093</v>
      </c>
      <c r="F9" s="104">
        <f>IF(D9&gt;0,E9/D9*100,"-")</f>
        <v>10.674903092199587</v>
      </c>
      <c r="G9" s="103">
        <v>18060</v>
      </c>
      <c r="H9" s="103">
        <v>33</v>
      </c>
      <c r="I9" s="103">
        <f>+SUM(K9,+M9,+O9)</f>
        <v>151398</v>
      </c>
      <c r="J9" s="104">
        <f>IF(D9&gt;0,I9/D9*100,"-")</f>
        <v>89.32509690780041</v>
      </c>
      <c r="K9" s="103">
        <v>121883</v>
      </c>
      <c r="L9" s="104">
        <f>IF(D9&gt;0,K9/D9*100,"-")</f>
        <v>71.91119292469807</v>
      </c>
      <c r="M9" s="103">
        <v>0</v>
      </c>
      <c r="N9" s="104">
        <f>IF(D9&gt;0,M9/D9*100,"-")</f>
        <v>0</v>
      </c>
      <c r="O9" s="103">
        <v>29515</v>
      </c>
      <c r="P9" s="103">
        <v>27407</v>
      </c>
      <c r="Q9" s="104">
        <f>IF(D9&gt;0,O9/D9*100,"-")</f>
        <v>17.413903983102347</v>
      </c>
      <c r="R9" s="103">
        <v>1301</v>
      </c>
      <c r="S9" s="101" t="s">
        <v>255</v>
      </c>
      <c r="T9" s="101"/>
      <c r="U9" s="101"/>
      <c r="V9" s="101"/>
      <c r="W9" s="101"/>
      <c r="X9" s="101"/>
      <c r="Y9" s="101"/>
      <c r="Z9" s="101" t="s">
        <v>255</v>
      </c>
    </row>
    <row r="10" spans="1:26" s="107" customFormat="1" ht="13.5" customHeight="1">
      <c r="A10" s="101" t="s">
        <v>19</v>
      </c>
      <c r="B10" s="102" t="s">
        <v>258</v>
      </c>
      <c r="C10" s="101" t="s">
        <v>259</v>
      </c>
      <c r="D10" s="103">
        <f>+SUM(E10,+I10)</f>
        <v>194107</v>
      </c>
      <c r="E10" s="103">
        <f>+SUM(G10,+H10)</f>
        <v>17377</v>
      </c>
      <c r="F10" s="104">
        <f>IF(D10&gt;0,E10/D10*100,"-")</f>
        <v>8.95227889772136</v>
      </c>
      <c r="G10" s="103">
        <v>16869</v>
      </c>
      <c r="H10" s="103">
        <v>508</v>
      </c>
      <c r="I10" s="103">
        <f>+SUM(K10,+M10,+O10)</f>
        <v>176730</v>
      </c>
      <c r="J10" s="104">
        <f>IF(D10&gt;0,I10/D10*100,"-")</f>
        <v>91.04772110227864</v>
      </c>
      <c r="K10" s="103">
        <v>118692</v>
      </c>
      <c r="L10" s="104">
        <f>IF(D10&gt;0,K10/D10*100,"-")</f>
        <v>61.147717496020235</v>
      </c>
      <c r="M10" s="103">
        <v>0</v>
      </c>
      <c r="N10" s="104">
        <f>IF(D10&gt;0,M10/D10*100,"-")</f>
        <v>0</v>
      </c>
      <c r="O10" s="103">
        <v>58038</v>
      </c>
      <c r="P10" s="103">
        <v>55363</v>
      </c>
      <c r="Q10" s="104">
        <f>IF(D10&gt;0,O10/D10*100,"-")</f>
        <v>29.9000036062584</v>
      </c>
      <c r="R10" s="103">
        <v>1197</v>
      </c>
      <c r="S10" s="101"/>
      <c r="T10" s="101"/>
      <c r="U10" s="101"/>
      <c r="V10" s="101" t="s">
        <v>255</v>
      </c>
      <c r="W10" s="101"/>
      <c r="X10" s="101"/>
      <c r="Y10" s="101"/>
      <c r="Z10" s="101" t="s">
        <v>255</v>
      </c>
    </row>
    <row r="11" spans="1:26" s="107" customFormat="1" ht="13.5" customHeight="1">
      <c r="A11" s="101" t="s">
        <v>19</v>
      </c>
      <c r="B11" s="102" t="s">
        <v>260</v>
      </c>
      <c r="C11" s="101" t="s">
        <v>261</v>
      </c>
      <c r="D11" s="103">
        <f>+SUM(E11,+I11)</f>
        <v>50220</v>
      </c>
      <c r="E11" s="103">
        <f>+SUM(G11,+H11)</f>
        <v>5428</v>
      </c>
      <c r="F11" s="104">
        <f>IF(D11&gt;0,E11/D11*100,"-")</f>
        <v>10.808442851453604</v>
      </c>
      <c r="G11" s="103">
        <v>4664</v>
      </c>
      <c r="H11" s="103">
        <v>764</v>
      </c>
      <c r="I11" s="103">
        <f>+SUM(K11,+M11,+O11)</f>
        <v>44792</v>
      </c>
      <c r="J11" s="104">
        <f>IF(D11&gt;0,I11/D11*100,"-")</f>
        <v>89.1915571485464</v>
      </c>
      <c r="K11" s="103">
        <v>18065</v>
      </c>
      <c r="L11" s="104">
        <f>IF(D11&gt;0,K11/D11*100,"-")</f>
        <v>35.97172441258463</v>
      </c>
      <c r="M11" s="103">
        <v>0</v>
      </c>
      <c r="N11" s="104">
        <f>IF(D11&gt;0,M11/D11*100,"-")</f>
        <v>0</v>
      </c>
      <c r="O11" s="103">
        <v>26727</v>
      </c>
      <c r="P11" s="103">
        <v>13255</v>
      </c>
      <c r="Q11" s="104">
        <f>IF(D11&gt;0,O11/D11*100,"-")</f>
        <v>53.219832735961766</v>
      </c>
      <c r="R11" s="103">
        <v>370</v>
      </c>
      <c r="S11" s="101"/>
      <c r="T11" s="101" t="s">
        <v>255</v>
      </c>
      <c r="U11" s="101"/>
      <c r="V11" s="101"/>
      <c r="W11" s="101"/>
      <c r="X11" s="101"/>
      <c r="Y11" s="101"/>
      <c r="Z11" s="101" t="s">
        <v>255</v>
      </c>
    </row>
    <row r="12" spans="1:26" s="107" customFormat="1" ht="13.5" customHeight="1">
      <c r="A12" s="101" t="s">
        <v>19</v>
      </c>
      <c r="B12" s="102" t="s">
        <v>262</v>
      </c>
      <c r="C12" s="101" t="s">
        <v>263</v>
      </c>
      <c r="D12" s="103">
        <f>+SUM(E12,+I12)</f>
        <v>117893</v>
      </c>
      <c r="E12" s="103">
        <f>+SUM(G12,+H12)</f>
        <v>8506</v>
      </c>
      <c r="F12" s="104">
        <f>IF(D12&gt;0,E12/D12*100,"-")</f>
        <v>7.215017006946978</v>
      </c>
      <c r="G12" s="103">
        <v>8506</v>
      </c>
      <c r="H12" s="103">
        <v>0</v>
      </c>
      <c r="I12" s="103">
        <f>+SUM(K12,+M12,+O12)</f>
        <v>109387</v>
      </c>
      <c r="J12" s="104">
        <f>IF(D12&gt;0,I12/D12*100,"-")</f>
        <v>92.78498299305302</v>
      </c>
      <c r="K12" s="103">
        <v>67790</v>
      </c>
      <c r="L12" s="104">
        <f>IF(D12&gt;0,K12/D12*100,"-")</f>
        <v>57.501293545842415</v>
      </c>
      <c r="M12" s="103">
        <v>0</v>
      </c>
      <c r="N12" s="104">
        <f>IF(D12&gt;0,M12/D12*100,"-")</f>
        <v>0</v>
      </c>
      <c r="O12" s="103">
        <v>41597</v>
      </c>
      <c r="P12" s="103">
        <v>32504</v>
      </c>
      <c r="Q12" s="104">
        <f>IF(D12&gt;0,O12/D12*100,"-")</f>
        <v>35.283689447210605</v>
      </c>
      <c r="R12" s="103">
        <v>861</v>
      </c>
      <c r="S12" s="101"/>
      <c r="T12" s="101"/>
      <c r="U12" s="101"/>
      <c r="V12" s="101" t="s">
        <v>255</v>
      </c>
      <c r="W12" s="101"/>
      <c r="X12" s="101"/>
      <c r="Y12" s="101"/>
      <c r="Z12" s="101" t="s">
        <v>255</v>
      </c>
    </row>
    <row r="13" spans="1:26" s="107" customFormat="1" ht="13.5" customHeight="1">
      <c r="A13" s="101" t="s">
        <v>19</v>
      </c>
      <c r="B13" s="102" t="s">
        <v>264</v>
      </c>
      <c r="C13" s="101" t="s">
        <v>265</v>
      </c>
      <c r="D13" s="103">
        <f>+SUM(E13,+I13)</f>
        <v>56492</v>
      </c>
      <c r="E13" s="103">
        <f>+SUM(G13,+H13)</f>
        <v>2648</v>
      </c>
      <c r="F13" s="104">
        <f>IF(D13&gt;0,E13/D13*100,"-")</f>
        <v>4.687389364865822</v>
      </c>
      <c r="G13" s="103">
        <v>2578</v>
      </c>
      <c r="H13" s="103">
        <v>70</v>
      </c>
      <c r="I13" s="103">
        <f>+SUM(K13,+M13,+O13)</f>
        <v>53844</v>
      </c>
      <c r="J13" s="104">
        <f>IF(D13&gt;0,I13/D13*100,"-")</f>
        <v>95.31261063513418</v>
      </c>
      <c r="K13" s="103">
        <v>46740</v>
      </c>
      <c r="L13" s="104">
        <f>IF(D13&gt;0,K13/D13*100,"-")</f>
        <v>82.73737874389295</v>
      </c>
      <c r="M13" s="103">
        <v>0</v>
      </c>
      <c r="N13" s="104">
        <f>IF(D13&gt;0,M13/D13*100,"-")</f>
        <v>0</v>
      </c>
      <c r="O13" s="103">
        <v>7104</v>
      </c>
      <c r="P13" s="103">
        <v>2524</v>
      </c>
      <c r="Q13" s="104">
        <f>IF(D13&gt;0,O13/D13*100,"-")</f>
        <v>12.575231891241238</v>
      </c>
      <c r="R13" s="103">
        <v>390</v>
      </c>
      <c r="S13" s="101"/>
      <c r="T13" s="101" t="s">
        <v>255</v>
      </c>
      <c r="U13" s="101"/>
      <c r="V13" s="101"/>
      <c r="W13" s="101"/>
      <c r="X13" s="101"/>
      <c r="Y13" s="101"/>
      <c r="Z13" s="101" t="s">
        <v>255</v>
      </c>
    </row>
    <row r="14" spans="1:26" s="107" customFormat="1" ht="13.5" customHeight="1">
      <c r="A14" s="101" t="s">
        <v>19</v>
      </c>
      <c r="B14" s="102" t="s">
        <v>266</v>
      </c>
      <c r="C14" s="101" t="s">
        <v>267</v>
      </c>
      <c r="D14" s="103">
        <f>+SUM(E14,+I14)</f>
        <v>140200</v>
      </c>
      <c r="E14" s="103">
        <f>+SUM(G14,+H14)</f>
        <v>8570</v>
      </c>
      <c r="F14" s="104">
        <f>IF(D14&gt;0,E14/D14*100,"-")</f>
        <v>6.112696148359486</v>
      </c>
      <c r="G14" s="103">
        <v>7102</v>
      </c>
      <c r="H14" s="103">
        <v>1468</v>
      </c>
      <c r="I14" s="103">
        <f>+SUM(K14,+M14,+O14)</f>
        <v>131630</v>
      </c>
      <c r="J14" s="104">
        <f>IF(D14&gt;0,I14/D14*100,"-")</f>
        <v>93.88730385164051</v>
      </c>
      <c r="K14" s="103">
        <v>43076</v>
      </c>
      <c r="L14" s="104">
        <f>IF(D14&gt;0,K14/D14*100,"-")</f>
        <v>30.7246790299572</v>
      </c>
      <c r="M14" s="103">
        <v>0</v>
      </c>
      <c r="N14" s="104">
        <f>IF(D14&gt;0,M14/D14*100,"-")</f>
        <v>0</v>
      </c>
      <c r="O14" s="103">
        <v>88554</v>
      </c>
      <c r="P14" s="103">
        <v>49467</v>
      </c>
      <c r="Q14" s="104">
        <f>IF(D14&gt;0,O14/D14*100,"-")</f>
        <v>63.16262482168331</v>
      </c>
      <c r="R14" s="103">
        <v>1565</v>
      </c>
      <c r="S14" s="101" t="s">
        <v>255</v>
      </c>
      <c r="T14" s="101"/>
      <c r="U14" s="101"/>
      <c r="V14" s="101"/>
      <c r="W14" s="101"/>
      <c r="X14" s="101"/>
      <c r="Y14" s="101"/>
      <c r="Z14" s="101" t="s">
        <v>255</v>
      </c>
    </row>
    <row r="15" spans="1:26" s="107" customFormat="1" ht="13.5" customHeight="1">
      <c r="A15" s="101" t="s">
        <v>19</v>
      </c>
      <c r="B15" s="102" t="s">
        <v>268</v>
      </c>
      <c r="C15" s="101" t="s">
        <v>269</v>
      </c>
      <c r="D15" s="103">
        <f>+SUM(E15,+I15)</f>
        <v>52681</v>
      </c>
      <c r="E15" s="103">
        <f>+SUM(G15,+H15)</f>
        <v>5262</v>
      </c>
      <c r="F15" s="104">
        <f>IF(D15&gt;0,E15/D15*100,"-")</f>
        <v>9.988420872800441</v>
      </c>
      <c r="G15" s="103">
        <v>5129</v>
      </c>
      <c r="H15" s="103">
        <v>133</v>
      </c>
      <c r="I15" s="103">
        <f>+SUM(K15,+M15,+O15)</f>
        <v>47419</v>
      </c>
      <c r="J15" s="104">
        <f>IF(D15&gt;0,I15/D15*100,"-")</f>
        <v>90.01157912719955</v>
      </c>
      <c r="K15" s="103">
        <v>39952</v>
      </c>
      <c r="L15" s="104">
        <f>IF(D15&gt;0,K15/D15*100,"-")</f>
        <v>75.83758850439438</v>
      </c>
      <c r="M15" s="103">
        <v>0</v>
      </c>
      <c r="N15" s="104">
        <f>IF(D15&gt;0,M15/D15*100,"-")</f>
        <v>0</v>
      </c>
      <c r="O15" s="103">
        <v>7467</v>
      </c>
      <c r="P15" s="103">
        <v>3663</v>
      </c>
      <c r="Q15" s="104">
        <f>IF(D15&gt;0,O15/D15*100,"-")</f>
        <v>14.173990622805185</v>
      </c>
      <c r="R15" s="103">
        <v>300</v>
      </c>
      <c r="S15" s="101"/>
      <c r="T15" s="101"/>
      <c r="U15" s="101"/>
      <c r="V15" s="101" t="s">
        <v>255</v>
      </c>
      <c r="W15" s="101"/>
      <c r="X15" s="101"/>
      <c r="Y15" s="101"/>
      <c r="Z15" s="101" t="s">
        <v>255</v>
      </c>
    </row>
    <row r="16" spans="1:26" s="107" customFormat="1" ht="13.5" customHeight="1">
      <c r="A16" s="101" t="s">
        <v>19</v>
      </c>
      <c r="B16" s="102" t="s">
        <v>270</v>
      </c>
      <c r="C16" s="101" t="s">
        <v>271</v>
      </c>
      <c r="D16" s="103">
        <f>+SUM(E16,+I16)</f>
        <v>36271</v>
      </c>
      <c r="E16" s="103">
        <f>+SUM(G16,+H16)</f>
        <v>5051</v>
      </c>
      <c r="F16" s="104">
        <f>IF(D16&gt;0,E16/D16*100,"-")</f>
        <v>13.92572578644096</v>
      </c>
      <c r="G16" s="103">
        <v>4629</v>
      </c>
      <c r="H16" s="103">
        <v>422</v>
      </c>
      <c r="I16" s="103">
        <f>+SUM(K16,+M16,+O16)</f>
        <v>31220</v>
      </c>
      <c r="J16" s="104">
        <f>IF(D16&gt;0,I16/D16*100,"-")</f>
        <v>86.07427421355905</v>
      </c>
      <c r="K16" s="103">
        <v>16361</v>
      </c>
      <c r="L16" s="104">
        <f>IF(D16&gt;0,K16/D16*100,"-")</f>
        <v>45.10766176835489</v>
      </c>
      <c r="M16" s="103">
        <v>0</v>
      </c>
      <c r="N16" s="104">
        <f>IF(D16&gt;0,M16/D16*100,"-")</f>
        <v>0</v>
      </c>
      <c r="O16" s="103">
        <v>14859</v>
      </c>
      <c r="P16" s="103">
        <v>13483</v>
      </c>
      <c r="Q16" s="104">
        <f>IF(D16&gt;0,O16/D16*100,"-")</f>
        <v>40.966612445204156</v>
      </c>
      <c r="R16" s="103">
        <v>359</v>
      </c>
      <c r="S16" s="101" t="s">
        <v>255</v>
      </c>
      <c r="T16" s="101"/>
      <c r="U16" s="101"/>
      <c r="V16" s="101"/>
      <c r="W16" s="101" t="s">
        <v>255</v>
      </c>
      <c r="X16" s="101"/>
      <c r="Y16" s="101"/>
      <c r="Z16" s="101"/>
    </row>
    <row r="17" spans="1:26" s="107" customFormat="1" ht="13.5" customHeight="1">
      <c r="A17" s="101" t="s">
        <v>19</v>
      </c>
      <c r="B17" s="102" t="s">
        <v>272</v>
      </c>
      <c r="C17" s="101" t="s">
        <v>273</v>
      </c>
      <c r="D17" s="103">
        <f>+SUM(E17,+I17)</f>
        <v>33448</v>
      </c>
      <c r="E17" s="103">
        <f>+SUM(G17,+H17)</f>
        <v>4129</v>
      </c>
      <c r="F17" s="104">
        <f>IF(D17&gt;0,E17/D17*100,"-")</f>
        <v>12.344534800287013</v>
      </c>
      <c r="G17" s="103">
        <v>3621</v>
      </c>
      <c r="H17" s="103">
        <v>508</v>
      </c>
      <c r="I17" s="103">
        <f>+SUM(K17,+M17,+O17)</f>
        <v>29319</v>
      </c>
      <c r="J17" s="104">
        <f>IF(D17&gt;0,I17/D17*100,"-")</f>
        <v>87.65546519971299</v>
      </c>
      <c r="K17" s="103">
        <v>9974</v>
      </c>
      <c r="L17" s="104">
        <f>IF(D17&gt;0,K17/D17*100,"-")</f>
        <v>29.819421191102606</v>
      </c>
      <c r="M17" s="103">
        <v>0</v>
      </c>
      <c r="N17" s="104">
        <f>IF(D17&gt;0,M17/D17*100,"-")</f>
        <v>0</v>
      </c>
      <c r="O17" s="103">
        <v>19345</v>
      </c>
      <c r="P17" s="103">
        <v>10484</v>
      </c>
      <c r="Q17" s="104">
        <f>IF(D17&gt;0,O17/D17*100,"-")</f>
        <v>57.83604400861038</v>
      </c>
      <c r="R17" s="103">
        <v>135</v>
      </c>
      <c r="S17" s="101" t="s">
        <v>255</v>
      </c>
      <c r="T17" s="101"/>
      <c r="U17" s="101"/>
      <c r="V17" s="101"/>
      <c r="W17" s="101" t="s">
        <v>255</v>
      </c>
      <c r="X17" s="101"/>
      <c r="Y17" s="101"/>
      <c r="Z17" s="101"/>
    </row>
    <row r="18" spans="1:26" s="107" customFormat="1" ht="13.5" customHeight="1">
      <c r="A18" s="101" t="s">
        <v>19</v>
      </c>
      <c r="B18" s="102" t="s">
        <v>274</v>
      </c>
      <c r="C18" s="101" t="s">
        <v>275</v>
      </c>
      <c r="D18" s="103">
        <f>+SUM(E18,+I18)</f>
        <v>26206</v>
      </c>
      <c r="E18" s="103">
        <f>+SUM(G18,+H18)</f>
        <v>3586</v>
      </c>
      <c r="F18" s="104">
        <f>IF(D18&gt;0,E18/D18*100,"-")</f>
        <v>13.683889185682668</v>
      </c>
      <c r="G18" s="103">
        <v>3227</v>
      </c>
      <c r="H18" s="103">
        <v>359</v>
      </c>
      <c r="I18" s="103">
        <f>+SUM(K18,+M18,+O18)</f>
        <v>22620</v>
      </c>
      <c r="J18" s="104">
        <f>IF(D18&gt;0,I18/D18*100,"-")</f>
        <v>86.31611081431734</v>
      </c>
      <c r="K18" s="103">
        <v>9204</v>
      </c>
      <c r="L18" s="104">
        <f>IF(D18&gt;0,K18/D18*100,"-")</f>
        <v>35.12172784858429</v>
      </c>
      <c r="M18" s="103">
        <v>86</v>
      </c>
      <c r="N18" s="104">
        <f>IF(D18&gt;0,M18/D18*100,"-")</f>
        <v>0.3281691215752118</v>
      </c>
      <c r="O18" s="103">
        <v>13330</v>
      </c>
      <c r="P18" s="103">
        <v>7961</v>
      </c>
      <c r="Q18" s="104">
        <f>IF(D18&gt;0,O18/D18*100,"-")</f>
        <v>50.866213844157826</v>
      </c>
      <c r="R18" s="103">
        <v>164</v>
      </c>
      <c r="S18" s="101" t="s">
        <v>255</v>
      </c>
      <c r="T18" s="101"/>
      <c r="U18" s="101"/>
      <c r="V18" s="101"/>
      <c r="W18" s="101"/>
      <c r="X18" s="101" t="s">
        <v>255</v>
      </c>
      <c r="Y18" s="101"/>
      <c r="Z18" s="101"/>
    </row>
    <row r="19" spans="1:26" s="107" customFormat="1" ht="13.5" customHeight="1">
      <c r="A19" s="101" t="s">
        <v>19</v>
      </c>
      <c r="B19" s="102" t="s">
        <v>276</v>
      </c>
      <c r="C19" s="101" t="s">
        <v>277</v>
      </c>
      <c r="D19" s="103">
        <f>+SUM(E19,+I19)</f>
        <v>147705</v>
      </c>
      <c r="E19" s="103">
        <f>+SUM(G19,+H19)</f>
        <v>9433</v>
      </c>
      <c r="F19" s="104">
        <f>IF(D19&gt;0,E19/D19*100,"-")</f>
        <v>6.386378253952134</v>
      </c>
      <c r="G19" s="103">
        <v>8170</v>
      </c>
      <c r="H19" s="103">
        <v>1263</v>
      </c>
      <c r="I19" s="103">
        <f>+SUM(K19,+M19,+O19)</f>
        <v>138272</v>
      </c>
      <c r="J19" s="104">
        <f>IF(D19&gt;0,I19/D19*100,"-")</f>
        <v>93.61362174604787</v>
      </c>
      <c r="K19" s="103">
        <v>119450</v>
      </c>
      <c r="L19" s="104">
        <f>IF(D19&gt;0,K19/D19*100,"-")</f>
        <v>80.87065434480891</v>
      </c>
      <c r="M19" s="103">
        <v>0</v>
      </c>
      <c r="N19" s="104">
        <f>IF(D19&gt;0,M19/D19*100,"-")</f>
        <v>0</v>
      </c>
      <c r="O19" s="103">
        <v>18822</v>
      </c>
      <c r="P19" s="103">
        <v>13122</v>
      </c>
      <c r="Q19" s="104">
        <f>IF(D19&gt;0,O19/D19*100,"-")</f>
        <v>12.742967401238955</v>
      </c>
      <c r="R19" s="103">
        <v>1283</v>
      </c>
      <c r="S19" s="101"/>
      <c r="T19" s="101" t="s">
        <v>255</v>
      </c>
      <c r="U19" s="101"/>
      <c r="V19" s="101"/>
      <c r="W19" s="101"/>
      <c r="X19" s="101"/>
      <c r="Y19" s="101"/>
      <c r="Z19" s="101" t="s">
        <v>255</v>
      </c>
    </row>
    <row r="20" spans="1:26" s="107" customFormat="1" ht="13.5" customHeight="1">
      <c r="A20" s="101" t="s">
        <v>19</v>
      </c>
      <c r="B20" s="102" t="s">
        <v>278</v>
      </c>
      <c r="C20" s="101" t="s">
        <v>279</v>
      </c>
      <c r="D20" s="103">
        <f>+SUM(E20,+I20)</f>
        <v>64422</v>
      </c>
      <c r="E20" s="103">
        <f>+SUM(G20,+H20)</f>
        <v>10629</v>
      </c>
      <c r="F20" s="104">
        <f>IF(D20&gt;0,E20/D20*100,"-")</f>
        <v>16.499022073204806</v>
      </c>
      <c r="G20" s="103">
        <v>10629</v>
      </c>
      <c r="H20" s="103">
        <v>0</v>
      </c>
      <c r="I20" s="103">
        <f>+SUM(K20,+M20,+O20)</f>
        <v>53793</v>
      </c>
      <c r="J20" s="104">
        <f>IF(D20&gt;0,I20/D20*100,"-")</f>
        <v>83.5009779267952</v>
      </c>
      <c r="K20" s="103">
        <v>30538</v>
      </c>
      <c r="L20" s="104">
        <f>IF(D20&gt;0,K20/D20*100,"-")</f>
        <v>47.40306106609543</v>
      </c>
      <c r="M20" s="103">
        <v>0</v>
      </c>
      <c r="N20" s="104">
        <f>IF(D20&gt;0,M20/D20*100,"-")</f>
        <v>0</v>
      </c>
      <c r="O20" s="103">
        <v>23255</v>
      </c>
      <c r="P20" s="103">
        <v>18785</v>
      </c>
      <c r="Q20" s="104">
        <f>IF(D20&gt;0,O20/D20*100,"-")</f>
        <v>36.09791686069976</v>
      </c>
      <c r="R20" s="103">
        <v>638</v>
      </c>
      <c r="S20" s="101"/>
      <c r="T20" s="101"/>
      <c r="U20" s="101"/>
      <c r="V20" s="101" t="s">
        <v>255</v>
      </c>
      <c r="W20" s="101"/>
      <c r="X20" s="101"/>
      <c r="Y20" s="101"/>
      <c r="Z20" s="101" t="s">
        <v>255</v>
      </c>
    </row>
    <row r="21" spans="1:26" s="107" customFormat="1" ht="13.5" customHeight="1">
      <c r="A21" s="101" t="s">
        <v>19</v>
      </c>
      <c r="B21" s="102" t="s">
        <v>280</v>
      </c>
      <c r="C21" s="101" t="s">
        <v>281</v>
      </c>
      <c r="D21" s="103">
        <f>+SUM(E21,+I21)</f>
        <v>17465</v>
      </c>
      <c r="E21" s="103">
        <f>+SUM(G21,+H21)</f>
        <v>5314</v>
      </c>
      <c r="F21" s="104">
        <f>IF(D21&gt;0,E21/D21*100,"-")</f>
        <v>30.426567420555394</v>
      </c>
      <c r="G21" s="103">
        <v>4513</v>
      </c>
      <c r="H21" s="103">
        <v>801</v>
      </c>
      <c r="I21" s="103">
        <f>+SUM(K21,+M21,+O21)</f>
        <v>12151</v>
      </c>
      <c r="J21" s="104">
        <f>IF(D21&gt;0,I21/D21*100,"-")</f>
        <v>69.5734325794446</v>
      </c>
      <c r="K21" s="103">
        <v>2385</v>
      </c>
      <c r="L21" s="104">
        <f>IF(D21&gt;0,K21/D21*100,"-")</f>
        <v>13.655883194961351</v>
      </c>
      <c r="M21" s="103">
        <v>0</v>
      </c>
      <c r="N21" s="104">
        <f>IF(D21&gt;0,M21/D21*100,"-")</f>
        <v>0</v>
      </c>
      <c r="O21" s="103">
        <v>9766</v>
      </c>
      <c r="P21" s="103">
        <v>4513</v>
      </c>
      <c r="Q21" s="104">
        <f>IF(D21&gt;0,O21/D21*100,"-")</f>
        <v>55.91754938448326</v>
      </c>
      <c r="R21" s="103">
        <v>96</v>
      </c>
      <c r="S21" s="101" t="s">
        <v>255</v>
      </c>
      <c r="T21" s="101"/>
      <c r="U21" s="101"/>
      <c r="V21" s="101"/>
      <c r="W21" s="101" t="s">
        <v>255</v>
      </c>
      <c r="X21" s="101"/>
      <c r="Y21" s="101"/>
      <c r="Z21" s="101"/>
    </row>
    <row r="22" spans="1:26" s="107" customFormat="1" ht="13.5" customHeight="1">
      <c r="A22" s="101" t="s">
        <v>19</v>
      </c>
      <c r="B22" s="102" t="s">
        <v>282</v>
      </c>
      <c r="C22" s="101" t="s">
        <v>283</v>
      </c>
      <c r="D22" s="103">
        <f>+SUM(E22,+I22)</f>
        <v>6514</v>
      </c>
      <c r="E22" s="103">
        <f>+SUM(G22,+H22)</f>
        <v>6</v>
      </c>
      <c r="F22" s="104">
        <f>IF(D22&gt;0,E22/D22*100,"-")</f>
        <v>0.092109303039607</v>
      </c>
      <c r="G22" s="103">
        <v>6</v>
      </c>
      <c r="H22" s="103">
        <v>0</v>
      </c>
      <c r="I22" s="103">
        <f>+SUM(K22,+M22,+O22)</f>
        <v>6508</v>
      </c>
      <c r="J22" s="104">
        <f>IF(D22&gt;0,I22/D22*100,"-")</f>
        <v>99.9078906969604</v>
      </c>
      <c r="K22" s="103">
        <v>6487</v>
      </c>
      <c r="L22" s="104">
        <f>IF(D22&gt;0,K22/D22*100,"-")</f>
        <v>99.58550813632176</v>
      </c>
      <c r="M22" s="103">
        <v>0</v>
      </c>
      <c r="N22" s="104">
        <f>IF(D22&gt;0,M22/D22*100,"-")</f>
        <v>0</v>
      </c>
      <c r="O22" s="103">
        <v>21</v>
      </c>
      <c r="P22" s="103">
        <v>2</v>
      </c>
      <c r="Q22" s="104">
        <f>IF(D22&gt;0,O22/D22*100,"-")</f>
        <v>0.3223825606386245</v>
      </c>
      <c r="R22" s="103">
        <v>31</v>
      </c>
      <c r="S22" s="101" t="s">
        <v>255</v>
      </c>
      <c r="T22" s="101"/>
      <c r="U22" s="101"/>
      <c r="V22" s="101"/>
      <c r="W22" s="101" t="s">
        <v>255</v>
      </c>
      <c r="X22" s="101"/>
      <c r="Y22" s="101"/>
      <c r="Z22" s="101"/>
    </row>
    <row r="23" spans="1:26" s="107" customFormat="1" ht="13.5" customHeight="1">
      <c r="A23" s="101" t="s">
        <v>19</v>
      </c>
      <c r="B23" s="102" t="s">
        <v>284</v>
      </c>
      <c r="C23" s="101" t="s">
        <v>285</v>
      </c>
      <c r="D23" s="103">
        <f>+SUM(E23,+I23)</f>
        <v>3097</v>
      </c>
      <c r="E23" s="103">
        <f>+SUM(G23,+H23)</f>
        <v>1899</v>
      </c>
      <c r="F23" s="104">
        <f>IF(D23&gt;0,E23/D23*100,"-")</f>
        <v>61.31740393929609</v>
      </c>
      <c r="G23" s="103">
        <v>1899</v>
      </c>
      <c r="H23" s="103">
        <v>0</v>
      </c>
      <c r="I23" s="103">
        <f>+SUM(K23,+M23,+O23)</f>
        <v>1198</v>
      </c>
      <c r="J23" s="104">
        <f>IF(D23&gt;0,I23/D23*100,"-")</f>
        <v>38.68259606070391</v>
      </c>
      <c r="K23" s="103">
        <v>0</v>
      </c>
      <c r="L23" s="104">
        <f>IF(D23&gt;0,K23/D23*100,"-")</f>
        <v>0</v>
      </c>
      <c r="M23" s="103">
        <v>0</v>
      </c>
      <c r="N23" s="104">
        <f>IF(D23&gt;0,M23/D23*100,"-")</f>
        <v>0</v>
      </c>
      <c r="O23" s="103">
        <v>1198</v>
      </c>
      <c r="P23" s="103">
        <v>503</v>
      </c>
      <c r="Q23" s="104">
        <f>IF(D23&gt;0,O23/D23*100,"-")</f>
        <v>38.68259606070391</v>
      </c>
      <c r="R23" s="103">
        <v>3</v>
      </c>
      <c r="S23" s="101" t="s">
        <v>255</v>
      </c>
      <c r="T23" s="101"/>
      <c r="U23" s="101"/>
      <c r="V23" s="101"/>
      <c r="W23" s="101" t="s">
        <v>255</v>
      </c>
      <c r="X23" s="101"/>
      <c r="Y23" s="101"/>
      <c r="Z23" s="101"/>
    </row>
    <row r="24" spans="1:26" s="107" customFormat="1" ht="13.5" customHeight="1">
      <c r="A24" s="101" t="s">
        <v>19</v>
      </c>
      <c r="B24" s="102" t="s">
        <v>286</v>
      </c>
      <c r="C24" s="101" t="s">
        <v>287</v>
      </c>
      <c r="D24" s="103">
        <f>+SUM(E24,+I24)</f>
        <v>15769</v>
      </c>
      <c r="E24" s="103">
        <f>+SUM(G24,+H24)</f>
        <v>1092</v>
      </c>
      <c r="F24" s="104">
        <f>IF(D24&gt;0,E24/D24*100,"-")</f>
        <v>6.924979389942291</v>
      </c>
      <c r="G24" s="103">
        <v>1059</v>
      </c>
      <c r="H24" s="103">
        <v>33</v>
      </c>
      <c r="I24" s="103">
        <f>+SUM(K24,+M24,+O24)</f>
        <v>14677</v>
      </c>
      <c r="J24" s="104">
        <f>IF(D24&gt;0,I24/D24*100,"-")</f>
        <v>93.0750206100577</v>
      </c>
      <c r="K24" s="103">
        <v>7062</v>
      </c>
      <c r="L24" s="104">
        <f>IF(D24&gt;0,K24/D24*100,"-")</f>
        <v>44.784070010780646</v>
      </c>
      <c r="M24" s="103">
        <v>0</v>
      </c>
      <c r="N24" s="104">
        <f>IF(D24&gt;0,M24/D24*100,"-")</f>
        <v>0</v>
      </c>
      <c r="O24" s="103">
        <v>7615</v>
      </c>
      <c r="P24" s="103">
        <v>3882</v>
      </c>
      <c r="Q24" s="104">
        <f>IF(D24&gt;0,O24/D24*100,"-")</f>
        <v>48.29095059927706</v>
      </c>
      <c r="R24" s="103">
        <v>53</v>
      </c>
      <c r="S24" s="101"/>
      <c r="T24" s="101"/>
      <c r="U24" s="101"/>
      <c r="V24" s="101" t="s">
        <v>255</v>
      </c>
      <c r="W24" s="101"/>
      <c r="X24" s="101"/>
      <c r="Y24" s="101"/>
      <c r="Z24" s="101" t="s">
        <v>255</v>
      </c>
    </row>
    <row r="25" spans="1:26" s="107" customFormat="1" ht="13.5" customHeight="1">
      <c r="A25" s="101" t="s">
        <v>19</v>
      </c>
      <c r="B25" s="102" t="s">
        <v>288</v>
      </c>
      <c r="C25" s="101" t="s">
        <v>289</v>
      </c>
      <c r="D25" s="103">
        <f>+SUM(E25,+I25)</f>
        <v>12547</v>
      </c>
      <c r="E25" s="103">
        <f>+SUM(G25,+H25)</f>
        <v>1295</v>
      </c>
      <c r="F25" s="104">
        <f>IF(D25&gt;0,E25/D25*100,"-")</f>
        <v>10.3211923168885</v>
      </c>
      <c r="G25" s="103">
        <v>1295</v>
      </c>
      <c r="H25" s="103">
        <v>0</v>
      </c>
      <c r="I25" s="103">
        <f>+SUM(K25,+M25,+O25)</f>
        <v>11252</v>
      </c>
      <c r="J25" s="104">
        <f>IF(D25&gt;0,I25/D25*100,"-")</f>
        <v>89.6788076831115</v>
      </c>
      <c r="K25" s="103">
        <v>6733</v>
      </c>
      <c r="L25" s="104">
        <f>IF(D25&gt;0,K25/D25*100,"-")</f>
        <v>53.66223001514307</v>
      </c>
      <c r="M25" s="103">
        <v>0</v>
      </c>
      <c r="N25" s="104">
        <f>IF(D25&gt;0,M25/D25*100,"-")</f>
        <v>0</v>
      </c>
      <c r="O25" s="103">
        <v>4519</v>
      </c>
      <c r="P25" s="103">
        <v>2590</v>
      </c>
      <c r="Q25" s="104">
        <f>IF(D25&gt;0,O25/D25*100,"-")</f>
        <v>36.01657766796844</v>
      </c>
      <c r="R25" s="103">
        <v>61</v>
      </c>
      <c r="S25" s="101"/>
      <c r="T25" s="101"/>
      <c r="U25" s="101"/>
      <c r="V25" s="101" t="s">
        <v>255</v>
      </c>
      <c r="W25" s="101"/>
      <c r="X25" s="101"/>
      <c r="Y25" s="101"/>
      <c r="Z25" s="101" t="s">
        <v>255</v>
      </c>
    </row>
    <row r="26" spans="1:26" s="107" customFormat="1" ht="13.5" customHeight="1">
      <c r="A26" s="101" t="s">
        <v>19</v>
      </c>
      <c r="B26" s="102" t="s">
        <v>290</v>
      </c>
      <c r="C26" s="101" t="s">
        <v>291</v>
      </c>
      <c r="D26" s="103">
        <f>+SUM(E26,+I26)</f>
        <v>3550</v>
      </c>
      <c r="E26" s="103">
        <f>+SUM(G26,+H26)</f>
        <v>300</v>
      </c>
      <c r="F26" s="104">
        <f>IF(D26&gt;0,E26/D26*100,"-")</f>
        <v>8.450704225352112</v>
      </c>
      <c r="G26" s="103">
        <v>208</v>
      </c>
      <c r="H26" s="103">
        <v>92</v>
      </c>
      <c r="I26" s="103">
        <f>+SUM(K26,+M26,+O26)</f>
        <v>3250</v>
      </c>
      <c r="J26" s="104">
        <f>IF(D26&gt;0,I26/D26*100,"-")</f>
        <v>91.54929577464789</v>
      </c>
      <c r="K26" s="103">
        <v>0</v>
      </c>
      <c r="L26" s="104">
        <f>IF(D26&gt;0,K26/D26*100,"-")</f>
        <v>0</v>
      </c>
      <c r="M26" s="103">
        <v>0</v>
      </c>
      <c r="N26" s="104">
        <f>IF(D26&gt;0,M26/D26*100,"-")</f>
        <v>0</v>
      </c>
      <c r="O26" s="103">
        <v>3250</v>
      </c>
      <c r="P26" s="103">
        <v>332</v>
      </c>
      <c r="Q26" s="104">
        <f>IF(D26&gt;0,O26/D26*100,"-")</f>
        <v>91.54929577464789</v>
      </c>
      <c r="R26" s="103">
        <v>31</v>
      </c>
      <c r="S26" s="101" t="s">
        <v>255</v>
      </c>
      <c r="T26" s="101"/>
      <c r="U26" s="101"/>
      <c r="V26" s="101"/>
      <c r="W26" s="101"/>
      <c r="X26" s="101"/>
      <c r="Y26" s="101"/>
      <c r="Z26" s="101" t="s">
        <v>255</v>
      </c>
    </row>
    <row r="27" spans="1:26" s="107" customFormat="1" ht="13.5" customHeight="1">
      <c r="A27" s="101"/>
      <c r="B27" s="102"/>
      <c r="C27" s="101"/>
      <c r="D27" s="103"/>
      <c r="E27" s="103"/>
      <c r="F27" s="104"/>
      <c r="G27" s="103"/>
      <c r="H27" s="103"/>
      <c r="I27" s="103"/>
      <c r="J27" s="104"/>
      <c r="K27" s="103"/>
      <c r="L27" s="104"/>
      <c r="M27" s="103"/>
      <c r="N27" s="104"/>
      <c r="O27" s="103"/>
      <c r="P27" s="103"/>
      <c r="Q27" s="104"/>
      <c r="R27" s="103"/>
      <c r="S27" s="101"/>
      <c r="T27" s="101"/>
      <c r="U27" s="101"/>
      <c r="V27" s="101"/>
      <c r="W27" s="101"/>
      <c r="X27" s="101"/>
      <c r="Y27" s="101"/>
      <c r="Z27" s="101"/>
    </row>
    <row r="28" spans="1:26" s="107" customFormat="1" ht="13.5" customHeight="1">
      <c r="A28" s="101"/>
      <c r="B28" s="102"/>
      <c r="C28" s="101"/>
      <c r="D28" s="103"/>
      <c r="E28" s="103"/>
      <c r="F28" s="104"/>
      <c r="G28" s="103"/>
      <c r="H28" s="103"/>
      <c r="I28" s="103"/>
      <c r="J28" s="104"/>
      <c r="K28" s="103"/>
      <c r="L28" s="104"/>
      <c r="M28" s="103"/>
      <c r="N28" s="104"/>
      <c r="O28" s="103"/>
      <c r="P28" s="103"/>
      <c r="Q28" s="104"/>
      <c r="R28" s="103"/>
      <c r="S28" s="101"/>
      <c r="T28" s="101"/>
      <c r="U28" s="101"/>
      <c r="V28" s="101"/>
      <c r="W28" s="101"/>
      <c r="X28" s="101"/>
      <c r="Y28" s="101"/>
      <c r="Z28" s="101"/>
    </row>
    <row r="29" spans="1:26" s="107" customFormat="1" ht="13.5" customHeight="1">
      <c r="A29" s="101"/>
      <c r="B29" s="102"/>
      <c r="C29" s="101"/>
      <c r="D29" s="103"/>
      <c r="E29" s="103"/>
      <c r="F29" s="104"/>
      <c r="G29" s="103"/>
      <c r="H29" s="103"/>
      <c r="I29" s="103"/>
      <c r="J29" s="104"/>
      <c r="K29" s="103"/>
      <c r="L29" s="104"/>
      <c r="M29" s="103"/>
      <c r="N29" s="104"/>
      <c r="O29" s="103"/>
      <c r="P29" s="103"/>
      <c r="Q29" s="104"/>
      <c r="R29" s="103"/>
      <c r="S29" s="101"/>
      <c r="T29" s="101"/>
      <c r="U29" s="101"/>
      <c r="V29" s="101"/>
      <c r="W29" s="101"/>
      <c r="X29" s="101"/>
      <c r="Y29" s="101"/>
      <c r="Z29" s="101"/>
    </row>
    <row r="30" spans="1:26" s="107" customFormat="1" ht="13.5" customHeight="1">
      <c r="A30" s="101"/>
      <c r="B30" s="102"/>
      <c r="C30" s="101"/>
      <c r="D30" s="103"/>
      <c r="E30" s="103"/>
      <c r="F30" s="104"/>
      <c r="G30" s="103"/>
      <c r="H30" s="103"/>
      <c r="I30" s="103"/>
      <c r="J30" s="104"/>
      <c r="K30" s="103"/>
      <c r="L30" s="104"/>
      <c r="M30" s="103"/>
      <c r="N30" s="104"/>
      <c r="O30" s="103"/>
      <c r="P30" s="103"/>
      <c r="Q30" s="104"/>
      <c r="R30" s="103"/>
      <c r="S30" s="101"/>
      <c r="T30" s="101"/>
      <c r="U30" s="101"/>
      <c r="V30" s="101"/>
      <c r="W30" s="101"/>
      <c r="X30" s="101"/>
      <c r="Y30" s="101"/>
      <c r="Z30" s="101"/>
    </row>
    <row r="31" spans="1:26" s="107" customFormat="1" ht="13.5" customHeight="1">
      <c r="A31" s="101"/>
      <c r="B31" s="102"/>
      <c r="C31" s="101"/>
      <c r="D31" s="103"/>
      <c r="E31" s="103"/>
      <c r="F31" s="104"/>
      <c r="G31" s="103"/>
      <c r="H31" s="103"/>
      <c r="I31" s="103"/>
      <c r="J31" s="104"/>
      <c r="K31" s="103"/>
      <c r="L31" s="104"/>
      <c r="M31" s="103"/>
      <c r="N31" s="104"/>
      <c r="O31" s="103"/>
      <c r="P31" s="103"/>
      <c r="Q31" s="104"/>
      <c r="R31" s="103"/>
      <c r="S31" s="101"/>
      <c r="T31" s="101"/>
      <c r="U31" s="101"/>
      <c r="V31" s="101"/>
      <c r="W31" s="101"/>
      <c r="X31" s="101"/>
      <c r="Y31" s="101"/>
      <c r="Z31" s="101"/>
    </row>
    <row r="32" spans="1:26" s="107" customFormat="1" ht="13.5" customHeight="1">
      <c r="A32" s="101"/>
      <c r="B32" s="102"/>
      <c r="C32" s="101"/>
      <c r="D32" s="103"/>
      <c r="E32" s="103"/>
      <c r="F32" s="104"/>
      <c r="G32" s="103"/>
      <c r="H32" s="103"/>
      <c r="I32" s="103"/>
      <c r="J32" s="104"/>
      <c r="K32" s="103"/>
      <c r="L32" s="104"/>
      <c r="M32" s="103"/>
      <c r="N32" s="104"/>
      <c r="O32" s="103"/>
      <c r="P32" s="103"/>
      <c r="Q32" s="104"/>
      <c r="R32" s="103"/>
      <c r="S32" s="101"/>
      <c r="T32" s="101"/>
      <c r="U32" s="101"/>
      <c r="V32" s="101"/>
      <c r="W32" s="101"/>
      <c r="X32" s="101"/>
      <c r="Y32" s="101"/>
      <c r="Z32" s="101"/>
    </row>
    <row r="33" spans="1:26" s="107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</row>
    <row r="34" spans="1:26" s="107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</row>
    <row r="35" spans="1:26" s="107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</row>
    <row r="36" spans="1:26" s="107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</row>
    <row r="37" spans="1:26" s="107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</row>
    <row r="38" spans="1:26" s="107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</row>
    <row r="39" spans="1:26" s="107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</row>
    <row r="40" spans="1:26" s="107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</row>
    <row r="41" spans="1:26" s="107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</row>
    <row r="42" spans="1:26" s="107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</row>
    <row r="43" spans="1:26" s="107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</row>
    <row r="44" spans="1:26" s="107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</row>
    <row r="45" spans="1:26" s="107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</row>
    <row r="46" spans="1:26" s="107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</row>
    <row r="47" spans="1:26" s="107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</row>
    <row r="48" spans="1:26" s="107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</row>
    <row r="49" spans="1:26" s="107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</row>
    <row r="50" spans="1:26" s="107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</row>
    <row r="51" spans="1:26" s="107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</row>
    <row r="52" spans="1:26" s="107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</row>
    <row r="53" spans="1:26" s="107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</row>
    <row r="54" spans="1:26" s="107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</row>
    <row r="55" spans="1:26" s="107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</row>
    <row r="56" spans="1:26" s="107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</row>
    <row r="57" spans="1:26" s="107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</row>
    <row r="58" spans="1:26" s="107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</row>
    <row r="59" spans="1:26" s="107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</row>
    <row r="60" spans="1:26" s="107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</row>
    <row r="61" spans="1:26" s="107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</row>
    <row r="62" spans="1:26" s="107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</row>
    <row r="63" spans="1:26" s="107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</row>
    <row r="64" spans="1:26" s="107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</row>
    <row r="65" spans="1:26" s="107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</row>
    <row r="66" spans="1:26" s="107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</row>
    <row r="67" spans="1:26" s="107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</row>
    <row r="68" spans="1:26" s="107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</row>
    <row r="69" spans="1:26" s="107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</row>
    <row r="70" spans="1:26" s="107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</row>
    <row r="71" spans="1:26" s="107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</row>
    <row r="72" spans="1:26" s="107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</row>
    <row r="73" spans="1:26" s="107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</row>
    <row r="74" spans="1:26" s="107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</row>
    <row r="75" spans="1:26" s="107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</row>
    <row r="76" spans="1:26" s="107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</row>
    <row r="77" spans="1:26" s="107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</row>
    <row r="78" spans="1:26" s="107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</row>
    <row r="79" spans="1:26" s="107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</row>
    <row r="80" spans="1:26" s="107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</row>
    <row r="81" spans="1:26" s="107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</row>
    <row r="82" spans="1:26" s="107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</row>
    <row r="83" spans="1:26" s="107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</row>
    <row r="84" spans="1:26" s="107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</row>
    <row r="85" spans="1:26" s="107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</row>
    <row r="86" spans="1:26" s="107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</row>
    <row r="87" spans="1:26" s="107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</row>
    <row r="88" spans="1:26" s="107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</row>
    <row r="89" spans="1:26" s="107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</row>
    <row r="90" spans="1:26" s="107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</row>
    <row r="91" spans="1:26" s="107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</row>
    <row r="92" spans="1:26" s="107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</row>
    <row r="93" spans="1:26" s="107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</row>
    <row r="94" spans="1:26" s="107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</row>
    <row r="95" spans="1:26" s="107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</row>
    <row r="96" spans="1:26" s="107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</row>
    <row r="97" spans="1:26" s="107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</row>
    <row r="98" spans="1:26" s="107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</row>
    <row r="99" spans="1:26" s="107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</row>
    <row r="100" spans="1:26" s="107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</row>
    <row r="101" spans="1:26" s="107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</row>
    <row r="102" spans="1:26" s="107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</row>
    <row r="103" spans="1:26" s="107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</row>
    <row r="104" spans="1:26" s="107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</row>
    <row r="105" spans="1:26" s="107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</row>
    <row r="106" spans="1:26" s="107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</row>
    <row r="107" spans="1:26" s="107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</row>
    <row r="108" spans="1:26" s="107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</row>
    <row r="109" spans="1:26" s="107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</row>
    <row r="110" spans="1:26" s="107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</row>
    <row r="111" spans="1:26" s="107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</row>
    <row r="112" spans="1:26" s="107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</row>
    <row r="113" spans="1:26" s="107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</row>
    <row r="114" spans="1:26" s="107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</row>
    <row r="115" spans="1:26" s="107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</row>
    <row r="116" spans="1:26" s="107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</row>
    <row r="117" spans="1:26" s="107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</row>
    <row r="118" spans="1:26" s="107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</row>
    <row r="119" spans="1:26" s="107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</row>
    <row r="120" spans="1:26" s="107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</row>
    <row r="121" spans="1:26" s="107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</row>
    <row r="122" spans="1:26" s="107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</row>
    <row r="123" spans="1:26" s="107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</row>
    <row r="124" spans="1:26" s="107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</row>
    <row r="125" spans="1:26" s="107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</row>
    <row r="126" spans="1:26" s="107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</row>
    <row r="127" spans="1:26" s="107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</row>
    <row r="128" spans="1:26" s="107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</row>
    <row r="129" spans="1:26" s="107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</row>
    <row r="130" spans="1:26" s="107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</row>
    <row r="131" spans="1:26" s="107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</row>
    <row r="132" spans="1:26" s="107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</row>
    <row r="133" spans="1:26" s="107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</row>
    <row r="134" spans="1:26" s="107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</row>
    <row r="135" spans="1:26" s="107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</row>
    <row r="136" spans="1:26" s="107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</row>
    <row r="137" spans="1:26" s="107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</row>
    <row r="138" spans="1:26" s="107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</row>
    <row r="139" spans="1:26" s="107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</row>
    <row r="140" spans="1:26" s="107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</row>
    <row r="141" spans="1:26" s="107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</row>
    <row r="142" spans="1:26" s="107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</row>
    <row r="143" spans="1:26" s="107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</row>
    <row r="144" spans="1:26" s="107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</row>
    <row r="145" spans="1:26" s="107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</row>
    <row r="146" spans="1:26" s="107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</row>
    <row r="147" spans="1:26" s="107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</row>
    <row r="148" spans="1:26" s="107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</row>
    <row r="149" spans="1:26" s="107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</row>
    <row r="150" spans="1:26" s="107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</row>
    <row r="151" spans="1:26" s="107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</row>
    <row r="152" spans="1:26" s="107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</row>
    <row r="153" spans="1:26" s="107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</row>
    <row r="154" spans="1:26" s="107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</row>
    <row r="155" spans="1:26" s="107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</row>
    <row r="156" spans="1:26" s="107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</row>
    <row r="157" spans="1:26" s="107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</row>
    <row r="158" spans="1:26" s="107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</row>
    <row r="159" spans="1:26" s="107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</row>
    <row r="160" spans="1:26" s="107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</row>
    <row r="161" spans="1:26" s="107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</row>
    <row r="162" spans="1:26" s="107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</row>
    <row r="163" spans="1:26" s="107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</row>
    <row r="164" spans="1:26" s="107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</row>
    <row r="165" spans="1:26" s="107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</row>
    <row r="166" spans="1:26" s="107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</row>
    <row r="167" spans="1:26" s="107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</row>
    <row r="168" spans="1:26" s="107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</row>
    <row r="169" spans="1:26" s="107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</row>
    <row r="170" spans="1:26" s="107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</row>
    <row r="171" spans="1:26" s="107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</row>
    <row r="172" spans="1:26" s="107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</row>
    <row r="173" spans="1:26" s="107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</row>
    <row r="174" spans="1:26" s="107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</row>
    <row r="175" spans="1:26" s="107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</row>
    <row r="176" spans="1:26" s="107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</row>
    <row r="177" spans="1:26" s="107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</row>
    <row r="178" spans="1:26" s="107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</row>
    <row r="179" spans="1:26" s="107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</row>
    <row r="180" spans="1:26" s="107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</row>
    <row r="181" spans="1:26" s="107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</row>
    <row r="182" spans="1:26" s="107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</row>
    <row r="183" spans="1:26" s="107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</row>
    <row r="184" spans="1:26" s="107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</row>
    <row r="185" spans="1:26" s="107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</row>
    <row r="186" spans="1:26" s="107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</row>
    <row r="187" spans="1:26" s="107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</row>
    <row r="188" spans="1:26" s="107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</row>
    <row r="189" spans="1:26" s="107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</row>
    <row r="190" spans="1:26" s="107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</row>
    <row r="191" spans="1:26" s="107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</row>
    <row r="192" spans="1:26" s="107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</row>
    <row r="193" spans="1:26" s="107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</row>
    <row r="194" spans="1:26" s="107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</row>
    <row r="195" spans="1:26" s="107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</row>
    <row r="196" spans="1:26" s="107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</row>
    <row r="197" spans="1:26" s="107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</row>
    <row r="198" spans="1:26" s="107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</row>
    <row r="199" spans="1:26" s="107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</row>
    <row r="200" spans="1:26" s="107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</row>
    <row r="201" spans="1:26" s="107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</row>
    <row r="202" spans="1:26" s="107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</row>
    <row r="203" spans="1:26" s="107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</row>
    <row r="204" spans="1:26" s="107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</row>
    <row r="205" spans="1:26" s="107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</row>
    <row r="206" spans="1:26" s="107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</row>
    <row r="207" spans="1:26" s="107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</row>
    <row r="208" spans="1:26" s="107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</row>
    <row r="209" spans="1:26" s="107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</row>
    <row r="210" spans="1:26" s="107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</row>
    <row r="211" spans="1:26" s="107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</row>
    <row r="212" spans="1:26" s="107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</row>
    <row r="213" spans="1:26" s="107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</row>
    <row r="214" spans="1:26" s="107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</row>
    <row r="215" spans="1:26" s="107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</row>
    <row r="216" spans="1:26" s="107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</row>
    <row r="217" spans="1:26" s="107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</row>
    <row r="218" spans="1:26" s="107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</row>
    <row r="219" spans="1:26" s="107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</row>
    <row r="220" spans="1:26" s="107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</row>
    <row r="221" spans="1:26" s="107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</row>
    <row r="222" spans="1:26" s="107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</row>
    <row r="223" spans="1:26" s="107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</row>
    <row r="224" spans="1:26" s="107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</row>
    <row r="225" spans="1:26" s="107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</row>
    <row r="226" spans="1:26" s="107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</row>
    <row r="227" spans="1:26" s="107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</row>
    <row r="228" spans="1:26" s="107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</row>
    <row r="229" spans="1:26" s="107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</row>
    <row r="230" spans="1:26" s="107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</row>
    <row r="231" spans="1:26" s="107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</row>
    <row r="232" spans="1:26" s="107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</row>
    <row r="233" spans="1:26" s="107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</row>
    <row r="234" spans="1:26" s="107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</row>
    <row r="235" spans="1:26" s="107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</row>
    <row r="236" spans="1:26" s="107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</row>
    <row r="237" spans="1:26" s="107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</row>
    <row r="238" spans="1:26" s="107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</row>
    <row r="239" spans="1:26" s="107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</row>
    <row r="240" spans="1:26" s="107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</row>
    <row r="241" spans="1:26" s="107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</row>
    <row r="242" spans="1:26" s="107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</row>
    <row r="243" spans="1:26" s="107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</row>
    <row r="244" spans="1:26" s="107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</row>
    <row r="245" spans="1:26" s="107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</row>
    <row r="246" spans="1:26" s="107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</row>
    <row r="247" spans="1:26" s="107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</row>
    <row r="248" spans="1:26" s="107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</row>
    <row r="249" spans="1:26" s="107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</row>
    <row r="250" spans="1:26" s="107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</row>
    <row r="251" spans="1:26" s="107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</row>
    <row r="252" spans="1:26" s="107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</row>
    <row r="253" spans="1:26" s="107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</row>
    <row r="254" spans="1:26" s="107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</row>
    <row r="255" spans="1:26" s="107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</row>
    <row r="256" spans="1:26" s="107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</row>
    <row r="257" spans="1:26" s="107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</row>
    <row r="258" spans="1:26" s="107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</row>
    <row r="259" spans="1:26" s="107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</row>
    <row r="260" spans="1:26" s="107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</row>
    <row r="261" spans="1:26" s="107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</row>
    <row r="262" spans="1:26" s="107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</row>
    <row r="263" spans="1:26" s="107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</row>
    <row r="264" spans="1:26" s="107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</row>
    <row r="265" spans="1:26" s="107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</row>
    <row r="266" spans="1:26" s="107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</row>
    <row r="267" spans="1:26" s="107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</row>
    <row r="268" spans="1:26" s="107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</row>
    <row r="269" spans="1:26" s="107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</row>
    <row r="270" spans="1:26" s="107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</row>
    <row r="271" spans="1:26" s="107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</row>
    <row r="272" spans="1:26" s="107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</row>
    <row r="273" spans="1:26" s="107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</row>
    <row r="274" spans="1:26" s="107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</row>
    <row r="275" spans="1:26" s="107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</row>
    <row r="276" spans="1:26" s="107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</row>
    <row r="277" spans="1:26" s="107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</row>
    <row r="278" spans="1:26" s="107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</row>
    <row r="279" spans="1:26" s="107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</row>
    <row r="280" spans="1:26" s="107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</row>
    <row r="281" spans="1:26" s="107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</row>
    <row r="282" spans="1:26" s="107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</row>
    <row r="283" spans="1:26" s="107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</row>
    <row r="284" spans="1:26" s="107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</row>
    <row r="285" spans="1:26" s="107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</row>
    <row r="286" spans="1:26" s="107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</row>
    <row r="287" spans="1:26" s="107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</row>
    <row r="288" spans="1:26" s="107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</row>
    <row r="289" spans="1:26" s="107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</row>
    <row r="290" spans="1:26" s="107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</row>
    <row r="291" spans="1:26" s="107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</row>
    <row r="292" spans="1:26" s="107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</row>
    <row r="293" spans="1:26" s="107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</row>
    <row r="294" spans="1:26" s="107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</row>
    <row r="295" spans="1:26" s="107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</row>
    <row r="296" spans="1:26" s="107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</row>
    <row r="297" spans="1:26" s="107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</row>
    <row r="298" spans="1:26" s="107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</row>
    <row r="299" spans="1:26" s="107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</row>
    <row r="300" spans="1:26" s="107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</row>
    <row r="301" spans="1:26" s="107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</row>
    <row r="302" spans="1:26" s="107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</row>
    <row r="303" spans="1:26" s="107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</row>
    <row r="304" spans="1:26" s="107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</row>
    <row r="305" spans="1:26" s="107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</row>
    <row r="306" spans="1:26" s="107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</row>
    <row r="307" spans="1:26" s="107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</row>
    <row r="308" spans="1:26" s="107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</row>
    <row r="309" spans="1:26" s="107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</row>
    <row r="310" spans="1:26" s="107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</row>
    <row r="311" spans="1:26" s="107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</row>
    <row r="312" spans="1:26" s="107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</row>
    <row r="313" spans="1:26" s="107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</row>
    <row r="314" spans="1:26" s="107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</row>
    <row r="315" spans="1:26" s="107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</row>
    <row r="316" spans="1:26" s="107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</row>
    <row r="317" spans="1:26" s="107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</row>
    <row r="318" spans="1:26" s="107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</row>
    <row r="319" spans="1:26" s="107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</row>
    <row r="320" spans="1:26" s="107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</row>
    <row r="321" spans="1:26" s="107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</row>
    <row r="322" spans="1:26" s="107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</row>
    <row r="323" spans="1:26" s="107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</row>
    <row r="324" spans="1:26" s="107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</row>
    <row r="325" spans="1:26" s="107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</row>
    <row r="326" spans="1:26" s="107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</row>
    <row r="327" spans="1:26" s="107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</row>
    <row r="328" spans="1:26" s="107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</row>
    <row r="329" spans="1:26" s="107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</row>
    <row r="330" spans="1:26" s="107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</row>
    <row r="331" spans="1:26" s="107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</row>
    <row r="332" spans="1:26" s="107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</row>
    <row r="333" spans="1:26" s="107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</row>
    <row r="334" spans="1:26" s="107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</row>
    <row r="335" spans="1:26" s="107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</row>
    <row r="336" spans="1:26" s="107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</row>
    <row r="337" spans="1:26" s="107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</row>
    <row r="338" spans="1:26" s="107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</row>
    <row r="339" spans="1:26" s="107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</row>
    <row r="340" spans="1:26" s="107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</row>
    <row r="341" spans="1:26" s="107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</row>
    <row r="342" spans="1:26" s="107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</row>
    <row r="343" spans="1:26" s="107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</row>
    <row r="344" spans="1:26" s="107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</row>
    <row r="345" spans="1:26" s="107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</row>
    <row r="346" spans="1:26" s="107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</row>
    <row r="347" spans="1:26" s="107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</row>
    <row r="348" spans="1:26" s="107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</row>
    <row r="349" spans="1:26" s="107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</row>
    <row r="350" spans="1:26" s="107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</row>
    <row r="351" spans="1:26" s="107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</row>
    <row r="352" spans="1:26" s="107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</row>
    <row r="353" spans="1:26" s="107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</row>
    <row r="354" spans="1:26" s="107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</row>
    <row r="355" spans="1:26" s="107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</row>
    <row r="356" spans="1:26" s="107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</row>
    <row r="357" spans="1:26" s="107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</row>
    <row r="358" spans="1:26" s="107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</row>
    <row r="359" spans="1:26" s="107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</row>
    <row r="360" spans="1:26" s="107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</row>
    <row r="361" spans="1:26" s="107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</row>
    <row r="362" spans="1:26" s="107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</row>
    <row r="363" spans="1:26" s="107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</row>
    <row r="364" spans="1:26" s="107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</row>
    <row r="365" spans="1:26" s="107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</row>
    <row r="366" spans="1:26" s="107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</row>
    <row r="367" spans="1:26" s="107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</row>
    <row r="368" spans="1:26" s="107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</row>
    <row r="369" spans="1:26" s="107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</row>
    <row r="370" spans="1:26" s="107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</row>
    <row r="371" spans="1:26" s="107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</row>
    <row r="372" spans="1:26" s="107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</row>
    <row r="373" spans="1:26" s="107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</row>
    <row r="374" spans="1:26" s="107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</row>
    <row r="375" spans="1:26" s="107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</row>
    <row r="376" spans="1:26" s="107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</row>
    <row r="377" spans="1:26" s="107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</row>
    <row r="378" spans="1:26" s="107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</row>
    <row r="379" spans="1:26" s="107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</row>
    <row r="380" spans="1:26" s="107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</row>
    <row r="381" spans="1:26" s="107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</row>
    <row r="382" spans="1:26" s="107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</row>
    <row r="383" spans="1:26" s="107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</row>
    <row r="384" spans="1:26" s="107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</row>
    <row r="385" spans="1:26" s="107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</row>
    <row r="386" spans="1:26" s="107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</row>
    <row r="387" spans="1:26" s="107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</row>
    <row r="388" spans="1:26" s="107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</row>
    <row r="389" spans="1:26" s="107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</row>
    <row r="390" spans="1:26" s="107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</row>
    <row r="391" spans="1:26" s="107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</row>
    <row r="392" spans="1:26" s="107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</row>
    <row r="393" spans="1:26" s="107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</row>
    <row r="394" spans="1:26" s="107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</row>
    <row r="395" spans="1:26" s="107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</row>
    <row r="396" spans="1:26" s="107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</row>
    <row r="397" spans="1:26" s="107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</row>
    <row r="398" spans="1:26" s="107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</row>
    <row r="399" spans="1:26" s="107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</row>
    <row r="400" spans="1:26" s="107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</row>
    <row r="401" spans="1:26" s="107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</row>
    <row r="402" spans="1:26" s="107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</row>
    <row r="403" spans="1:26" s="107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</row>
    <row r="404" spans="1:26" s="107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</row>
    <row r="405" spans="1:26" s="107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</row>
    <row r="406" spans="1:26" s="107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</row>
    <row r="407" spans="1:26" s="107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</row>
    <row r="408" spans="1:26" s="107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</row>
    <row r="409" spans="1:26" s="107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</row>
    <row r="410" spans="1:26" s="107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</row>
    <row r="411" spans="1:26" s="107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</row>
    <row r="412" spans="1:26" s="107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</row>
    <row r="413" spans="1:26" s="107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</row>
    <row r="414" spans="1:26" s="107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</row>
    <row r="415" spans="1:26" s="107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</row>
    <row r="416" spans="1:26" s="107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</row>
    <row r="417" spans="1:26" s="107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</row>
    <row r="418" spans="1:26" s="107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</row>
    <row r="419" spans="1:26" s="107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</row>
    <row r="420" spans="1:26" s="107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</row>
    <row r="421" spans="1:26" s="107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</row>
    <row r="422" spans="1:26" s="107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</row>
    <row r="423" spans="1:26" s="107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</row>
    <row r="424" spans="1:26" s="107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</row>
    <row r="425" spans="1:26" s="107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</row>
    <row r="426" spans="1:26" s="107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</row>
    <row r="427" spans="1:26" s="107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</row>
    <row r="428" spans="1:26" s="107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</row>
    <row r="429" spans="1:26" s="107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</row>
    <row r="430" spans="1:26" s="107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</row>
    <row r="431" spans="1:26" s="107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</row>
    <row r="432" spans="1:26" s="107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</row>
    <row r="433" spans="1:26" s="107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</row>
    <row r="434" spans="1:26" s="107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</row>
    <row r="435" spans="1:26" s="107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</row>
    <row r="436" spans="1:26" s="107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</row>
    <row r="437" spans="1:26" s="107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</row>
    <row r="438" spans="1:26" s="107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</row>
    <row r="439" spans="1:26" s="107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</row>
    <row r="440" spans="1:26" s="107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</row>
    <row r="441" spans="1:26" s="107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</row>
    <row r="442" spans="1:26" s="107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</row>
    <row r="443" spans="1:26" s="107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</row>
    <row r="444" spans="1:26" s="107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</row>
    <row r="445" spans="1:26" s="107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</row>
    <row r="446" spans="1:26" s="107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</row>
    <row r="447" spans="1:26" s="107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</row>
    <row r="448" spans="1:26" s="107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</row>
    <row r="449" spans="1:26" s="107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</row>
    <row r="450" spans="1:26" s="107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</row>
    <row r="451" spans="1:26" s="107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</row>
    <row r="452" spans="1:26" s="107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</row>
    <row r="453" spans="1:26" s="107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</row>
    <row r="454" spans="1:26" s="107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</row>
    <row r="455" spans="1:26" s="107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</row>
    <row r="456" spans="1:26" s="107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</row>
    <row r="457" spans="1:26" s="107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</row>
    <row r="458" spans="1:26" s="107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</row>
    <row r="459" spans="1:26" s="107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</row>
    <row r="460" spans="1:26" s="107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</row>
    <row r="461" spans="1:26" s="107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</row>
    <row r="462" spans="1:26" s="107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</row>
    <row r="463" spans="1:26" s="107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</row>
    <row r="464" spans="1:26" s="107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</row>
    <row r="465" spans="1:26" s="107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</row>
    <row r="466" spans="1:26" s="107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</row>
    <row r="467" spans="1:26" s="107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</row>
    <row r="468" spans="1:26" s="107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</row>
    <row r="469" spans="1:26" s="107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</row>
    <row r="470" spans="1:26" s="107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</row>
    <row r="471" spans="1:26" s="107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</row>
    <row r="472" spans="1:26" s="107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</row>
    <row r="473" spans="1:26" s="107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</row>
    <row r="474" spans="1:26" s="107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</row>
    <row r="475" spans="1:26" s="107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</row>
    <row r="476" spans="1:26" s="107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</row>
    <row r="477" spans="1:26" s="107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</row>
    <row r="478" spans="1:26" s="107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</row>
    <row r="479" spans="1:26" s="107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</row>
    <row r="480" spans="1:26" s="107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</row>
    <row r="481" spans="1:26" s="107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</row>
    <row r="482" spans="1:26" s="107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</row>
    <row r="483" spans="1:26" s="107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</row>
    <row r="484" spans="1:26" s="107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</row>
    <row r="485" spans="1:26" s="107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</row>
    <row r="486" spans="1:26" s="107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</row>
    <row r="487" spans="1:26" s="107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</row>
    <row r="488" spans="1:26" s="107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</row>
    <row r="489" spans="1:26" s="107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</row>
    <row r="490" spans="1:26" s="107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</row>
    <row r="491" spans="1:26" s="107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</row>
    <row r="492" spans="1:26" s="107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</row>
    <row r="493" spans="1:26" s="107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</row>
    <row r="494" spans="1:26" s="107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</row>
    <row r="495" spans="1:26" s="107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</row>
    <row r="496" spans="1:26" s="107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</row>
    <row r="497" spans="1:26" s="107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</row>
    <row r="498" spans="1:26" s="107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</row>
    <row r="499" spans="1:26" s="107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</row>
    <row r="500" spans="1:26" s="107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</row>
    <row r="501" spans="1:26" s="107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</row>
    <row r="502" spans="1:26" s="107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</row>
    <row r="503" spans="1:26" s="107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</row>
    <row r="504" spans="1:26" s="107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</row>
    <row r="505" spans="1:26" s="107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</row>
    <row r="506" spans="1:26" s="107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</row>
    <row r="507" spans="1:26" s="107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</row>
    <row r="508" spans="1:26" s="107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</row>
    <row r="509" spans="1:26" s="107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</row>
    <row r="510" spans="1:26" s="107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</row>
    <row r="511" spans="1:26" s="107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</row>
    <row r="512" spans="1:26" s="107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</row>
    <row r="513" spans="1:26" s="107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</row>
    <row r="514" spans="1:26" s="107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</row>
    <row r="515" spans="1:26" s="107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</row>
    <row r="516" spans="1:26" s="107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</row>
    <row r="517" spans="1:26" s="107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</row>
    <row r="518" spans="1:26" s="107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</row>
    <row r="519" spans="1:26" s="107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</row>
    <row r="520" spans="1:26" s="107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</row>
    <row r="521" spans="1:26" s="107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</row>
    <row r="522" spans="1:26" s="107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</row>
    <row r="523" spans="1:26" s="107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</row>
    <row r="524" spans="1:26" s="107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</row>
    <row r="525" spans="1:26" s="107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</row>
    <row r="526" spans="1:26" s="107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</row>
    <row r="527" spans="1:26" s="107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</row>
    <row r="528" spans="1:26" s="107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</row>
    <row r="529" spans="1:26" s="107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</row>
    <row r="530" spans="1:26" s="107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</row>
    <row r="531" spans="1:26" s="107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</row>
    <row r="532" spans="1:26" s="107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</row>
    <row r="533" spans="1:26" s="107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</row>
    <row r="534" spans="1:26" s="107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</row>
    <row r="535" spans="1:26" s="107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</row>
    <row r="536" spans="1:26" s="107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</row>
    <row r="537" spans="1:26" s="107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</row>
    <row r="538" spans="1:26" s="107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</row>
    <row r="539" spans="1:26" s="107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</row>
    <row r="540" spans="1:26" s="107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</row>
    <row r="541" spans="1:26" s="107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</row>
    <row r="542" spans="1:26" s="107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</row>
    <row r="543" spans="1:26" s="107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</row>
    <row r="544" spans="1:26" s="107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</row>
    <row r="545" spans="1:26" s="107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</row>
    <row r="546" spans="1:26" s="107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</row>
    <row r="547" spans="1:26" s="107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</row>
    <row r="548" spans="1:26" s="107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</row>
    <row r="549" spans="1:26" s="107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</row>
    <row r="550" spans="1:26" s="107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</row>
    <row r="551" spans="1:26" s="107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</row>
    <row r="552" spans="1:26" s="107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</row>
    <row r="553" spans="1:26" s="107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</row>
    <row r="554" spans="1:26" s="107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</row>
    <row r="555" spans="1:26" s="107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</row>
    <row r="556" spans="1:26" s="107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</row>
    <row r="557" spans="1:26" s="107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</row>
    <row r="558" spans="1:26" s="107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</row>
    <row r="559" spans="1:26" s="107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</row>
    <row r="560" spans="1:26" s="107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</row>
    <row r="561" spans="1:26" s="107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</row>
    <row r="562" spans="1:26" s="107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</row>
    <row r="563" spans="1:26" s="107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</row>
    <row r="564" spans="1:26" s="107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</row>
    <row r="565" spans="1:26" s="107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</row>
    <row r="566" spans="1:26" s="107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</row>
    <row r="567" spans="1:26" s="107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</row>
    <row r="568" spans="1:26" s="107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</row>
    <row r="569" spans="1:26" s="107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</row>
    <row r="570" spans="1:26" s="107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</row>
    <row r="571" spans="1:26" s="107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</row>
    <row r="572" spans="1:26" s="107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</row>
    <row r="573" spans="1:26" s="107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</row>
    <row r="574" spans="1:26" s="107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</row>
    <row r="575" spans="1:26" s="107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</row>
    <row r="576" spans="1:26" s="107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</row>
    <row r="577" spans="1:26" s="107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</row>
    <row r="578" spans="1:26" s="107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</row>
    <row r="579" spans="1:26" s="107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</row>
    <row r="580" spans="1:26" s="107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</row>
    <row r="581" spans="1:26" s="107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</row>
    <row r="582" spans="1:26" s="107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</row>
    <row r="583" spans="1:26" s="107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</row>
    <row r="584" spans="1:26" s="107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</row>
    <row r="585" spans="1:26" s="107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</row>
    <row r="586" spans="1:26" s="107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</row>
    <row r="587" spans="1:26" s="107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</row>
    <row r="588" spans="1:26" s="107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</row>
    <row r="589" spans="1:26" s="107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</row>
    <row r="590" spans="1:26" s="107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</row>
    <row r="591" spans="1:26" s="107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</row>
    <row r="592" spans="1:26" s="107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</row>
    <row r="593" spans="1:26" s="107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</row>
    <row r="594" spans="1:26" s="107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</row>
    <row r="595" spans="1:26" s="107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</row>
    <row r="596" spans="1:26" s="107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</row>
    <row r="597" spans="1:26" s="107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</row>
    <row r="598" spans="1:26" s="107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</row>
    <row r="599" spans="1:26" s="107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</row>
    <row r="600" spans="1:26" s="107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</row>
    <row r="601" spans="1:26" s="107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</row>
    <row r="602" spans="1:26" s="107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</row>
    <row r="603" spans="1:26" s="107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</row>
    <row r="604" spans="1:26" s="107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</row>
    <row r="605" spans="1:26" s="107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</row>
    <row r="606" spans="1:26" s="107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</row>
    <row r="607" spans="1:26" s="107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</row>
    <row r="608" spans="1:26" s="107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</row>
    <row r="609" spans="1:26" s="107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</row>
    <row r="610" spans="1:26" s="107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</row>
    <row r="611" spans="1:26" s="107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</row>
    <row r="612" spans="1:26" s="107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</row>
    <row r="613" spans="1:26" s="107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</row>
    <row r="614" spans="1:26" s="107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</row>
    <row r="615" spans="1:26" s="107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</row>
    <row r="616" spans="1:26" s="107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</row>
    <row r="617" spans="1:26" s="107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</row>
    <row r="618" spans="1:26" s="107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</row>
    <row r="619" spans="1:26" s="107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</row>
    <row r="620" spans="1:26" s="107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</row>
    <row r="621" spans="1:26" s="107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</row>
    <row r="622" spans="1:26" s="107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</row>
    <row r="623" spans="1:26" s="107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</row>
    <row r="624" spans="1:26" s="107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</row>
    <row r="625" spans="1:26" s="107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</row>
    <row r="626" spans="1:26" s="107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</row>
    <row r="627" spans="1:26" s="107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</row>
    <row r="628" spans="1:26" s="107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</row>
    <row r="629" spans="1:26" s="107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</row>
    <row r="630" spans="1:26" s="107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</row>
    <row r="631" spans="1:26" s="107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</row>
    <row r="632" spans="1:26" s="107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</row>
    <row r="633" spans="1:26" s="107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</row>
    <row r="634" spans="1:26" s="107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</row>
    <row r="635" spans="1:26" s="107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</row>
    <row r="636" spans="1:26" s="107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</row>
    <row r="637" spans="1:26" s="107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</row>
    <row r="638" spans="1:26" s="107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</row>
    <row r="639" spans="1:26" s="107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</row>
    <row r="640" spans="1:26" s="107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</row>
    <row r="641" spans="1:26" s="107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</row>
    <row r="642" spans="1:26" s="107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</row>
    <row r="643" spans="1:26" s="107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</row>
    <row r="644" spans="1:26" s="107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</row>
    <row r="645" spans="1:26" s="107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</row>
    <row r="646" spans="1:26" s="107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</row>
    <row r="647" spans="1:26" s="107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</row>
    <row r="648" spans="1:26" s="107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</row>
    <row r="649" spans="1:26" s="107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</row>
    <row r="650" spans="1:26" s="107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</row>
    <row r="651" spans="1:26" s="107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</row>
    <row r="652" spans="1:26" s="107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</row>
    <row r="653" spans="1:26" s="107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</row>
    <row r="654" spans="1:26" s="107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</row>
    <row r="655" spans="1:26" s="107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</row>
    <row r="656" spans="1:26" s="107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</row>
    <row r="657" spans="1:26" s="107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</row>
    <row r="658" spans="1:26" s="107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</row>
    <row r="659" spans="1:26" s="107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</row>
    <row r="660" spans="1:26" s="107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</row>
    <row r="661" spans="1:26" s="107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</row>
    <row r="662" spans="1:26" s="107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</row>
    <row r="663" spans="1:26" s="107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</row>
    <row r="664" spans="1:26" s="107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</row>
    <row r="665" spans="1:26" s="107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</row>
    <row r="666" spans="1:26" s="107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</row>
    <row r="667" spans="1:26" s="107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</row>
    <row r="668" spans="1:26" s="107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</row>
    <row r="669" spans="1:26" s="107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</row>
    <row r="670" spans="1:26" s="107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</row>
    <row r="671" spans="1:26" s="107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</row>
    <row r="672" spans="1:26" s="107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</row>
    <row r="673" spans="1:26" s="107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</row>
    <row r="674" spans="1:26" s="107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</row>
    <row r="675" spans="1:26" s="107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</row>
    <row r="676" spans="1:26" s="107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</row>
    <row r="677" spans="1:26" s="107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</row>
    <row r="678" spans="1:26" s="107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</row>
    <row r="679" spans="1:26" s="107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</row>
    <row r="680" spans="1:26" s="107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</row>
    <row r="681" spans="1:26" s="107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</row>
    <row r="682" spans="1:26" s="107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</row>
    <row r="683" spans="1:26" s="107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</row>
    <row r="684" spans="1:26" s="107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</row>
    <row r="685" spans="1:26" s="107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</row>
    <row r="686" spans="1:26" s="107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</row>
    <row r="687" spans="1:26" s="107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</row>
    <row r="688" spans="1:26" s="107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</row>
    <row r="689" spans="1:26" s="107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</row>
    <row r="690" spans="1:26" s="107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</row>
    <row r="691" spans="1:26" s="107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</row>
    <row r="692" spans="1:26" s="107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</row>
    <row r="693" spans="1:26" s="107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</row>
    <row r="694" spans="1:26" s="107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</row>
    <row r="695" spans="1:26" s="107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</row>
    <row r="696" spans="1:26" s="107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</row>
    <row r="697" spans="1:26" s="107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</row>
    <row r="698" spans="1:26" s="107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</row>
    <row r="699" spans="1:26" s="107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</row>
    <row r="700" spans="1:26" s="107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</row>
    <row r="701" spans="1:26" s="107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</row>
    <row r="702" spans="1:26" s="107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</row>
    <row r="703" spans="1:26" s="107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</row>
    <row r="704" spans="1:26" s="107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</row>
    <row r="705" spans="1:26" s="107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</row>
    <row r="706" spans="1:26" s="107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</row>
    <row r="707" spans="1:26" s="107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</row>
    <row r="708" spans="1:26" s="107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</row>
    <row r="709" spans="1:26" s="107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</row>
    <row r="710" spans="1:26" s="107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</row>
    <row r="711" spans="1:26" s="107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</row>
    <row r="712" spans="1:26" s="107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</row>
    <row r="713" spans="1:26" s="107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</row>
    <row r="714" spans="1:26" s="107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</row>
    <row r="715" spans="1:26" s="107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</row>
    <row r="716" spans="1:26" s="107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</row>
    <row r="717" spans="1:26" s="107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</row>
    <row r="718" spans="1:26" s="107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</row>
    <row r="719" spans="1:26" s="107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</row>
    <row r="720" spans="1:26" s="107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</row>
    <row r="721" spans="1:26" s="107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</row>
    <row r="722" spans="1:26" s="107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</row>
    <row r="723" spans="1:26" s="107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</row>
    <row r="724" spans="1:26" s="107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</row>
    <row r="725" spans="1:26" s="107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</row>
    <row r="726" spans="1:26" s="107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</row>
    <row r="727" spans="1:26" s="107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</row>
    <row r="728" spans="1:26" s="107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</row>
    <row r="729" spans="1:26" s="107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</row>
    <row r="730" spans="1:26" s="107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</row>
    <row r="731" spans="1:26" s="107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</row>
    <row r="732" spans="1:26" s="107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</row>
    <row r="733" spans="1:26" s="107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</row>
    <row r="734" spans="1:26" s="107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</row>
    <row r="735" spans="1:26" s="107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</row>
    <row r="736" spans="1:26" s="107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</row>
    <row r="737" spans="1:26" s="107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</row>
    <row r="738" spans="1:26" s="107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</row>
    <row r="739" spans="1:26" s="107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</row>
    <row r="740" spans="1:26" s="107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</row>
    <row r="741" spans="1:26" s="107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</row>
    <row r="742" spans="1:26" s="107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</row>
    <row r="743" spans="1:26" s="107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</row>
    <row r="744" spans="1:26" s="107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</row>
    <row r="745" spans="1:26" s="107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</row>
    <row r="746" spans="1:26" s="107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</row>
    <row r="747" spans="1:26" s="107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</row>
    <row r="748" spans="1:26" s="107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</row>
    <row r="749" spans="1:26" s="107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</row>
    <row r="750" spans="1:26" s="107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</row>
    <row r="751" spans="1:26" s="107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</row>
    <row r="752" spans="1:26" s="107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</row>
    <row r="753" spans="1:26" s="107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</row>
    <row r="754" spans="1:26" s="107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</row>
    <row r="755" spans="1:26" s="107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</row>
    <row r="756" spans="1:26" s="107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</row>
    <row r="757" spans="1:26" s="107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</row>
    <row r="758" spans="1:26" s="107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</row>
    <row r="759" spans="1:26" s="107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</row>
    <row r="760" spans="1:26" s="107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</row>
    <row r="761" spans="1:26" s="107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</row>
    <row r="762" spans="1:26" s="107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</row>
    <row r="763" spans="1:26" s="107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</row>
    <row r="764" spans="1:26" s="107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</row>
    <row r="765" spans="1:26" s="107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</row>
    <row r="766" spans="1:26" s="107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</row>
    <row r="767" spans="1:26" s="107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</row>
    <row r="768" spans="1:26" s="107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</row>
    <row r="769" spans="1:26" s="107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</row>
    <row r="770" spans="1:26" s="107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</row>
    <row r="771" spans="1:26" s="107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</row>
    <row r="772" spans="1:26" s="107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</row>
    <row r="773" spans="1:26" s="107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</row>
    <row r="774" spans="1:26" s="107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</row>
    <row r="775" spans="1:26" s="107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</row>
    <row r="776" spans="1:26" s="107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</row>
    <row r="777" spans="1:26" s="107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</row>
    <row r="778" spans="1:26" s="107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</row>
    <row r="779" spans="1:26" s="107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</row>
    <row r="780" spans="1:26" s="107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</row>
    <row r="781" spans="1:26" s="107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</row>
    <row r="782" spans="1:26" s="107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</row>
    <row r="783" spans="1:26" s="107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</row>
    <row r="784" spans="1:26" s="107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</row>
    <row r="785" spans="1:26" s="107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</row>
    <row r="786" spans="1:26" s="107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</row>
    <row r="787" spans="1:26" s="107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</row>
    <row r="788" spans="1:26" s="107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</row>
    <row r="789" spans="1:26" s="107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</row>
    <row r="790" spans="1:26" s="107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</row>
    <row r="791" spans="1:26" s="107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</row>
    <row r="792" spans="1:26" s="107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</row>
    <row r="793" spans="1:26" s="107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</row>
    <row r="794" spans="1:26" s="107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</row>
    <row r="795" spans="1:26" s="107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</row>
    <row r="796" spans="1:26" s="107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</row>
    <row r="797" spans="1:26" s="107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</row>
    <row r="798" spans="1:26" s="107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</row>
    <row r="799" spans="1:26" s="107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</row>
    <row r="800" spans="1:26" s="107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</row>
    <row r="801" spans="1:26" s="107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</row>
    <row r="802" spans="1:26" s="107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</row>
    <row r="803" spans="1:26" s="107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</row>
    <row r="804" spans="1:26" s="107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</row>
    <row r="805" spans="1:26" s="107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</row>
    <row r="806" spans="1:26" s="107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</row>
    <row r="807" spans="1:26" s="107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</row>
    <row r="808" spans="1:26" s="107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</row>
    <row r="809" spans="1:26" s="107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</row>
    <row r="810" spans="1:26" s="107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</row>
    <row r="811" spans="1:26" s="107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</row>
    <row r="812" spans="1:26" s="107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</row>
    <row r="813" spans="1:26" s="107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</row>
    <row r="814" spans="1:26" s="107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</row>
    <row r="815" spans="1:26" s="107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</row>
    <row r="816" spans="1:26" s="107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</row>
    <row r="817" spans="1:26" s="107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</row>
    <row r="818" spans="1:26" s="107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</row>
    <row r="819" spans="1:26" s="107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</row>
    <row r="820" spans="1:26" s="107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</row>
    <row r="821" spans="1:26" s="107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</row>
    <row r="822" spans="1:26" s="107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</row>
    <row r="823" spans="1:26" s="107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</row>
    <row r="824" spans="1:26" s="107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</row>
    <row r="825" spans="1:26" s="107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</row>
    <row r="826" spans="1:26" s="107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</row>
    <row r="827" spans="1:26" s="107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</row>
    <row r="828" spans="1:26" s="107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</row>
    <row r="829" spans="1:26" s="107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</row>
    <row r="830" spans="1:26" s="107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</row>
    <row r="831" spans="1:26" s="107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</row>
    <row r="832" spans="1:26" s="107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</row>
    <row r="833" spans="1:26" s="107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</row>
    <row r="834" spans="1:26" s="107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</row>
    <row r="835" spans="1:26" s="107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</row>
    <row r="836" spans="1:26" s="107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</row>
    <row r="837" spans="1:26" s="107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</row>
    <row r="838" spans="1:26" s="107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</row>
    <row r="839" spans="1:26" s="107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</row>
    <row r="840" spans="1:26" s="107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</row>
    <row r="841" spans="1:26" s="107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</row>
    <row r="842" spans="1:26" s="107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</row>
    <row r="843" spans="1:26" s="107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</row>
    <row r="844" spans="1:26" s="107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</row>
    <row r="845" spans="1:26" s="107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</row>
    <row r="846" spans="1:26" s="107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</row>
    <row r="847" spans="1:26" s="107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</row>
    <row r="848" spans="1:26" s="107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</row>
    <row r="849" spans="1:26" s="107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</row>
    <row r="850" spans="1:26" s="107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</row>
    <row r="851" spans="1:26" s="107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</row>
    <row r="852" spans="1:26" s="107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</row>
    <row r="853" spans="1:26" s="107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</row>
    <row r="854" spans="1:26" s="107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</row>
    <row r="855" spans="1:26" s="107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</row>
    <row r="856" spans="1:26" s="107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</row>
    <row r="857" spans="1:26" s="107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</row>
    <row r="858" spans="1:26" s="107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</row>
    <row r="859" spans="1:26" s="107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</row>
    <row r="860" spans="1:26" s="107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</row>
    <row r="861" spans="1:26" s="107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</row>
    <row r="862" spans="1:26" s="107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</row>
    <row r="863" spans="1:26" s="107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</row>
    <row r="864" spans="1:26" s="107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</row>
    <row r="865" spans="1:26" s="107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</row>
    <row r="866" spans="1:26" s="107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</row>
    <row r="867" spans="1:26" s="107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</row>
    <row r="868" spans="1:26" s="107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</row>
    <row r="869" spans="1:26" s="107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</row>
    <row r="870" spans="1:26" s="107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</row>
    <row r="871" spans="1:26" s="107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</row>
    <row r="872" spans="1:26" s="107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</row>
    <row r="873" spans="1:26" s="107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</row>
    <row r="874" spans="1:26" s="107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</row>
    <row r="875" spans="1:26" s="107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</row>
    <row r="876" spans="1:26" s="107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</row>
    <row r="877" spans="1:26" s="107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</row>
    <row r="878" spans="1:26" s="107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</row>
    <row r="879" spans="1:26" s="107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</row>
    <row r="880" spans="1:26" s="107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</row>
    <row r="881" spans="1:26" s="107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</row>
    <row r="882" spans="1:26" s="107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</row>
    <row r="883" spans="1:26" s="107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</row>
    <row r="884" spans="1:26" s="107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</row>
    <row r="885" spans="1:26" s="107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</row>
    <row r="886" spans="1:26" s="107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</row>
    <row r="887" spans="1:26" s="107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</row>
    <row r="888" spans="1:26" s="107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</row>
    <row r="889" spans="1:26" s="107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</row>
    <row r="890" spans="1:26" s="107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</row>
    <row r="891" spans="1:26" s="107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</row>
    <row r="892" spans="1:26" s="107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</row>
    <row r="893" spans="1:26" s="107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</row>
    <row r="894" spans="1:26" s="107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</row>
    <row r="895" spans="1:26" s="107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</row>
    <row r="896" spans="1:26" s="107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</row>
    <row r="897" spans="1:26" s="107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</row>
    <row r="898" spans="1:26" s="107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</row>
    <row r="899" spans="1:26" s="107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</row>
    <row r="900" spans="1:26" s="107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</row>
    <row r="901" spans="1:26" s="107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</row>
    <row r="902" spans="1:26" s="107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</row>
    <row r="903" spans="1:26" s="107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</row>
    <row r="904" spans="1:26" s="107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</row>
    <row r="905" spans="1:26" s="107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</row>
    <row r="906" spans="1:26" s="107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</row>
    <row r="907" spans="1:26" s="107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</row>
    <row r="908" spans="1:26" s="107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</row>
    <row r="909" spans="1:26" s="107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</row>
    <row r="910" spans="1:26" s="107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</row>
    <row r="911" spans="1:26" s="107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</row>
    <row r="912" spans="1:26" s="107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</row>
    <row r="913" spans="1:26" s="107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</row>
    <row r="914" spans="1:26" s="107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</row>
    <row r="915" spans="1:26" s="107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</row>
    <row r="916" spans="1:26" s="107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</row>
    <row r="917" spans="1:26" s="107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</row>
    <row r="918" spans="1:26" s="107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</row>
    <row r="919" spans="1:26" s="107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</row>
    <row r="920" spans="1:26" s="107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</row>
    <row r="921" spans="1:26" s="107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</row>
    <row r="922" spans="1:26" s="107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</row>
    <row r="923" spans="1:26" s="107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</row>
    <row r="924" spans="1:26" s="107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</row>
    <row r="925" spans="1:26" s="107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</row>
    <row r="926" spans="1:26" s="107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</row>
    <row r="927" spans="1:26" s="107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</row>
    <row r="928" spans="1:26" s="107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</row>
    <row r="929" spans="1:26" s="107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</row>
    <row r="930" spans="1:26" s="107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</row>
    <row r="931" spans="1:26" s="107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</row>
    <row r="932" spans="1:26" s="107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</row>
    <row r="933" spans="1:26" s="107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</row>
    <row r="934" spans="1:26" s="107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</row>
    <row r="935" spans="1:26" s="107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</row>
    <row r="936" spans="1:26" s="107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</row>
    <row r="937" spans="1:26" s="107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</row>
    <row r="938" spans="1:26" s="107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</row>
    <row r="939" spans="1:26" s="107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</row>
    <row r="940" spans="1:26" s="107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</row>
    <row r="941" spans="1:26" s="107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</row>
    <row r="942" spans="1:26" s="107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</row>
    <row r="943" spans="1:26" s="107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</row>
    <row r="944" spans="1:26" s="107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</row>
    <row r="945" spans="1:26" s="107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</row>
    <row r="946" spans="1:26" s="107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</row>
    <row r="947" spans="1:26" s="107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</row>
    <row r="948" spans="1:26" s="107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</row>
    <row r="949" spans="1:26" s="107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</row>
    <row r="950" spans="1:26" s="107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</row>
    <row r="951" spans="1:26" s="107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</row>
    <row r="952" spans="1:26" s="107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</row>
    <row r="953" spans="1:26" s="107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</row>
    <row r="954" spans="1:26" s="107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</row>
    <row r="955" spans="1:26" s="107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</row>
    <row r="956" spans="1:26" s="107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</row>
    <row r="957" spans="1:26" s="107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</row>
    <row r="958" spans="1:26" s="107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</row>
    <row r="959" spans="1:26" s="107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</row>
    <row r="960" spans="1:26" s="107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</row>
    <row r="961" spans="1:26" s="107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</row>
    <row r="962" spans="1:26" s="107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</row>
    <row r="963" spans="1:26" s="107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</row>
    <row r="964" spans="1:26" s="107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</row>
    <row r="965" spans="1:26" s="107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</row>
    <row r="966" spans="1:26" s="107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</row>
    <row r="967" spans="1:26" s="107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</row>
    <row r="968" spans="1:26" s="107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</row>
    <row r="969" spans="1:26" s="107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</row>
    <row r="970" spans="1:26" s="107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</row>
    <row r="971" spans="1:26" s="107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</row>
    <row r="972" spans="1:26" s="107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</row>
    <row r="973" spans="1:26" s="107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</row>
    <row r="974" spans="1:26" s="107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</row>
    <row r="975" spans="1:26" s="107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</row>
    <row r="976" spans="1:26" s="107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</row>
    <row r="977" spans="1:26" s="107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</row>
    <row r="978" spans="1:26" s="107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</row>
    <row r="979" spans="1:26" s="107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</row>
    <row r="980" spans="1:26" s="107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</row>
    <row r="981" spans="1:26" s="107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</row>
    <row r="982" spans="1:26" s="107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</row>
    <row r="983" spans="1:26" s="107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</row>
    <row r="984" spans="1:26" s="107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</row>
    <row r="985" spans="1:26" s="107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</row>
    <row r="986" spans="1:26" s="107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</row>
    <row r="987" spans="1:26" s="107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</row>
    <row r="988" spans="1:26" s="107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</row>
    <row r="989" spans="1:26" s="107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</row>
    <row r="990" spans="1:26" s="107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</row>
    <row r="991" spans="1:26" s="107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</row>
    <row r="992" spans="1:26" s="107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</row>
    <row r="993" spans="1:26" s="107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</row>
    <row r="994" spans="1:26" s="107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</row>
    <row r="995" spans="1:26" s="107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</row>
    <row r="996" spans="1:26" s="107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</row>
    <row r="997" spans="1:26" s="107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</row>
    <row r="998" spans="1:26" s="107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</row>
    <row r="999" spans="1:26" s="107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</row>
    <row r="1000" spans="1:26" s="107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</row>
  </sheetData>
  <sheetProtection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&amp;L水洗化人口等（平成27年度実績）</oddHeader>
  </headerFooter>
  <colBreaks count="1" manualBreakCount="1">
    <brk id="17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BC26"/>
    </sheetView>
  </sheetViews>
  <sheetFormatPr defaultColWidth="8.796875" defaultRowHeight="13.5" customHeight="1"/>
  <cols>
    <col min="1" max="1" width="10.69921875" style="98" customWidth="1"/>
    <col min="2" max="2" width="8.69921875" style="99" customWidth="1"/>
    <col min="3" max="3" width="12.59765625" style="81" customWidth="1"/>
    <col min="4" max="55" width="9" style="83" customWidth="1"/>
    <col min="56" max="16384" width="9" style="81" customWidth="1"/>
  </cols>
  <sheetData>
    <row r="1" spans="1:55" ht="17.25">
      <c r="A1" s="57" t="s">
        <v>252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3" t="s">
        <v>194</v>
      </c>
      <c r="B2" s="141" t="s">
        <v>195</v>
      </c>
      <c r="C2" s="144" t="s">
        <v>196</v>
      </c>
      <c r="D2" s="85" t="s">
        <v>221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222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3" t="s">
        <v>223</v>
      </c>
      <c r="AG2" s="134"/>
      <c r="AH2" s="134"/>
      <c r="AI2" s="135"/>
      <c r="AJ2" s="133" t="s">
        <v>224</v>
      </c>
      <c r="AK2" s="134"/>
      <c r="AL2" s="134"/>
      <c r="AM2" s="134"/>
      <c r="AN2" s="134"/>
      <c r="AO2" s="134"/>
      <c r="AP2" s="134"/>
      <c r="AQ2" s="134"/>
      <c r="AR2" s="134"/>
      <c r="AS2" s="135"/>
      <c r="AT2" s="149" t="s">
        <v>225</v>
      </c>
      <c r="AU2" s="141"/>
      <c r="AV2" s="141"/>
      <c r="AW2" s="141"/>
      <c r="AX2" s="141"/>
      <c r="AY2" s="141"/>
      <c r="AZ2" s="133" t="s">
        <v>226</v>
      </c>
      <c r="BA2" s="134"/>
      <c r="BB2" s="134"/>
      <c r="BC2" s="135"/>
    </row>
    <row r="3" spans="1:55" s="100" customFormat="1" ht="13.5" customHeight="1">
      <c r="A3" s="142"/>
      <c r="B3" s="142"/>
      <c r="C3" s="142"/>
      <c r="D3" s="91" t="s">
        <v>201</v>
      </c>
      <c r="E3" s="136" t="s">
        <v>227</v>
      </c>
      <c r="F3" s="134"/>
      <c r="G3" s="135"/>
      <c r="H3" s="137" t="s">
        <v>228</v>
      </c>
      <c r="I3" s="138"/>
      <c r="J3" s="139"/>
      <c r="K3" s="136" t="s">
        <v>229</v>
      </c>
      <c r="L3" s="138"/>
      <c r="M3" s="139"/>
      <c r="N3" s="91" t="s">
        <v>201</v>
      </c>
      <c r="O3" s="136" t="s">
        <v>230</v>
      </c>
      <c r="P3" s="145"/>
      <c r="Q3" s="145"/>
      <c r="R3" s="145"/>
      <c r="S3" s="145"/>
      <c r="T3" s="145"/>
      <c r="U3" s="146"/>
      <c r="V3" s="136" t="s">
        <v>231</v>
      </c>
      <c r="W3" s="145"/>
      <c r="X3" s="145"/>
      <c r="Y3" s="145"/>
      <c r="Z3" s="145"/>
      <c r="AA3" s="145"/>
      <c r="AB3" s="146"/>
      <c r="AC3" s="92" t="s">
        <v>232</v>
      </c>
      <c r="AD3" s="88"/>
      <c r="AE3" s="89"/>
      <c r="AF3" s="140" t="s">
        <v>201</v>
      </c>
      <c r="AG3" s="141" t="s">
        <v>233</v>
      </c>
      <c r="AH3" s="141" t="s">
        <v>234</v>
      </c>
      <c r="AI3" s="141" t="s">
        <v>235</v>
      </c>
      <c r="AJ3" s="142" t="s">
        <v>201</v>
      </c>
      <c r="AK3" s="141" t="s">
        <v>236</v>
      </c>
      <c r="AL3" s="141" t="s">
        <v>237</v>
      </c>
      <c r="AM3" s="141" t="s">
        <v>238</v>
      </c>
      <c r="AN3" s="141" t="s">
        <v>234</v>
      </c>
      <c r="AO3" s="141" t="s">
        <v>235</v>
      </c>
      <c r="AP3" s="141" t="s">
        <v>239</v>
      </c>
      <c r="AQ3" s="141" t="s">
        <v>240</v>
      </c>
      <c r="AR3" s="141" t="s">
        <v>241</v>
      </c>
      <c r="AS3" s="141" t="s">
        <v>242</v>
      </c>
      <c r="AT3" s="140" t="s">
        <v>201</v>
      </c>
      <c r="AU3" s="141" t="s">
        <v>236</v>
      </c>
      <c r="AV3" s="141" t="s">
        <v>237</v>
      </c>
      <c r="AW3" s="141" t="s">
        <v>238</v>
      </c>
      <c r="AX3" s="141" t="s">
        <v>234</v>
      </c>
      <c r="AY3" s="141" t="s">
        <v>235</v>
      </c>
      <c r="AZ3" s="140" t="s">
        <v>201</v>
      </c>
      <c r="BA3" s="141" t="s">
        <v>233</v>
      </c>
      <c r="BB3" s="141" t="s">
        <v>234</v>
      </c>
      <c r="BC3" s="141" t="s">
        <v>235</v>
      </c>
    </row>
    <row r="4" spans="1:55" s="100" customFormat="1" ht="18.75" customHeight="1">
      <c r="A4" s="142"/>
      <c r="B4" s="142"/>
      <c r="C4" s="142"/>
      <c r="D4" s="91"/>
      <c r="E4" s="91" t="s">
        <v>201</v>
      </c>
      <c r="F4" s="150" t="s">
        <v>243</v>
      </c>
      <c r="G4" s="150" t="s">
        <v>244</v>
      </c>
      <c r="H4" s="91" t="s">
        <v>201</v>
      </c>
      <c r="I4" s="150" t="s">
        <v>243</v>
      </c>
      <c r="J4" s="150" t="s">
        <v>244</v>
      </c>
      <c r="K4" s="91" t="s">
        <v>201</v>
      </c>
      <c r="L4" s="150" t="s">
        <v>243</v>
      </c>
      <c r="M4" s="150" t="s">
        <v>244</v>
      </c>
      <c r="N4" s="91"/>
      <c r="O4" s="91" t="s">
        <v>201</v>
      </c>
      <c r="P4" s="150" t="s">
        <v>233</v>
      </c>
      <c r="Q4" s="147" t="s">
        <v>234</v>
      </c>
      <c r="R4" s="147" t="s">
        <v>235</v>
      </c>
      <c r="S4" s="150" t="s">
        <v>245</v>
      </c>
      <c r="T4" s="150" t="s">
        <v>246</v>
      </c>
      <c r="U4" s="150" t="s">
        <v>247</v>
      </c>
      <c r="V4" s="91" t="s">
        <v>201</v>
      </c>
      <c r="W4" s="150" t="s">
        <v>233</v>
      </c>
      <c r="X4" s="147" t="s">
        <v>234</v>
      </c>
      <c r="Y4" s="147" t="s">
        <v>235</v>
      </c>
      <c r="Z4" s="150" t="s">
        <v>245</v>
      </c>
      <c r="AA4" s="150" t="s">
        <v>246</v>
      </c>
      <c r="AB4" s="150" t="s">
        <v>247</v>
      </c>
      <c r="AC4" s="91" t="s">
        <v>201</v>
      </c>
      <c r="AD4" s="150" t="s">
        <v>243</v>
      </c>
      <c r="AE4" s="150" t="s">
        <v>244</v>
      </c>
      <c r="AF4" s="140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0"/>
      <c r="AU4" s="142"/>
      <c r="AV4" s="142"/>
      <c r="AW4" s="142"/>
      <c r="AX4" s="142"/>
      <c r="AY4" s="142"/>
      <c r="AZ4" s="140"/>
      <c r="BA4" s="142"/>
      <c r="BB4" s="142"/>
      <c r="BC4" s="142"/>
    </row>
    <row r="5" spans="1:55" s="52" customFormat="1" ht="22.5" customHeight="1">
      <c r="A5" s="142"/>
      <c r="B5" s="142"/>
      <c r="C5" s="142"/>
      <c r="D5" s="93"/>
      <c r="E5" s="93"/>
      <c r="F5" s="151"/>
      <c r="G5" s="151"/>
      <c r="H5" s="93"/>
      <c r="I5" s="151"/>
      <c r="J5" s="151"/>
      <c r="K5" s="93"/>
      <c r="L5" s="151"/>
      <c r="M5" s="151"/>
      <c r="N5" s="93"/>
      <c r="O5" s="93"/>
      <c r="P5" s="151"/>
      <c r="Q5" s="148"/>
      <c r="R5" s="148"/>
      <c r="S5" s="151"/>
      <c r="T5" s="151"/>
      <c r="U5" s="151"/>
      <c r="V5" s="93"/>
      <c r="W5" s="151"/>
      <c r="X5" s="148"/>
      <c r="Y5" s="148"/>
      <c r="Z5" s="151"/>
      <c r="AA5" s="151"/>
      <c r="AB5" s="151"/>
      <c r="AC5" s="93"/>
      <c r="AD5" s="151"/>
      <c r="AE5" s="151"/>
      <c r="AF5" s="90"/>
      <c r="AG5" s="90"/>
      <c r="AH5" s="90"/>
      <c r="AI5" s="90"/>
      <c r="AJ5" s="90"/>
      <c r="AK5" s="90"/>
      <c r="AL5" s="142"/>
      <c r="AM5" s="90"/>
      <c r="AN5" s="90"/>
      <c r="AO5" s="90"/>
      <c r="AP5" s="90"/>
      <c r="AQ5" s="90"/>
      <c r="AR5" s="90"/>
      <c r="AS5" s="90"/>
      <c r="AT5" s="90"/>
      <c r="AU5" s="90"/>
      <c r="AV5" s="142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2"/>
      <c r="B6" s="142"/>
      <c r="C6" s="142"/>
      <c r="D6" s="94" t="s">
        <v>248</v>
      </c>
      <c r="E6" s="94" t="s">
        <v>248</v>
      </c>
      <c r="F6" s="94" t="s">
        <v>248</v>
      </c>
      <c r="G6" s="94" t="s">
        <v>248</v>
      </c>
      <c r="H6" s="94" t="s">
        <v>248</v>
      </c>
      <c r="I6" s="94" t="s">
        <v>248</v>
      </c>
      <c r="J6" s="94" t="s">
        <v>248</v>
      </c>
      <c r="K6" s="94" t="s">
        <v>248</v>
      </c>
      <c r="L6" s="94" t="s">
        <v>248</v>
      </c>
      <c r="M6" s="94" t="s">
        <v>248</v>
      </c>
      <c r="N6" s="94" t="s">
        <v>248</v>
      </c>
      <c r="O6" s="94" t="s">
        <v>248</v>
      </c>
      <c r="P6" s="94" t="s">
        <v>248</v>
      </c>
      <c r="Q6" s="94" t="s">
        <v>248</v>
      </c>
      <c r="R6" s="94" t="s">
        <v>248</v>
      </c>
      <c r="S6" s="94" t="s">
        <v>248</v>
      </c>
      <c r="T6" s="94" t="s">
        <v>248</v>
      </c>
      <c r="U6" s="94" t="s">
        <v>248</v>
      </c>
      <c r="V6" s="94" t="s">
        <v>248</v>
      </c>
      <c r="W6" s="94" t="s">
        <v>248</v>
      </c>
      <c r="X6" s="94" t="s">
        <v>248</v>
      </c>
      <c r="Y6" s="94" t="s">
        <v>248</v>
      </c>
      <c r="Z6" s="94" t="s">
        <v>248</v>
      </c>
      <c r="AA6" s="94" t="s">
        <v>248</v>
      </c>
      <c r="AB6" s="94" t="s">
        <v>248</v>
      </c>
      <c r="AC6" s="94" t="s">
        <v>248</v>
      </c>
      <c r="AD6" s="94" t="s">
        <v>248</v>
      </c>
      <c r="AE6" s="94" t="s">
        <v>248</v>
      </c>
      <c r="AF6" s="95" t="s">
        <v>249</v>
      </c>
      <c r="AG6" s="95" t="s">
        <v>249</v>
      </c>
      <c r="AH6" s="95" t="s">
        <v>249</v>
      </c>
      <c r="AI6" s="95" t="s">
        <v>249</v>
      </c>
      <c r="AJ6" s="95" t="s">
        <v>249</v>
      </c>
      <c r="AK6" s="95" t="s">
        <v>249</v>
      </c>
      <c r="AL6" s="95" t="s">
        <v>249</v>
      </c>
      <c r="AM6" s="95" t="s">
        <v>249</v>
      </c>
      <c r="AN6" s="95" t="s">
        <v>249</v>
      </c>
      <c r="AO6" s="95" t="s">
        <v>249</v>
      </c>
      <c r="AP6" s="95" t="s">
        <v>249</v>
      </c>
      <c r="AQ6" s="95" t="s">
        <v>249</v>
      </c>
      <c r="AR6" s="95" t="s">
        <v>249</v>
      </c>
      <c r="AS6" s="95" t="s">
        <v>249</v>
      </c>
      <c r="AT6" s="95" t="s">
        <v>249</v>
      </c>
      <c r="AU6" s="95" t="s">
        <v>249</v>
      </c>
      <c r="AV6" s="95" t="s">
        <v>249</v>
      </c>
      <c r="AW6" s="95" t="s">
        <v>249</v>
      </c>
      <c r="AX6" s="95" t="s">
        <v>249</v>
      </c>
      <c r="AY6" s="95" t="s">
        <v>249</v>
      </c>
      <c r="AZ6" s="95" t="s">
        <v>249</v>
      </c>
      <c r="BA6" s="95" t="s">
        <v>249</v>
      </c>
      <c r="BB6" s="95" t="s">
        <v>249</v>
      </c>
      <c r="BC6" s="95" t="s">
        <v>249</v>
      </c>
    </row>
    <row r="7" spans="1:55" s="75" customFormat="1" ht="13.5" customHeight="1">
      <c r="A7" s="108" t="str">
        <f>'水洗化人口等'!A7</f>
        <v>山口県</v>
      </c>
      <c r="B7" s="109" t="str">
        <f>'水洗化人口等'!B7</f>
        <v>35000</v>
      </c>
      <c r="C7" s="108" t="s">
        <v>201</v>
      </c>
      <c r="D7" s="110">
        <f>SUM(E7,+H7,+K7)</f>
        <v>436421</v>
      </c>
      <c r="E7" s="110">
        <f>SUM(F7:G7)</f>
        <v>218</v>
      </c>
      <c r="F7" s="110">
        <f>SUM(F$8:F$1000)</f>
        <v>218</v>
      </c>
      <c r="G7" s="110">
        <f>SUM(G$8:G$1000)</f>
        <v>0</v>
      </c>
      <c r="H7" s="110">
        <f>SUM(I7:J7)</f>
        <v>31371</v>
      </c>
      <c r="I7" s="110">
        <f>SUM(I$8:I$1000)</f>
        <v>29532</v>
      </c>
      <c r="J7" s="110">
        <f>SUM(J$8:J$1000)</f>
        <v>1839</v>
      </c>
      <c r="K7" s="110">
        <f>SUM(L7:M7)</f>
        <v>404832</v>
      </c>
      <c r="L7" s="110">
        <f>SUM(L$8:L$1000)</f>
        <v>80620</v>
      </c>
      <c r="M7" s="110">
        <f>SUM(M$8:M$1000)</f>
        <v>324212</v>
      </c>
      <c r="N7" s="110">
        <f>SUM(O7,+V7,+AC7)</f>
        <v>441159</v>
      </c>
      <c r="O7" s="110">
        <f>SUM(P7:U7)</f>
        <v>110370</v>
      </c>
      <c r="P7" s="110">
        <f aca="true" t="shared" si="0" ref="P7:U7">SUM(P$8:P$1000)</f>
        <v>99606</v>
      </c>
      <c r="Q7" s="110">
        <f t="shared" si="0"/>
        <v>0</v>
      </c>
      <c r="R7" s="110">
        <f t="shared" si="0"/>
        <v>0</v>
      </c>
      <c r="S7" s="110">
        <f t="shared" si="0"/>
        <v>10764</v>
      </c>
      <c r="T7" s="110">
        <f t="shared" si="0"/>
        <v>0</v>
      </c>
      <c r="U7" s="110">
        <f t="shared" si="0"/>
        <v>0</v>
      </c>
      <c r="V7" s="110">
        <f>SUM(W7:AB7)</f>
        <v>326051</v>
      </c>
      <c r="W7" s="110">
        <f aca="true" t="shared" si="1" ref="W7:AB7">SUM(W$8:W$1000)</f>
        <v>291459</v>
      </c>
      <c r="X7" s="110">
        <f t="shared" si="1"/>
        <v>0</v>
      </c>
      <c r="Y7" s="110">
        <f t="shared" si="1"/>
        <v>0</v>
      </c>
      <c r="Z7" s="110">
        <f t="shared" si="1"/>
        <v>33796</v>
      </c>
      <c r="AA7" s="110">
        <f t="shared" si="1"/>
        <v>0</v>
      </c>
      <c r="AB7" s="110">
        <f t="shared" si="1"/>
        <v>796</v>
      </c>
      <c r="AC7" s="110">
        <f>SUM(AD7:AE7)</f>
        <v>4738</v>
      </c>
      <c r="AD7" s="110">
        <f>SUM(AD$8:AD$1000)</f>
        <v>4738</v>
      </c>
      <c r="AE7" s="110">
        <f>SUM(AE$8:AE$1000)</f>
        <v>0</v>
      </c>
      <c r="AF7" s="110">
        <f>SUM(AG7:AI7)</f>
        <v>7423</v>
      </c>
      <c r="AG7" s="110">
        <f>SUM(AG$8:AG$1000)</f>
        <v>7423</v>
      </c>
      <c r="AH7" s="110">
        <f>SUM(AH$8:AH$1000)</f>
        <v>0</v>
      </c>
      <c r="AI7" s="110">
        <f>SUM(AI$8:AI$1000)</f>
        <v>0</v>
      </c>
      <c r="AJ7" s="110">
        <f>SUM(AK7:AS7)</f>
        <v>8861</v>
      </c>
      <c r="AK7" s="110">
        <f aca="true" t="shared" si="2" ref="AK7:AS7">SUM(AK$8:AK$1000)</f>
        <v>1615</v>
      </c>
      <c r="AL7" s="110">
        <f t="shared" si="2"/>
        <v>2</v>
      </c>
      <c r="AM7" s="110">
        <f t="shared" si="2"/>
        <v>1380</v>
      </c>
      <c r="AN7" s="110">
        <f t="shared" si="2"/>
        <v>1946</v>
      </c>
      <c r="AO7" s="110">
        <f t="shared" si="2"/>
        <v>1079</v>
      </c>
      <c r="AP7" s="110">
        <f t="shared" si="2"/>
        <v>0</v>
      </c>
      <c r="AQ7" s="110">
        <f t="shared" si="2"/>
        <v>2</v>
      </c>
      <c r="AR7" s="110">
        <f t="shared" si="2"/>
        <v>76</v>
      </c>
      <c r="AS7" s="110">
        <f t="shared" si="2"/>
        <v>2761</v>
      </c>
      <c r="AT7" s="110">
        <f>SUM(AU7:AY7)</f>
        <v>180</v>
      </c>
      <c r="AU7" s="110">
        <f>SUM(AU$8:AU$1000)</f>
        <v>179</v>
      </c>
      <c r="AV7" s="110">
        <f>SUM(AV$8:AV$1000)</f>
        <v>0</v>
      </c>
      <c r="AW7" s="110">
        <f>SUM(AW$8:AW$1000)</f>
        <v>1</v>
      </c>
      <c r="AX7" s="110">
        <f>SUM(AX$8:AX$1000)</f>
        <v>0</v>
      </c>
      <c r="AY7" s="110">
        <f>SUM(AY$8:AY$1000)</f>
        <v>0</v>
      </c>
      <c r="AZ7" s="110">
        <f>SUM(BA7:BC7)</f>
        <v>1055</v>
      </c>
      <c r="BA7" s="110">
        <f>SUM(BA$8:BA$1000)</f>
        <v>1055</v>
      </c>
      <c r="BB7" s="110">
        <f>SUM(BB$8:BB$1000)</f>
        <v>0</v>
      </c>
      <c r="BC7" s="110">
        <f>SUM(BC$8:BC$1000)</f>
        <v>0</v>
      </c>
    </row>
    <row r="8" spans="1:55" s="107" customFormat="1" ht="13.5" customHeight="1">
      <c r="A8" s="105" t="s">
        <v>19</v>
      </c>
      <c r="B8" s="106" t="s">
        <v>253</v>
      </c>
      <c r="C8" s="101" t="s">
        <v>254</v>
      </c>
      <c r="D8" s="103">
        <f>SUM(E8,+H8,+K8)</f>
        <v>69699</v>
      </c>
      <c r="E8" s="103">
        <f>SUM(F8:G8)</f>
        <v>0</v>
      </c>
      <c r="F8" s="103">
        <v>0</v>
      </c>
      <c r="G8" s="103">
        <v>0</v>
      </c>
      <c r="H8" s="103">
        <f>SUM(I8:J8)</f>
        <v>5750</v>
      </c>
      <c r="I8" s="103">
        <v>5740</v>
      </c>
      <c r="J8" s="103">
        <v>10</v>
      </c>
      <c r="K8" s="103">
        <f>SUM(L8:M8)</f>
        <v>63949</v>
      </c>
      <c r="L8" s="103">
        <v>7398</v>
      </c>
      <c r="M8" s="103">
        <v>56551</v>
      </c>
      <c r="N8" s="103">
        <f>SUM(O8,+V8,+AC8)</f>
        <v>69972</v>
      </c>
      <c r="O8" s="103">
        <f>SUM(P8:U8)</f>
        <v>13138</v>
      </c>
      <c r="P8" s="103">
        <v>13138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56561</v>
      </c>
      <c r="W8" s="103">
        <v>56561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273</v>
      </c>
      <c r="AD8" s="103">
        <v>273</v>
      </c>
      <c r="AE8" s="103">
        <v>0</v>
      </c>
      <c r="AF8" s="103">
        <f>SUM(AG8:AI8)</f>
        <v>65</v>
      </c>
      <c r="AG8" s="103">
        <v>65</v>
      </c>
      <c r="AH8" s="103">
        <v>0</v>
      </c>
      <c r="AI8" s="103">
        <v>0</v>
      </c>
      <c r="AJ8" s="103">
        <f>SUM(AK8:AS8)</f>
        <v>65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65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1033</v>
      </c>
      <c r="BA8" s="103">
        <v>1033</v>
      </c>
      <c r="BB8" s="103">
        <v>0</v>
      </c>
      <c r="BC8" s="103">
        <v>0</v>
      </c>
    </row>
    <row r="9" spans="1:55" s="107" customFormat="1" ht="13.5" customHeight="1">
      <c r="A9" s="105" t="s">
        <v>19</v>
      </c>
      <c r="B9" s="106" t="s">
        <v>256</v>
      </c>
      <c r="C9" s="101" t="s">
        <v>257</v>
      </c>
      <c r="D9" s="103">
        <f>SUM(E9,+H9,+K9)</f>
        <v>45170</v>
      </c>
      <c r="E9" s="103">
        <f>SUM(F9:G9)</f>
        <v>0</v>
      </c>
      <c r="F9" s="103">
        <v>0</v>
      </c>
      <c r="G9" s="103">
        <v>0</v>
      </c>
      <c r="H9" s="103">
        <f>SUM(I9:J9)</f>
        <v>14393</v>
      </c>
      <c r="I9" s="103">
        <v>14393</v>
      </c>
      <c r="J9" s="103">
        <v>0</v>
      </c>
      <c r="K9" s="103">
        <f>SUM(L9:M9)</f>
        <v>30777</v>
      </c>
      <c r="L9" s="103">
        <v>0</v>
      </c>
      <c r="M9" s="103">
        <v>30777</v>
      </c>
      <c r="N9" s="103">
        <f>SUM(O9,+V9,+AC9)</f>
        <v>45196</v>
      </c>
      <c r="O9" s="103">
        <f>SUM(P9:U9)</f>
        <v>14393</v>
      </c>
      <c r="P9" s="103">
        <v>14228</v>
      </c>
      <c r="Q9" s="103">
        <v>0</v>
      </c>
      <c r="R9" s="103">
        <v>0</v>
      </c>
      <c r="S9" s="103">
        <v>165</v>
      </c>
      <c r="T9" s="103">
        <v>0</v>
      </c>
      <c r="U9" s="103">
        <v>0</v>
      </c>
      <c r="V9" s="103">
        <f>SUM(W9:AB9)</f>
        <v>30777</v>
      </c>
      <c r="W9" s="103">
        <v>30447</v>
      </c>
      <c r="X9" s="103">
        <v>0</v>
      </c>
      <c r="Y9" s="103">
        <v>0</v>
      </c>
      <c r="Z9" s="103">
        <v>330</v>
      </c>
      <c r="AA9" s="103">
        <v>0</v>
      </c>
      <c r="AB9" s="103">
        <v>0</v>
      </c>
      <c r="AC9" s="103">
        <f>SUM(AD9:AE9)</f>
        <v>26</v>
      </c>
      <c r="AD9" s="103">
        <v>26</v>
      </c>
      <c r="AE9" s="103">
        <v>0</v>
      </c>
      <c r="AF9" s="103">
        <f>SUM(AG9:AI9)</f>
        <v>878</v>
      </c>
      <c r="AG9" s="103">
        <v>878</v>
      </c>
      <c r="AH9" s="103">
        <v>0</v>
      </c>
      <c r="AI9" s="103">
        <v>0</v>
      </c>
      <c r="AJ9" s="103">
        <f>SUM(AK9:AS9)</f>
        <v>878</v>
      </c>
      <c r="AK9" s="103">
        <v>0</v>
      </c>
      <c r="AL9" s="103">
        <v>0</v>
      </c>
      <c r="AM9" s="103">
        <v>23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855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7" customFormat="1" ht="13.5" customHeight="1">
      <c r="A10" s="105" t="s">
        <v>19</v>
      </c>
      <c r="B10" s="106" t="s">
        <v>258</v>
      </c>
      <c r="C10" s="101" t="s">
        <v>259</v>
      </c>
      <c r="D10" s="103">
        <f>SUM(E10,+H10,+K10)</f>
        <v>54508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54508</v>
      </c>
      <c r="L10" s="103">
        <v>14582</v>
      </c>
      <c r="M10" s="103">
        <v>39926</v>
      </c>
      <c r="N10" s="103">
        <f>SUM(O10,+V10,+AC10)</f>
        <v>55013</v>
      </c>
      <c r="O10" s="103">
        <f>SUM(P10:U10)</f>
        <v>14582</v>
      </c>
      <c r="P10" s="103">
        <v>14582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39926</v>
      </c>
      <c r="W10" s="103">
        <v>39926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505</v>
      </c>
      <c r="AD10" s="103">
        <v>505</v>
      </c>
      <c r="AE10" s="103">
        <v>0</v>
      </c>
      <c r="AF10" s="103">
        <f>SUM(AG10:AI10)</f>
        <v>1680</v>
      </c>
      <c r="AG10" s="103">
        <v>1680</v>
      </c>
      <c r="AH10" s="103">
        <v>0</v>
      </c>
      <c r="AI10" s="103">
        <v>0</v>
      </c>
      <c r="AJ10" s="103">
        <f>SUM(AK10:AS10)</f>
        <v>1680</v>
      </c>
      <c r="AK10" s="103">
        <v>0</v>
      </c>
      <c r="AL10" s="103">
        <v>0</v>
      </c>
      <c r="AM10" s="103">
        <v>55</v>
      </c>
      <c r="AN10" s="103">
        <v>311</v>
      </c>
      <c r="AO10" s="103">
        <v>0</v>
      </c>
      <c r="AP10" s="103">
        <v>0</v>
      </c>
      <c r="AQ10" s="103">
        <v>2</v>
      </c>
      <c r="AR10" s="103">
        <v>7</v>
      </c>
      <c r="AS10" s="103">
        <v>1305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7" customFormat="1" ht="13.5" customHeight="1">
      <c r="A11" s="105" t="s">
        <v>19</v>
      </c>
      <c r="B11" s="106" t="s">
        <v>260</v>
      </c>
      <c r="C11" s="101" t="s">
        <v>261</v>
      </c>
      <c r="D11" s="103">
        <f>SUM(E11,+H11,+K11)</f>
        <v>20140</v>
      </c>
      <c r="E11" s="103">
        <f>SUM(F11:G11)</f>
        <v>0</v>
      </c>
      <c r="F11" s="103">
        <v>0</v>
      </c>
      <c r="G11" s="103">
        <v>0</v>
      </c>
      <c r="H11" s="103">
        <f>SUM(I11:J11)</f>
        <v>751</v>
      </c>
      <c r="I11" s="103">
        <v>535</v>
      </c>
      <c r="J11" s="103">
        <v>216</v>
      </c>
      <c r="K11" s="103">
        <f>SUM(L11:M11)</f>
        <v>19389</v>
      </c>
      <c r="L11" s="103">
        <v>4168</v>
      </c>
      <c r="M11" s="103">
        <v>15221</v>
      </c>
      <c r="N11" s="103">
        <f>SUM(O11,+V11,+AC11)</f>
        <v>20688</v>
      </c>
      <c r="O11" s="103">
        <f>SUM(P11:U11)</f>
        <v>4703</v>
      </c>
      <c r="P11" s="103">
        <v>4703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15437</v>
      </c>
      <c r="W11" s="103">
        <v>1765</v>
      </c>
      <c r="X11" s="103">
        <v>0</v>
      </c>
      <c r="Y11" s="103">
        <v>0</v>
      </c>
      <c r="Z11" s="103">
        <v>13672</v>
      </c>
      <c r="AA11" s="103">
        <v>0</v>
      </c>
      <c r="AB11" s="103">
        <v>0</v>
      </c>
      <c r="AC11" s="103">
        <f>SUM(AD11:AE11)</f>
        <v>548</v>
      </c>
      <c r="AD11" s="103">
        <v>548</v>
      </c>
      <c r="AE11" s="103">
        <v>0</v>
      </c>
      <c r="AF11" s="103">
        <f>SUM(AG11:AI11)</f>
        <v>66</v>
      </c>
      <c r="AG11" s="103">
        <v>66</v>
      </c>
      <c r="AH11" s="103">
        <v>0</v>
      </c>
      <c r="AI11" s="103">
        <v>0</v>
      </c>
      <c r="AJ11" s="103">
        <f>SUM(AK11:AS11)</f>
        <v>66</v>
      </c>
      <c r="AK11" s="103">
        <v>0</v>
      </c>
      <c r="AL11" s="103">
        <v>0</v>
      </c>
      <c r="AM11" s="103">
        <v>32</v>
      </c>
      <c r="AN11" s="103">
        <v>34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7" customFormat="1" ht="13.5" customHeight="1">
      <c r="A12" s="105" t="s">
        <v>19</v>
      </c>
      <c r="B12" s="106" t="s">
        <v>262</v>
      </c>
      <c r="C12" s="101" t="s">
        <v>263</v>
      </c>
      <c r="D12" s="103">
        <f>SUM(E12,+H12,+K12)</f>
        <v>41417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41417</v>
      </c>
      <c r="L12" s="103">
        <v>6357</v>
      </c>
      <c r="M12" s="103">
        <v>35060</v>
      </c>
      <c r="N12" s="103">
        <f>SUM(O12,+V12,+AC12)</f>
        <v>41417</v>
      </c>
      <c r="O12" s="103">
        <f>SUM(P12:U12)</f>
        <v>6357</v>
      </c>
      <c r="P12" s="103">
        <v>6357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35060</v>
      </c>
      <c r="W12" s="103">
        <v>35060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1144</v>
      </c>
      <c r="AG12" s="103">
        <v>1144</v>
      </c>
      <c r="AH12" s="103">
        <v>0</v>
      </c>
      <c r="AI12" s="103">
        <v>0</v>
      </c>
      <c r="AJ12" s="103">
        <f>SUM(AK12:AS12)</f>
        <v>1144</v>
      </c>
      <c r="AK12" s="103">
        <v>0</v>
      </c>
      <c r="AL12" s="103">
        <v>0</v>
      </c>
      <c r="AM12" s="103">
        <v>65</v>
      </c>
      <c r="AN12" s="103">
        <v>0</v>
      </c>
      <c r="AO12" s="103">
        <v>1079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7" customFormat="1" ht="13.5" customHeight="1">
      <c r="A13" s="105" t="s">
        <v>19</v>
      </c>
      <c r="B13" s="106" t="s">
        <v>264</v>
      </c>
      <c r="C13" s="101" t="s">
        <v>265</v>
      </c>
      <c r="D13" s="103">
        <f>SUM(E13,+H13,+K13)</f>
        <v>9929</v>
      </c>
      <c r="E13" s="103">
        <f>SUM(F13:G13)</f>
        <v>0</v>
      </c>
      <c r="F13" s="103">
        <v>0</v>
      </c>
      <c r="G13" s="103">
        <v>0</v>
      </c>
      <c r="H13" s="103">
        <f>SUM(I13:J13)</f>
        <v>2964</v>
      </c>
      <c r="I13" s="103">
        <v>2964</v>
      </c>
      <c r="J13" s="103">
        <v>0</v>
      </c>
      <c r="K13" s="103">
        <f>SUM(L13:M13)</f>
        <v>6965</v>
      </c>
      <c r="L13" s="103">
        <v>333</v>
      </c>
      <c r="M13" s="103">
        <v>6632</v>
      </c>
      <c r="N13" s="103">
        <f>SUM(O13,+V13,+AC13)</f>
        <v>9964</v>
      </c>
      <c r="O13" s="103">
        <f>SUM(P13:U13)</f>
        <v>3297</v>
      </c>
      <c r="P13" s="103">
        <v>0</v>
      </c>
      <c r="Q13" s="103">
        <v>0</v>
      </c>
      <c r="R13" s="103">
        <v>0</v>
      </c>
      <c r="S13" s="103">
        <v>3297</v>
      </c>
      <c r="T13" s="103">
        <v>0</v>
      </c>
      <c r="U13" s="103">
        <v>0</v>
      </c>
      <c r="V13" s="103">
        <f>SUM(W13:AB13)</f>
        <v>6632</v>
      </c>
      <c r="W13" s="103">
        <v>0</v>
      </c>
      <c r="X13" s="103">
        <v>0</v>
      </c>
      <c r="Y13" s="103">
        <v>0</v>
      </c>
      <c r="Z13" s="103">
        <v>6632</v>
      </c>
      <c r="AA13" s="103">
        <v>0</v>
      </c>
      <c r="AB13" s="103">
        <v>0</v>
      </c>
      <c r="AC13" s="103">
        <f>SUM(AD13:AE13)</f>
        <v>35</v>
      </c>
      <c r="AD13" s="103">
        <v>35</v>
      </c>
      <c r="AE13" s="103">
        <v>0</v>
      </c>
      <c r="AF13" s="103">
        <f>SUM(AG13:AI13)</f>
        <v>0</v>
      </c>
      <c r="AG13" s="103">
        <v>0</v>
      </c>
      <c r="AH13" s="103">
        <v>0</v>
      </c>
      <c r="AI13" s="103">
        <v>0</v>
      </c>
      <c r="AJ13" s="103">
        <f>SUM(AK13:AS13)</f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7" customFormat="1" ht="13.5" customHeight="1">
      <c r="A14" s="105" t="s">
        <v>19</v>
      </c>
      <c r="B14" s="106" t="s">
        <v>266</v>
      </c>
      <c r="C14" s="101" t="s">
        <v>267</v>
      </c>
      <c r="D14" s="103">
        <f>SUM(E14,+H14,+K14)</f>
        <v>50866</v>
      </c>
      <c r="E14" s="103">
        <f>SUM(F14:G14)</f>
        <v>218</v>
      </c>
      <c r="F14" s="103">
        <v>218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50648</v>
      </c>
      <c r="L14" s="103">
        <v>7880</v>
      </c>
      <c r="M14" s="103">
        <v>42768</v>
      </c>
      <c r="N14" s="103">
        <f>SUM(O14,+V14,+AC14)</f>
        <v>51509</v>
      </c>
      <c r="O14" s="103">
        <f>SUM(P14:U14)</f>
        <v>8098</v>
      </c>
      <c r="P14" s="103">
        <v>8098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42768</v>
      </c>
      <c r="W14" s="103">
        <v>42768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643</v>
      </c>
      <c r="AD14" s="103">
        <v>643</v>
      </c>
      <c r="AE14" s="103">
        <v>0</v>
      </c>
      <c r="AF14" s="103">
        <f>SUM(AG14:AI14)</f>
        <v>422</v>
      </c>
      <c r="AG14" s="103">
        <v>422</v>
      </c>
      <c r="AH14" s="103">
        <v>0</v>
      </c>
      <c r="AI14" s="103">
        <v>0</v>
      </c>
      <c r="AJ14" s="103">
        <f>SUM(AK14:AS14)</f>
        <v>1855</v>
      </c>
      <c r="AK14" s="103">
        <v>1584</v>
      </c>
      <c r="AL14" s="103">
        <v>2</v>
      </c>
      <c r="AM14" s="103">
        <v>167</v>
      </c>
      <c r="AN14" s="103">
        <v>102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154</v>
      </c>
      <c r="AU14" s="103">
        <v>153</v>
      </c>
      <c r="AV14" s="103">
        <v>0</v>
      </c>
      <c r="AW14" s="103">
        <v>1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7" customFormat="1" ht="13.5" customHeight="1">
      <c r="A15" s="105" t="s">
        <v>19</v>
      </c>
      <c r="B15" s="106" t="s">
        <v>268</v>
      </c>
      <c r="C15" s="101" t="s">
        <v>269</v>
      </c>
      <c r="D15" s="103">
        <f>SUM(E15,+H15,+K15)</f>
        <v>13410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13410</v>
      </c>
      <c r="L15" s="103">
        <v>2135</v>
      </c>
      <c r="M15" s="103">
        <v>11275</v>
      </c>
      <c r="N15" s="103">
        <f>SUM(O15,+V15,+AC15)</f>
        <v>13478</v>
      </c>
      <c r="O15" s="103">
        <f>SUM(P15:U15)</f>
        <v>2135</v>
      </c>
      <c r="P15" s="103">
        <v>2135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11275</v>
      </c>
      <c r="W15" s="103">
        <v>11275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68</v>
      </c>
      <c r="AD15" s="103">
        <v>68</v>
      </c>
      <c r="AE15" s="103">
        <v>0</v>
      </c>
      <c r="AF15" s="103">
        <f>SUM(AG15:AI15)</f>
        <v>21</v>
      </c>
      <c r="AG15" s="103">
        <v>21</v>
      </c>
      <c r="AH15" s="103">
        <v>0</v>
      </c>
      <c r="AI15" s="103">
        <v>0</v>
      </c>
      <c r="AJ15" s="103">
        <f>SUM(AK15:AS15)</f>
        <v>21</v>
      </c>
      <c r="AK15" s="103">
        <v>0</v>
      </c>
      <c r="AL15" s="103">
        <v>0</v>
      </c>
      <c r="AM15" s="103">
        <v>0</v>
      </c>
      <c r="AN15" s="103">
        <v>21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21</v>
      </c>
      <c r="BA15" s="103">
        <v>21</v>
      </c>
      <c r="BB15" s="103">
        <v>0</v>
      </c>
      <c r="BC15" s="103">
        <v>0</v>
      </c>
    </row>
    <row r="16" spans="1:55" s="107" customFormat="1" ht="13.5" customHeight="1">
      <c r="A16" s="105" t="s">
        <v>19</v>
      </c>
      <c r="B16" s="106" t="s">
        <v>270</v>
      </c>
      <c r="C16" s="101" t="s">
        <v>271</v>
      </c>
      <c r="D16" s="103">
        <f>SUM(E16,+H16,+K16)</f>
        <v>7650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7650</v>
      </c>
      <c r="L16" s="103">
        <v>2695</v>
      </c>
      <c r="M16" s="103">
        <v>4955</v>
      </c>
      <c r="N16" s="103">
        <f>SUM(O16,+V16,+AC16)</f>
        <v>7867</v>
      </c>
      <c r="O16" s="103">
        <f>SUM(P16:U16)</f>
        <v>2695</v>
      </c>
      <c r="P16" s="103">
        <v>1871</v>
      </c>
      <c r="Q16" s="103">
        <v>0</v>
      </c>
      <c r="R16" s="103">
        <v>0</v>
      </c>
      <c r="S16" s="103">
        <v>824</v>
      </c>
      <c r="T16" s="103">
        <v>0</v>
      </c>
      <c r="U16" s="103">
        <v>0</v>
      </c>
      <c r="V16" s="103">
        <f>SUM(W16:AB16)</f>
        <v>4955</v>
      </c>
      <c r="W16" s="103">
        <v>2060</v>
      </c>
      <c r="X16" s="103">
        <v>0</v>
      </c>
      <c r="Y16" s="103">
        <v>0</v>
      </c>
      <c r="Z16" s="103">
        <v>2099</v>
      </c>
      <c r="AA16" s="103">
        <v>0</v>
      </c>
      <c r="AB16" s="103">
        <v>796</v>
      </c>
      <c r="AC16" s="103">
        <f>SUM(AD16:AE16)</f>
        <v>217</v>
      </c>
      <c r="AD16" s="103">
        <v>217</v>
      </c>
      <c r="AE16" s="103">
        <v>0</v>
      </c>
      <c r="AF16" s="103">
        <f>SUM(AG16:AI16)</f>
        <v>14</v>
      </c>
      <c r="AG16" s="103">
        <v>14</v>
      </c>
      <c r="AH16" s="103">
        <v>0</v>
      </c>
      <c r="AI16" s="103">
        <v>0</v>
      </c>
      <c r="AJ16" s="103">
        <f>SUM(AK16:AS16)</f>
        <v>2</v>
      </c>
      <c r="AK16" s="103">
        <v>0</v>
      </c>
      <c r="AL16" s="103">
        <v>0</v>
      </c>
      <c r="AM16" s="103">
        <v>2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12</v>
      </c>
      <c r="AU16" s="103">
        <v>12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7" customFormat="1" ht="13.5" customHeight="1">
      <c r="A17" s="105" t="s">
        <v>19</v>
      </c>
      <c r="B17" s="106" t="s">
        <v>272</v>
      </c>
      <c r="C17" s="101" t="s">
        <v>273</v>
      </c>
      <c r="D17" s="103">
        <f>SUM(E17,+H17,+K17)</f>
        <v>20523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20523</v>
      </c>
      <c r="L17" s="103">
        <v>5813</v>
      </c>
      <c r="M17" s="103">
        <v>14710</v>
      </c>
      <c r="N17" s="103">
        <f>SUM(O17,+V17,+AC17)</f>
        <v>20783</v>
      </c>
      <c r="O17" s="103">
        <f>SUM(P17:U17)</f>
        <v>5813</v>
      </c>
      <c r="P17" s="103">
        <v>5813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14710</v>
      </c>
      <c r="W17" s="103">
        <v>14710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260</v>
      </c>
      <c r="AD17" s="103">
        <v>260</v>
      </c>
      <c r="AE17" s="103">
        <v>0</v>
      </c>
      <c r="AF17" s="103">
        <f>SUM(AG17:AI17)</f>
        <v>668</v>
      </c>
      <c r="AG17" s="103">
        <v>668</v>
      </c>
      <c r="AH17" s="103">
        <v>0</v>
      </c>
      <c r="AI17" s="103">
        <v>0</v>
      </c>
      <c r="AJ17" s="103">
        <f>SUM(AK17:AS17)</f>
        <v>668</v>
      </c>
      <c r="AK17" s="103">
        <v>0</v>
      </c>
      <c r="AL17" s="103">
        <v>0</v>
      </c>
      <c r="AM17" s="103">
        <v>58</v>
      </c>
      <c r="AN17" s="103">
        <v>610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7" customFormat="1" ht="13.5" customHeight="1">
      <c r="A18" s="105" t="s">
        <v>19</v>
      </c>
      <c r="B18" s="106" t="s">
        <v>274</v>
      </c>
      <c r="C18" s="101" t="s">
        <v>275</v>
      </c>
      <c r="D18" s="103">
        <f>SUM(E18,+H18,+K18)</f>
        <v>20224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20224</v>
      </c>
      <c r="L18" s="103">
        <v>4340</v>
      </c>
      <c r="M18" s="103">
        <v>15884</v>
      </c>
      <c r="N18" s="103">
        <f>SUM(O18,+V18,+AC18)</f>
        <v>20750</v>
      </c>
      <c r="O18" s="103">
        <f>SUM(P18:U18)</f>
        <v>4340</v>
      </c>
      <c r="P18" s="103">
        <v>4340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15884</v>
      </c>
      <c r="W18" s="103">
        <v>15884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526</v>
      </c>
      <c r="AD18" s="103">
        <v>526</v>
      </c>
      <c r="AE18" s="103">
        <v>0</v>
      </c>
      <c r="AF18" s="103">
        <f>SUM(AG18:AI18)</f>
        <v>603</v>
      </c>
      <c r="AG18" s="103">
        <v>603</v>
      </c>
      <c r="AH18" s="103">
        <v>0</v>
      </c>
      <c r="AI18" s="103">
        <v>0</v>
      </c>
      <c r="AJ18" s="103">
        <f>SUM(AK18:AS18)</f>
        <v>603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2</v>
      </c>
      <c r="AS18" s="103">
        <v>601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7" customFormat="1" ht="13.5" customHeight="1">
      <c r="A19" s="105" t="s">
        <v>19</v>
      </c>
      <c r="B19" s="106" t="s">
        <v>276</v>
      </c>
      <c r="C19" s="101" t="s">
        <v>277</v>
      </c>
      <c r="D19" s="103">
        <f>SUM(E19,+H19,+K19)</f>
        <v>19728</v>
      </c>
      <c r="E19" s="103">
        <f>SUM(F19:G19)</f>
        <v>0</v>
      </c>
      <c r="F19" s="103">
        <v>0</v>
      </c>
      <c r="G19" s="103">
        <v>0</v>
      </c>
      <c r="H19" s="103">
        <f>SUM(I19:J19)</f>
        <v>5898</v>
      </c>
      <c r="I19" s="103">
        <v>5898</v>
      </c>
      <c r="J19" s="103">
        <v>0</v>
      </c>
      <c r="K19" s="103">
        <f>SUM(L19:M19)</f>
        <v>13830</v>
      </c>
      <c r="L19" s="103">
        <v>1240</v>
      </c>
      <c r="M19" s="103">
        <v>12590</v>
      </c>
      <c r="N19" s="103">
        <f>SUM(O19,+V19,+AC19)</f>
        <v>20882</v>
      </c>
      <c r="O19" s="103">
        <f>SUM(P19:U19)</f>
        <v>7138</v>
      </c>
      <c r="P19" s="103">
        <v>662</v>
      </c>
      <c r="Q19" s="103">
        <v>0</v>
      </c>
      <c r="R19" s="103">
        <v>0</v>
      </c>
      <c r="S19" s="103">
        <v>6476</v>
      </c>
      <c r="T19" s="103">
        <v>0</v>
      </c>
      <c r="U19" s="103">
        <v>0</v>
      </c>
      <c r="V19" s="103">
        <f>SUM(W19:AB19)</f>
        <v>12590</v>
      </c>
      <c r="W19" s="103">
        <v>1527</v>
      </c>
      <c r="X19" s="103">
        <v>0</v>
      </c>
      <c r="Y19" s="103">
        <v>0</v>
      </c>
      <c r="Z19" s="103">
        <v>11063</v>
      </c>
      <c r="AA19" s="103">
        <v>0</v>
      </c>
      <c r="AB19" s="103">
        <v>0</v>
      </c>
      <c r="AC19" s="103">
        <f>SUM(AD19:AE19)</f>
        <v>1154</v>
      </c>
      <c r="AD19" s="103">
        <v>1154</v>
      </c>
      <c r="AE19" s="103">
        <v>0</v>
      </c>
      <c r="AF19" s="103">
        <f>SUM(AG19:AI19)</f>
        <v>3</v>
      </c>
      <c r="AG19" s="103">
        <v>3</v>
      </c>
      <c r="AH19" s="103">
        <v>0</v>
      </c>
      <c r="AI19" s="103">
        <v>0</v>
      </c>
      <c r="AJ19" s="103">
        <f>SUM(AK19:AS19)</f>
        <v>20</v>
      </c>
      <c r="AK19" s="103">
        <v>20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3</v>
      </c>
      <c r="AU19" s="103">
        <v>3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1</v>
      </c>
      <c r="BA19" s="103">
        <v>1</v>
      </c>
      <c r="BB19" s="103">
        <v>0</v>
      </c>
      <c r="BC19" s="103">
        <v>0</v>
      </c>
    </row>
    <row r="20" spans="1:55" s="107" customFormat="1" ht="13.5" customHeight="1">
      <c r="A20" s="105" t="s">
        <v>19</v>
      </c>
      <c r="B20" s="106" t="s">
        <v>278</v>
      </c>
      <c r="C20" s="101" t="s">
        <v>279</v>
      </c>
      <c r="D20" s="103">
        <f>SUM(E20,+H20,+K20)</f>
        <v>33269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33269</v>
      </c>
      <c r="L20" s="103">
        <v>15754</v>
      </c>
      <c r="M20" s="103">
        <v>17515</v>
      </c>
      <c r="N20" s="103">
        <f>SUM(O20,+V20,+AC20)</f>
        <v>33269</v>
      </c>
      <c r="O20" s="103">
        <f>SUM(P20:U20)</f>
        <v>15754</v>
      </c>
      <c r="P20" s="103">
        <v>15754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17515</v>
      </c>
      <c r="W20" s="103">
        <v>17515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936</v>
      </c>
      <c r="AG20" s="103">
        <v>936</v>
      </c>
      <c r="AH20" s="103">
        <v>0</v>
      </c>
      <c r="AI20" s="103">
        <v>0</v>
      </c>
      <c r="AJ20" s="103">
        <f>SUM(AK20:AS20)</f>
        <v>936</v>
      </c>
      <c r="AK20" s="103">
        <v>0</v>
      </c>
      <c r="AL20" s="103">
        <v>0</v>
      </c>
      <c r="AM20" s="103">
        <v>936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7" customFormat="1" ht="13.5" customHeight="1">
      <c r="A21" s="105" t="s">
        <v>19</v>
      </c>
      <c r="B21" s="106" t="s">
        <v>280</v>
      </c>
      <c r="C21" s="101" t="s">
        <v>281</v>
      </c>
      <c r="D21" s="103">
        <f>SUM(E21,+H21,+K21)</f>
        <v>15399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15399</v>
      </c>
      <c r="L21" s="103">
        <v>3402</v>
      </c>
      <c r="M21" s="103">
        <v>11997</v>
      </c>
      <c r="N21" s="103">
        <f>SUM(O21,+V21,+AC21)</f>
        <v>15808</v>
      </c>
      <c r="O21" s="103">
        <f>SUM(P21:U21)</f>
        <v>3402</v>
      </c>
      <c r="P21" s="103">
        <v>3402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11997</v>
      </c>
      <c r="W21" s="103">
        <v>11997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409</v>
      </c>
      <c r="AD21" s="103">
        <v>409</v>
      </c>
      <c r="AE21" s="103">
        <v>0</v>
      </c>
      <c r="AF21" s="103">
        <f>SUM(AG21:AI21)</f>
        <v>498</v>
      </c>
      <c r="AG21" s="103">
        <v>498</v>
      </c>
      <c r="AH21" s="103">
        <v>0</v>
      </c>
      <c r="AI21" s="103">
        <v>0</v>
      </c>
      <c r="AJ21" s="103">
        <f>SUM(AK21:AS21)</f>
        <v>498</v>
      </c>
      <c r="AK21" s="103">
        <v>0</v>
      </c>
      <c r="AL21" s="103">
        <v>0</v>
      </c>
      <c r="AM21" s="103">
        <v>7</v>
      </c>
      <c r="AN21" s="103">
        <v>489</v>
      </c>
      <c r="AO21" s="103">
        <v>0</v>
      </c>
      <c r="AP21" s="103">
        <v>0</v>
      </c>
      <c r="AQ21" s="103">
        <v>0</v>
      </c>
      <c r="AR21" s="103">
        <v>2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7" customFormat="1" ht="13.5" customHeight="1">
      <c r="A22" s="105" t="s">
        <v>19</v>
      </c>
      <c r="B22" s="106" t="s">
        <v>282</v>
      </c>
      <c r="C22" s="101" t="s">
        <v>283</v>
      </c>
      <c r="D22" s="103">
        <f>SUM(E22,+H22,+K22)</f>
        <v>15</v>
      </c>
      <c r="E22" s="103">
        <f>SUM(F22:G22)</f>
        <v>0</v>
      </c>
      <c r="F22" s="103">
        <v>0</v>
      </c>
      <c r="G22" s="103">
        <v>0</v>
      </c>
      <c r="H22" s="103">
        <f>SUM(I22:J22)</f>
        <v>15</v>
      </c>
      <c r="I22" s="103">
        <v>2</v>
      </c>
      <c r="J22" s="103">
        <v>13</v>
      </c>
      <c r="K22" s="103">
        <f>SUM(L22:M22)</f>
        <v>0</v>
      </c>
      <c r="L22" s="103">
        <v>0</v>
      </c>
      <c r="M22" s="103">
        <v>0</v>
      </c>
      <c r="N22" s="103">
        <f>SUM(O22,+V22,+AC22)</f>
        <v>15</v>
      </c>
      <c r="O22" s="103">
        <f>SUM(P22:U22)</f>
        <v>2</v>
      </c>
      <c r="P22" s="103">
        <v>0</v>
      </c>
      <c r="Q22" s="103">
        <v>0</v>
      </c>
      <c r="R22" s="103">
        <v>0</v>
      </c>
      <c r="S22" s="103">
        <v>2</v>
      </c>
      <c r="T22" s="103">
        <v>0</v>
      </c>
      <c r="U22" s="103">
        <v>0</v>
      </c>
      <c r="V22" s="103">
        <f>SUM(W22:AB22)</f>
        <v>13</v>
      </c>
      <c r="W22" s="103">
        <v>13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0</v>
      </c>
      <c r="AG22" s="103">
        <v>0</v>
      </c>
      <c r="AH22" s="103">
        <v>0</v>
      </c>
      <c r="AI22" s="103">
        <v>0</v>
      </c>
      <c r="AJ22" s="103">
        <f>SUM(AK22:AS22)</f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7" customFormat="1" ht="13.5" customHeight="1">
      <c r="A23" s="105" t="s">
        <v>19</v>
      </c>
      <c r="B23" s="106" t="s">
        <v>284</v>
      </c>
      <c r="C23" s="101" t="s">
        <v>285</v>
      </c>
      <c r="D23" s="103">
        <f>SUM(E23,+H23,+K23)</f>
        <v>2314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2314</v>
      </c>
      <c r="L23" s="103">
        <v>1205</v>
      </c>
      <c r="M23" s="103">
        <v>1109</v>
      </c>
      <c r="N23" s="103">
        <f>SUM(O23,+V23,+AC23)</f>
        <v>2320</v>
      </c>
      <c r="O23" s="103">
        <f>SUM(P23:U23)</f>
        <v>1205</v>
      </c>
      <c r="P23" s="103">
        <v>1205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1109</v>
      </c>
      <c r="W23" s="103">
        <v>1109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6</v>
      </c>
      <c r="AD23" s="103">
        <v>6</v>
      </c>
      <c r="AE23" s="103">
        <v>0</v>
      </c>
      <c r="AF23" s="103">
        <f>SUM(AG23:AI23)</f>
        <v>75</v>
      </c>
      <c r="AG23" s="103">
        <v>75</v>
      </c>
      <c r="AH23" s="103">
        <v>0</v>
      </c>
      <c r="AI23" s="103">
        <v>0</v>
      </c>
      <c r="AJ23" s="103">
        <f>SUM(AK23:AS23)</f>
        <v>75</v>
      </c>
      <c r="AK23" s="103">
        <v>0</v>
      </c>
      <c r="AL23" s="103">
        <v>0</v>
      </c>
      <c r="AM23" s="103">
        <v>6</v>
      </c>
      <c r="AN23" s="103">
        <v>69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7" customFormat="1" ht="13.5" customHeight="1">
      <c r="A24" s="105" t="s">
        <v>19</v>
      </c>
      <c r="B24" s="106" t="s">
        <v>286</v>
      </c>
      <c r="C24" s="101" t="s">
        <v>287</v>
      </c>
      <c r="D24" s="103">
        <f>SUM(E24,+H24,+K24)</f>
        <v>6190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6190</v>
      </c>
      <c r="L24" s="103">
        <v>1766</v>
      </c>
      <c r="M24" s="103">
        <v>4424</v>
      </c>
      <c r="N24" s="103">
        <f>SUM(O24,+V24,+AC24)</f>
        <v>6206</v>
      </c>
      <c r="O24" s="103">
        <f>SUM(P24:U24)</f>
        <v>1766</v>
      </c>
      <c r="P24" s="103">
        <v>1766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4424</v>
      </c>
      <c r="W24" s="103">
        <v>4424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16</v>
      </c>
      <c r="AD24" s="103">
        <v>16</v>
      </c>
      <c r="AE24" s="103">
        <v>0</v>
      </c>
      <c r="AF24" s="103">
        <f>SUM(AG24:AI24)</f>
        <v>201</v>
      </c>
      <c r="AG24" s="103">
        <v>201</v>
      </c>
      <c r="AH24" s="103">
        <v>0</v>
      </c>
      <c r="AI24" s="103">
        <v>0</v>
      </c>
      <c r="AJ24" s="103">
        <f>SUM(AK24:AS24)</f>
        <v>201</v>
      </c>
      <c r="AK24" s="103">
        <v>0</v>
      </c>
      <c r="AL24" s="103">
        <v>0</v>
      </c>
      <c r="AM24" s="103">
        <v>17</v>
      </c>
      <c r="AN24" s="103">
        <v>184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7" customFormat="1" ht="13.5" customHeight="1">
      <c r="A25" s="105" t="s">
        <v>19</v>
      </c>
      <c r="B25" s="106" t="s">
        <v>288</v>
      </c>
      <c r="C25" s="101" t="s">
        <v>289</v>
      </c>
      <c r="D25" s="103">
        <f>SUM(E25,+H25,+K25)</f>
        <v>4256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4256</v>
      </c>
      <c r="L25" s="103">
        <v>1438</v>
      </c>
      <c r="M25" s="103">
        <v>2818</v>
      </c>
      <c r="N25" s="103">
        <f>SUM(O25,+V25,+AC25)</f>
        <v>4256</v>
      </c>
      <c r="O25" s="103">
        <f>SUM(P25:U25)</f>
        <v>1438</v>
      </c>
      <c r="P25" s="103">
        <v>1438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2818</v>
      </c>
      <c r="W25" s="103">
        <v>2818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137</v>
      </c>
      <c r="AG25" s="103">
        <v>137</v>
      </c>
      <c r="AH25" s="103">
        <v>0</v>
      </c>
      <c r="AI25" s="103">
        <v>0</v>
      </c>
      <c r="AJ25" s="103">
        <f>SUM(AK25:AS25)</f>
        <v>137</v>
      </c>
      <c r="AK25" s="103">
        <v>0</v>
      </c>
      <c r="AL25" s="103">
        <v>0</v>
      </c>
      <c r="AM25" s="103">
        <v>11</v>
      </c>
      <c r="AN25" s="103">
        <v>126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7" customFormat="1" ht="13.5" customHeight="1">
      <c r="A26" s="105" t="s">
        <v>19</v>
      </c>
      <c r="B26" s="106" t="s">
        <v>290</v>
      </c>
      <c r="C26" s="101" t="s">
        <v>291</v>
      </c>
      <c r="D26" s="103">
        <f>SUM(E26,+H26,+K26)</f>
        <v>1714</v>
      </c>
      <c r="E26" s="103">
        <f>SUM(F26:G26)</f>
        <v>0</v>
      </c>
      <c r="F26" s="103">
        <v>0</v>
      </c>
      <c r="G26" s="103">
        <v>0</v>
      </c>
      <c r="H26" s="103">
        <f>SUM(I26:J26)</f>
        <v>1600</v>
      </c>
      <c r="I26" s="103">
        <v>0</v>
      </c>
      <c r="J26" s="103">
        <v>1600</v>
      </c>
      <c r="K26" s="103">
        <f>SUM(L26:M26)</f>
        <v>114</v>
      </c>
      <c r="L26" s="103">
        <v>114</v>
      </c>
      <c r="M26" s="103">
        <v>0</v>
      </c>
      <c r="N26" s="103">
        <f>SUM(O26,+V26,+AC26)</f>
        <v>1766</v>
      </c>
      <c r="O26" s="103">
        <f>SUM(P26:U26)</f>
        <v>114</v>
      </c>
      <c r="P26" s="103">
        <v>114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1600</v>
      </c>
      <c r="W26" s="103">
        <v>1600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52</v>
      </c>
      <c r="AD26" s="103">
        <v>52</v>
      </c>
      <c r="AE26" s="103">
        <v>0</v>
      </c>
      <c r="AF26" s="103">
        <f>SUM(AG26:AI26)</f>
        <v>12</v>
      </c>
      <c r="AG26" s="103">
        <v>12</v>
      </c>
      <c r="AH26" s="103">
        <v>0</v>
      </c>
      <c r="AI26" s="103">
        <v>0</v>
      </c>
      <c r="AJ26" s="103">
        <f>SUM(AK26:AS26)</f>
        <v>12</v>
      </c>
      <c r="AK26" s="103">
        <v>11</v>
      </c>
      <c r="AL26" s="103">
        <v>0</v>
      </c>
      <c r="AM26" s="103">
        <v>1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11</v>
      </c>
      <c r="AU26" s="103">
        <v>11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7" customFormat="1" ht="13.5" customHeight="1">
      <c r="A27" s="105"/>
      <c r="B27" s="106"/>
      <c r="C27" s="101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</row>
    <row r="28" spans="1:55" s="107" customFormat="1" ht="13.5" customHeight="1">
      <c r="A28" s="105"/>
      <c r="B28" s="106"/>
      <c r="C28" s="101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</row>
    <row r="29" spans="1:55" s="107" customFormat="1" ht="13.5" customHeight="1">
      <c r="A29" s="105"/>
      <c r="B29" s="106"/>
      <c r="C29" s="101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</row>
    <row r="30" spans="1:55" s="107" customFormat="1" ht="13.5" customHeight="1">
      <c r="A30" s="105"/>
      <c r="B30" s="106"/>
      <c r="C30" s="101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</row>
    <row r="31" spans="1:55" s="107" customFormat="1" ht="13.5" customHeight="1">
      <c r="A31" s="105"/>
      <c r="B31" s="106"/>
      <c r="C31" s="101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</row>
    <row r="32" spans="1:55" s="107" customFormat="1" ht="13.5" customHeight="1">
      <c r="A32" s="105"/>
      <c r="B32" s="106"/>
      <c r="C32" s="101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07" customFormat="1" ht="13.5" customHeight="1">
      <c r="A33" s="105"/>
      <c r="B33" s="106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7" customFormat="1" ht="13.5" customHeight="1">
      <c r="A34" s="105"/>
      <c r="B34" s="106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7" customFormat="1" ht="13.5" customHeight="1">
      <c r="A35" s="105"/>
      <c r="B35" s="106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7" customFormat="1" ht="13.5" customHeight="1">
      <c r="A36" s="105"/>
      <c r="B36" s="106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7" customFormat="1" ht="13.5" customHeight="1">
      <c r="A37" s="105"/>
      <c r="B37" s="106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7" customFormat="1" ht="13.5" customHeight="1">
      <c r="A38" s="105"/>
      <c r="B38" s="106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7" customFormat="1" ht="13.5" customHeight="1">
      <c r="A39" s="105"/>
      <c r="B39" s="106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7" customFormat="1" ht="13.5" customHeight="1">
      <c r="A40" s="105"/>
      <c r="B40" s="106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7" customFormat="1" ht="13.5" customHeight="1">
      <c r="A41" s="105"/>
      <c r="B41" s="106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7" customFormat="1" ht="13.5" customHeight="1">
      <c r="A42" s="105"/>
      <c r="B42" s="106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7" customFormat="1" ht="13.5" customHeight="1">
      <c r="A43" s="105"/>
      <c r="B43" s="106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7" customFormat="1" ht="13.5" customHeight="1">
      <c r="A44" s="105"/>
      <c r="B44" s="106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7" customFormat="1" ht="13.5" customHeight="1">
      <c r="A45" s="105"/>
      <c r="B45" s="106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7" customFormat="1" ht="13.5" customHeight="1">
      <c r="A46" s="105"/>
      <c r="B46" s="106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7" customFormat="1" ht="13.5" customHeight="1">
      <c r="A47" s="105"/>
      <c r="B47" s="106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7" customFormat="1" ht="13.5" customHeight="1">
      <c r="A48" s="105"/>
      <c r="B48" s="106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7" customFormat="1" ht="13.5" customHeight="1">
      <c r="A49" s="105"/>
      <c r="B49" s="106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7" customFormat="1" ht="13.5" customHeight="1">
      <c r="A50" s="105"/>
      <c r="B50" s="106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7" customFormat="1" ht="13.5" customHeight="1">
      <c r="A51" s="105"/>
      <c r="B51" s="106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7" customFormat="1" ht="13.5" customHeight="1">
      <c r="A52" s="105"/>
      <c r="B52" s="106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7" customFormat="1" ht="13.5" customHeight="1">
      <c r="A53" s="105"/>
      <c r="B53" s="106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7" customFormat="1" ht="13.5" customHeight="1">
      <c r="A54" s="105"/>
      <c r="B54" s="106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7" customFormat="1" ht="13.5" customHeight="1">
      <c r="A55" s="105"/>
      <c r="B55" s="106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7" customFormat="1" ht="13.5" customHeight="1">
      <c r="A56" s="105"/>
      <c r="B56" s="106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7" customFormat="1" ht="13.5" customHeight="1">
      <c r="A57" s="105"/>
      <c r="B57" s="106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7" customFormat="1" ht="13.5" customHeight="1">
      <c r="A58" s="105"/>
      <c r="B58" s="106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7" customFormat="1" ht="13.5" customHeight="1">
      <c r="A59" s="105"/>
      <c r="B59" s="106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7" customFormat="1" ht="13.5" customHeight="1">
      <c r="A60" s="105"/>
      <c r="B60" s="106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7" customFormat="1" ht="13.5" customHeight="1">
      <c r="A61" s="105"/>
      <c r="B61" s="106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7" customFormat="1" ht="13.5" customHeight="1">
      <c r="A62" s="105"/>
      <c r="B62" s="106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7" customFormat="1" ht="13.5" customHeight="1">
      <c r="A63" s="105"/>
      <c r="B63" s="106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7" customFormat="1" ht="13.5" customHeight="1">
      <c r="A64" s="105"/>
      <c r="B64" s="106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7" customFormat="1" ht="13.5" customHeight="1">
      <c r="A65" s="105"/>
      <c r="B65" s="106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7" customFormat="1" ht="13.5" customHeight="1">
      <c r="A66" s="105"/>
      <c r="B66" s="106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7" customFormat="1" ht="13.5" customHeight="1">
      <c r="A67" s="105"/>
      <c r="B67" s="106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7" customFormat="1" ht="13.5" customHeight="1">
      <c r="A68" s="105"/>
      <c r="B68" s="106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7" customFormat="1" ht="13.5" customHeight="1">
      <c r="A69" s="105"/>
      <c r="B69" s="106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7" customFormat="1" ht="13.5" customHeight="1">
      <c r="A70" s="105"/>
      <c r="B70" s="106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7" customFormat="1" ht="13.5" customHeight="1">
      <c r="A71" s="105"/>
      <c r="B71" s="106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7" customFormat="1" ht="13.5" customHeight="1">
      <c r="A72" s="105"/>
      <c r="B72" s="106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7" customFormat="1" ht="13.5" customHeight="1">
      <c r="A73" s="105"/>
      <c r="B73" s="106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7" customFormat="1" ht="13.5" customHeight="1">
      <c r="A74" s="105"/>
      <c r="B74" s="106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7" customFormat="1" ht="13.5" customHeight="1">
      <c r="A75" s="105"/>
      <c r="B75" s="106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7" customFormat="1" ht="13.5" customHeight="1">
      <c r="A76" s="105"/>
      <c r="B76" s="106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7" customFormat="1" ht="13.5" customHeight="1">
      <c r="A77" s="105"/>
      <c r="B77" s="106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7" customFormat="1" ht="13.5" customHeight="1">
      <c r="A78" s="105"/>
      <c r="B78" s="106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7" customFormat="1" ht="13.5" customHeight="1">
      <c r="A79" s="105"/>
      <c r="B79" s="106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7" customFormat="1" ht="13.5" customHeight="1">
      <c r="A80" s="105"/>
      <c r="B80" s="106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7" customFormat="1" ht="13.5" customHeight="1">
      <c r="A81" s="105"/>
      <c r="B81" s="106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7" customFormat="1" ht="13.5" customHeight="1">
      <c r="A82" s="105"/>
      <c r="B82" s="106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7" customFormat="1" ht="13.5" customHeight="1">
      <c r="A83" s="105"/>
      <c r="B83" s="106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7" customFormat="1" ht="13.5" customHeight="1">
      <c r="A84" s="105"/>
      <c r="B84" s="106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7" customFormat="1" ht="13.5" customHeight="1">
      <c r="A85" s="105"/>
      <c r="B85" s="106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7" customFormat="1" ht="13.5" customHeight="1">
      <c r="A86" s="105"/>
      <c r="B86" s="106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7" customFormat="1" ht="13.5" customHeight="1">
      <c r="A87" s="105"/>
      <c r="B87" s="106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7" customFormat="1" ht="13.5" customHeight="1">
      <c r="A88" s="105"/>
      <c r="B88" s="106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7" customFormat="1" ht="13.5" customHeight="1">
      <c r="A89" s="105"/>
      <c r="B89" s="106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7" customFormat="1" ht="13.5" customHeight="1">
      <c r="A90" s="105"/>
      <c r="B90" s="106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7" customFormat="1" ht="13.5" customHeight="1">
      <c r="A91" s="105"/>
      <c r="B91" s="106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7" customFormat="1" ht="13.5" customHeight="1">
      <c r="A92" s="105"/>
      <c r="B92" s="106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7" customFormat="1" ht="13.5" customHeight="1">
      <c r="A93" s="105"/>
      <c r="B93" s="106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7" customFormat="1" ht="13.5" customHeight="1">
      <c r="A94" s="105"/>
      <c r="B94" s="106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7" customFormat="1" ht="13.5" customHeight="1">
      <c r="A95" s="105"/>
      <c r="B95" s="106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7" customFormat="1" ht="13.5" customHeight="1">
      <c r="A96" s="105"/>
      <c r="B96" s="106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7" customFormat="1" ht="13.5" customHeight="1">
      <c r="A97" s="105"/>
      <c r="B97" s="106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7" customFormat="1" ht="13.5" customHeight="1">
      <c r="A98" s="105"/>
      <c r="B98" s="106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7" customFormat="1" ht="13.5" customHeight="1">
      <c r="A99" s="105"/>
      <c r="B99" s="106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7" customFormat="1" ht="13.5" customHeight="1">
      <c r="A100" s="105"/>
      <c r="B100" s="106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7" customFormat="1" ht="13.5" customHeight="1">
      <c r="A101" s="105"/>
      <c r="B101" s="106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7" customFormat="1" ht="13.5" customHeight="1">
      <c r="A102" s="105"/>
      <c r="B102" s="106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7" customFormat="1" ht="13.5" customHeight="1">
      <c r="A103" s="105"/>
      <c r="B103" s="106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7" customFormat="1" ht="13.5" customHeight="1">
      <c r="A104" s="105"/>
      <c r="B104" s="106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7" customFormat="1" ht="13.5" customHeight="1">
      <c r="A105" s="105"/>
      <c r="B105" s="106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7" customFormat="1" ht="13.5" customHeight="1">
      <c r="A106" s="105"/>
      <c r="B106" s="106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7" customFormat="1" ht="13.5" customHeight="1">
      <c r="A107" s="105"/>
      <c r="B107" s="106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7" customFormat="1" ht="13.5" customHeight="1">
      <c r="A108" s="105"/>
      <c r="B108" s="106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7" customFormat="1" ht="13.5" customHeight="1">
      <c r="A109" s="105"/>
      <c r="B109" s="106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7" customFormat="1" ht="13.5" customHeight="1">
      <c r="A110" s="105"/>
      <c r="B110" s="106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7" customFormat="1" ht="13.5" customHeight="1">
      <c r="A111" s="105"/>
      <c r="B111" s="106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7" customFormat="1" ht="13.5" customHeight="1">
      <c r="A112" s="105"/>
      <c r="B112" s="106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7" customFormat="1" ht="13.5" customHeight="1">
      <c r="A113" s="105"/>
      <c r="B113" s="106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7" customFormat="1" ht="13.5" customHeight="1">
      <c r="A114" s="105"/>
      <c r="B114" s="106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7" customFormat="1" ht="13.5" customHeight="1">
      <c r="A115" s="105"/>
      <c r="B115" s="106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7" customFormat="1" ht="13.5" customHeight="1">
      <c r="A116" s="105"/>
      <c r="B116" s="106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7" customFormat="1" ht="13.5" customHeight="1">
      <c r="A117" s="105"/>
      <c r="B117" s="106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7" customFormat="1" ht="13.5" customHeight="1">
      <c r="A118" s="105"/>
      <c r="B118" s="106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7" customFormat="1" ht="13.5" customHeight="1">
      <c r="A119" s="105"/>
      <c r="B119" s="106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7" customFormat="1" ht="13.5" customHeight="1">
      <c r="A120" s="105"/>
      <c r="B120" s="106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7" customFormat="1" ht="13.5" customHeight="1">
      <c r="A121" s="105"/>
      <c r="B121" s="106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7" customFormat="1" ht="13.5" customHeight="1">
      <c r="A122" s="105"/>
      <c r="B122" s="106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7" customFormat="1" ht="13.5" customHeight="1">
      <c r="A123" s="105"/>
      <c r="B123" s="106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7" customFormat="1" ht="13.5" customHeight="1">
      <c r="A124" s="105"/>
      <c r="B124" s="106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7" customFormat="1" ht="13.5" customHeight="1">
      <c r="A125" s="105"/>
      <c r="B125" s="106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7" customFormat="1" ht="13.5" customHeight="1">
      <c r="A126" s="105"/>
      <c r="B126" s="106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7" customFormat="1" ht="13.5" customHeight="1">
      <c r="A127" s="105"/>
      <c r="B127" s="106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7" customFormat="1" ht="13.5" customHeight="1">
      <c r="A128" s="105"/>
      <c r="B128" s="106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7" customFormat="1" ht="13.5" customHeight="1">
      <c r="A129" s="105"/>
      <c r="B129" s="106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7" customFormat="1" ht="13.5" customHeight="1">
      <c r="A130" s="105"/>
      <c r="B130" s="106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7" customFormat="1" ht="13.5" customHeight="1">
      <c r="A131" s="105"/>
      <c r="B131" s="106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7" customFormat="1" ht="13.5" customHeight="1">
      <c r="A132" s="105"/>
      <c r="B132" s="106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7" customFormat="1" ht="13.5" customHeight="1">
      <c r="A133" s="105"/>
      <c r="B133" s="106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7" customFormat="1" ht="13.5" customHeight="1">
      <c r="A134" s="105"/>
      <c r="B134" s="106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7" customFormat="1" ht="13.5" customHeight="1">
      <c r="A135" s="105"/>
      <c r="B135" s="106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7" customFormat="1" ht="13.5" customHeight="1">
      <c r="A136" s="105"/>
      <c r="B136" s="106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7" customFormat="1" ht="13.5" customHeight="1">
      <c r="A137" s="105"/>
      <c r="B137" s="106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7" customFormat="1" ht="13.5" customHeight="1">
      <c r="A138" s="105"/>
      <c r="B138" s="106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7" customFormat="1" ht="13.5" customHeight="1">
      <c r="A139" s="105"/>
      <c r="B139" s="106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7" customFormat="1" ht="13.5" customHeight="1">
      <c r="A140" s="105"/>
      <c r="B140" s="106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7" customFormat="1" ht="13.5" customHeight="1">
      <c r="A141" s="105"/>
      <c r="B141" s="106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7" customFormat="1" ht="13.5" customHeight="1">
      <c r="A142" s="105"/>
      <c r="B142" s="106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7" customFormat="1" ht="13.5" customHeight="1">
      <c r="A143" s="105"/>
      <c r="B143" s="106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7" customFormat="1" ht="13.5" customHeight="1">
      <c r="A144" s="105"/>
      <c r="B144" s="106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7" customFormat="1" ht="13.5" customHeight="1">
      <c r="A145" s="105"/>
      <c r="B145" s="106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7" customFormat="1" ht="13.5" customHeight="1">
      <c r="A146" s="105"/>
      <c r="B146" s="106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7" customFormat="1" ht="13.5" customHeight="1">
      <c r="A147" s="105"/>
      <c r="B147" s="106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7" customFormat="1" ht="13.5" customHeight="1">
      <c r="A148" s="105"/>
      <c r="B148" s="106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7" customFormat="1" ht="13.5" customHeight="1">
      <c r="A149" s="105"/>
      <c r="B149" s="106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7" customFormat="1" ht="13.5" customHeight="1">
      <c r="A150" s="105"/>
      <c r="B150" s="106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7" customFormat="1" ht="13.5" customHeight="1">
      <c r="A151" s="105"/>
      <c r="B151" s="106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7" customFormat="1" ht="13.5" customHeight="1">
      <c r="A152" s="105"/>
      <c r="B152" s="106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7" customFormat="1" ht="13.5" customHeight="1">
      <c r="A153" s="105"/>
      <c r="B153" s="106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7" customFormat="1" ht="13.5" customHeight="1">
      <c r="A154" s="105"/>
      <c r="B154" s="106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7" customFormat="1" ht="13.5" customHeight="1">
      <c r="A155" s="105"/>
      <c r="B155" s="106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7" customFormat="1" ht="13.5" customHeight="1">
      <c r="A156" s="105"/>
      <c r="B156" s="106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7" customFormat="1" ht="13.5" customHeight="1">
      <c r="A157" s="105"/>
      <c r="B157" s="106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7" customFormat="1" ht="13.5" customHeight="1">
      <c r="A158" s="105"/>
      <c r="B158" s="106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7" customFormat="1" ht="13.5" customHeight="1">
      <c r="A159" s="105"/>
      <c r="B159" s="106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7" customFormat="1" ht="13.5" customHeight="1">
      <c r="A160" s="105"/>
      <c r="B160" s="106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7" customFormat="1" ht="13.5" customHeight="1">
      <c r="A161" s="105"/>
      <c r="B161" s="106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7" customFormat="1" ht="13.5" customHeight="1">
      <c r="A162" s="105"/>
      <c r="B162" s="106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7" customFormat="1" ht="13.5" customHeight="1">
      <c r="A163" s="105"/>
      <c r="B163" s="106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7" customFormat="1" ht="13.5" customHeight="1">
      <c r="A164" s="105"/>
      <c r="B164" s="106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7" customFormat="1" ht="13.5" customHeight="1">
      <c r="A165" s="105"/>
      <c r="B165" s="106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7" customFormat="1" ht="13.5" customHeight="1">
      <c r="A166" s="105"/>
      <c r="B166" s="106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7" customFormat="1" ht="13.5" customHeight="1">
      <c r="A167" s="105"/>
      <c r="B167" s="106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7" customFormat="1" ht="13.5" customHeight="1">
      <c r="A168" s="105"/>
      <c r="B168" s="106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7" customFormat="1" ht="13.5" customHeight="1">
      <c r="A169" s="105"/>
      <c r="B169" s="106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7" customFormat="1" ht="13.5" customHeight="1">
      <c r="A170" s="105"/>
      <c r="B170" s="106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7" customFormat="1" ht="13.5" customHeight="1">
      <c r="A171" s="105"/>
      <c r="B171" s="106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7" customFormat="1" ht="13.5" customHeight="1">
      <c r="A172" s="105"/>
      <c r="B172" s="106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7" customFormat="1" ht="13.5" customHeight="1">
      <c r="A173" s="105"/>
      <c r="B173" s="106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7" customFormat="1" ht="13.5" customHeight="1">
      <c r="A174" s="105"/>
      <c r="B174" s="106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7" customFormat="1" ht="13.5" customHeight="1">
      <c r="A175" s="105"/>
      <c r="B175" s="106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7" customFormat="1" ht="13.5" customHeight="1">
      <c r="A176" s="105"/>
      <c r="B176" s="106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7" customFormat="1" ht="13.5" customHeight="1">
      <c r="A177" s="105"/>
      <c r="B177" s="106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7" customFormat="1" ht="13.5" customHeight="1">
      <c r="A178" s="105"/>
      <c r="B178" s="106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7" customFormat="1" ht="13.5" customHeight="1">
      <c r="A179" s="105"/>
      <c r="B179" s="106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7" customFormat="1" ht="13.5" customHeight="1">
      <c r="A180" s="105"/>
      <c r="B180" s="106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7" customFormat="1" ht="13.5" customHeight="1">
      <c r="A181" s="105"/>
      <c r="B181" s="106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7" customFormat="1" ht="13.5" customHeight="1">
      <c r="A182" s="105"/>
      <c r="B182" s="106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7" customFormat="1" ht="13.5" customHeight="1">
      <c r="A183" s="105"/>
      <c r="B183" s="106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7" customFormat="1" ht="13.5" customHeight="1">
      <c r="A184" s="105"/>
      <c r="B184" s="106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7" customFormat="1" ht="13.5" customHeight="1">
      <c r="A185" s="105"/>
      <c r="B185" s="106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7" customFormat="1" ht="13.5" customHeight="1">
      <c r="A186" s="105"/>
      <c r="B186" s="106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7" customFormat="1" ht="13.5" customHeight="1">
      <c r="A187" s="105"/>
      <c r="B187" s="106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7" customFormat="1" ht="13.5" customHeight="1">
      <c r="A188" s="105"/>
      <c r="B188" s="106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7" customFormat="1" ht="13.5" customHeight="1">
      <c r="A189" s="105"/>
      <c r="B189" s="106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7" customFormat="1" ht="13.5" customHeight="1">
      <c r="A190" s="105"/>
      <c r="B190" s="106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7" customFormat="1" ht="13.5" customHeight="1">
      <c r="A191" s="105"/>
      <c r="B191" s="106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7" customFormat="1" ht="13.5" customHeight="1">
      <c r="A192" s="105"/>
      <c r="B192" s="106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7" customFormat="1" ht="13.5" customHeight="1">
      <c r="A193" s="105"/>
      <c r="B193" s="106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7" customFormat="1" ht="13.5" customHeight="1">
      <c r="A194" s="105"/>
      <c r="B194" s="106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7" customFormat="1" ht="13.5" customHeight="1">
      <c r="A195" s="105"/>
      <c r="B195" s="106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7" customFormat="1" ht="13.5" customHeight="1">
      <c r="A196" s="105"/>
      <c r="B196" s="106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7" customFormat="1" ht="13.5" customHeight="1">
      <c r="A197" s="105"/>
      <c r="B197" s="106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7" customFormat="1" ht="13.5" customHeight="1">
      <c r="A198" s="105"/>
      <c r="B198" s="106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7" customFormat="1" ht="13.5" customHeight="1">
      <c r="A199" s="105"/>
      <c r="B199" s="106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7" customFormat="1" ht="13.5" customHeight="1">
      <c r="A200" s="105"/>
      <c r="B200" s="106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7" customFormat="1" ht="13.5" customHeight="1">
      <c r="A201" s="105"/>
      <c r="B201" s="106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7" customFormat="1" ht="13.5" customHeight="1">
      <c r="A202" s="105"/>
      <c r="B202" s="106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7" customFormat="1" ht="13.5" customHeight="1">
      <c r="A203" s="105"/>
      <c r="B203" s="106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7" customFormat="1" ht="13.5" customHeight="1">
      <c r="A204" s="105"/>
      <c r="B204" s="106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7" customFormat="1" ht="13.5" customHeight="1">
      <c r="A205" s="105"/>
      <c r="B205" s="106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7" customFormat="1" ht="13.5" customHeight="1">
      <c r="A206" s="105"/>
      <c r="B206" s="106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7" customFormat="1" ht="13.5" customHeight="1">
      <c r="A207" s="105"/>
      <c r="B207" s="106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7" customFormat="1" ht="13.5" customHeight="1">
      <c r="A208" s="105"/>
      <c r="B208" s="106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7" customFormat="1" ht="13.5" customHeight="1">
      <c r="A209" s="105"/>
      <c r="B209" s="106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7" customFormat="1" ht="13.5" customHeight="1">
      <c r="A210" s="105"/>
      <c r="B210" s="106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7" customFormat="1" ht="13.5" customHeight="1">
      <c r="A211" s="105"/>
      <c r="B211" s="106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7" customFormat="1" ht="13.5" customHeight="1">
      <c r="A212" s="105"/>
      <c r="B212" s="106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7" customFormat="1" ht="13.5" customHeight="1">
      <c r="A213" s="105"/>
      <c r="B213" s="106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7" customFormat="1" ht="13.5" customHeight="1">
      <c r="A214" s="105"/>
      <c r="B214" s="106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7" customFormat="1" ht="13.5" customHeight="1">
      <c r="A215" s="105"/>
      <c r="B215" s="106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7" customFormat="1" ht="13.5" customHeight="1">
      <c r="A216" s="105"/>
      <c r="B216" s="106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7" customFormat="1" ht="13.5" customHeight="1">
      <c r="A217" s="105"/>
      <c r="B217" s="106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7" customFormat="1" ht="13.5" customHeight="1">
      <c r="A218" s="105"/>
      <c r="B218" s="106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7" customFormat="1" ht="13.5" customHeight="1">
      <c r="A219" s="105"/>
      <c r="B219" s="106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7" customFormat="1" ht="13.5" customHeight="1">
      <c r="A220" s="105"/>
      <c r="B220" s="106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7" customFormat="1" ht="13.5" customHeight="1">
      <c r="A221" s="105"/>
      <c r="B221" s="106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7" customFormat="1" ht="13.5" customHeight="1">
      <c r="A222" s="105"/>
      <c r="B222" s="106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7" customFormat="1" ht="13.5" customHeight="1">
      <c r="A223" s="105"/>
      <c r="B223" s="106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7" customFormat="1" ht="13.5" customHeight="1">
      <c r="A224" s="105"/>
      <c r="B224" s="106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7" customFormat="1" ht="13.5" customHeight="1">
      <c r="A225" s="105"/>
      <c r="B225" s="106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7" customFormat="1" ht="13.5" customHeight="1">
      <c r="A226" s="105"/>
      <c r="B226" s="106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7" customFormat="1" ht="13.5" customHeight="1">
      <c r="A227" s="105"/>
      <c r="B227" s="106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7" customFormat="1" ht="13.5" customHeight="1">
      <c r="A228" s="105"/>
      <c r="B228" s="106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7" customFormat="1" ht="13.5" customHeight="1">
      <c r="A229" s="105"/>
      <c r="B229" s="106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7" customFormat="1" ht="13.5" customHeight="1">
      <c r="A230" s="105"/>
      <c r="B230" s="106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7" customFormat="1" ht="13.5" customHeight="1">
      <c r="A231" s="105"/>
      <c r="B231" s="106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7" customFormat="1" ht="13.5" customHeight="1">
      <c r="A232" s="105"/>
      <c r="B232" s="106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7" customFormat="1" ht="13.5" customHeight="1">
      <c r="A233" s="105"/>
      <c r="B233" s="106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7" customFormat="1" ht="13.5" customHeight="1">
      <c r="A234" s="105"/>
      <c r="B234" s="106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7" customFormat="1" ht="13.5" customHeight="1">
      <c r="A235" s="105"/>
      <c r="B235" s="106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7" customFormat="1" ht="13.5" customHeight="1">
      <c r="A236" s="105"/>
      <c r="B236" s="106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7" customFormat="1" ht="13.5" customHeight="1">
      <c r="A237" s="105"/>
      <c r="B237" s="106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7" customFormat="1" ht="13.5" customHeight="1">
      <c r="A238" s="105"/>
      <c r="B238" s="106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7" customFormat="1" ht="13.5" customHeight="1">
      <c r="A239" s="105"/>
      <c r="B239" s="106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7" customFormat="1" ht="13.5" customHeight="1">
      <c r="A240" s="105"/>
      <c r="B240" s="106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7" customFormat="1" ht="13.5" customHeight="1">
      <c r="A241" s="105"/>
      <c r="B241" s="106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7" customFormat="1" ht="13.5" customHeight="1">
      <c r="A242" s="105"/>
      <c r="B242" s="106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7" customFormat="1" ht="13.5" customHeight="1">
      <c r="A243" s="105"/>
      <c r="B243" s="106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7" customFormat="1" ht="13.5" customHeight="1">
      <c r="A244" s="105"/>
      <c r="B244" s="106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7" customFormat="1" ht="13.5" customHeight="1">
      <c r="A245" s="105"/>
      <c r="B245" s="106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7" customFormat="1" ht="13.5" customHeight="1">
      <c r="A246" s="105"/>
      <c r="B246" s="106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7" customFormat="1" ht="13.5" customHeight="1">
      <c r="A247" s="105"/>
      <c r="B247" s="106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7" customFormat="1" ht="13.5" customHeight="1">
      <c r="A248" s="105"/>
      <c r="B248" s="106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7" customFormat="1" ht="13.5" customHeight="1">
      <c r="A249" s="105"/>
      <c r="B249" s="106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7" customFormat="1" ht="13.5" customHeight="1">
      <c r="A250" s="105"/>
      <c r="B250" s="106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7" customFormat="1" ht="13.5" customHeight="1">
      <c r="A251" s="105"/>
      <c r="B251" s="106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7" customFormat="1" ht="13.5" customHeight="1">
      <c r="A252" s="105"/>
      <c r="B252" s="106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7" customFormat="1" ht="13.5" customHeight="1">
      <c r="A253" s="105"/>
      <c r="B253" s="106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7" customFormat="1" ht="13.5" customHeight="1">
      <c r="A254" s="105"/>
      <c r="B254" s="106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7" customFormat="1" ht="13.5" customHeight="1">
      <c r="A255" s="105"/>
      <c r="B255" s="106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7" customFormat="1" ht="13.5" customHeight="1">
      <c r="A256" s="105"/>
      <c r="B256" s="106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7" customFormat="1" ht="13.5" customHeight="1">
      <c r="A257" s="105"/>
      <c r="B257" s="106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7" customFormat="1" ht="13.5" customHeight="1">
      <c r="A258" s="105"/>
      <c r="B258" s="106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7" customFormat="1" ht="13.5" customHeight="1">
      <c r="A259" s="105"/>
      <c r="B259" s="106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7" customFormat="1" ht="13.5" customHeight="1">
      <c r="A260" s="105"/>
      <c r="B260" s="106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7" customFormat="1" ht="13.5" customHeight="1">
      <c r="A261" s="105"/>
      <c r="B261" s="106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7" customFormat="1" ht="13.5" customHeight="1">
      <c r="A262" s="105"/>
      <c r="B262" s="106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7" customFormat="1" ht="13.5" customHeight="1">
      <c r="A263" s="105"/>
      <c r="B263" s="106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7" customFormat="1" ht="13.5" customHeight="1">
      <c r="A264" s="105"/>
      <c r="B264" s="106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7" customFormat="1" ht="13.5" customHeight="1">
      <c r="A265" s="105"/>
      <c r="B265" s="106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7" customFormat="1" ht="13.5" customHeight="1">
      <c r="A266" s="105"/>
      <c r="B266" s="106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7" customFormat="1" ht="13.5" customHeight="1">
      <c r="A267" s="105"/>
      <c r="B267" s="106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7" customFormat="1" ht="13.5" customHeight="1">
      <c r="A268" s="105"/>
      <c r="B268" s="106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7" customFormat="1" ht="13.5" customHeight="1">
      <c r="A269" s="105"/>
      <c r="B269" s="106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7" customFormat="1" ht="13.5" customHeight="1">
      <c r="A270" s="105"/>
      <c r="B270" s="106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7" customFormat="1" ht="13.5" customHeight="1">
      <c r="A271" s="105"/>
      <c r="B271" s="106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7" customFormat="1" ht="13.5" customHeight="1">
      <c r="A272" s="105"/>
      <c r="B272" s="106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7" customFormat="1" ht="13.5" customHeight="1">
      <c r="A273" s="105"/>
      <c r="B273" s="106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7" customFormat="1" ht="13.5" customHeight="1">
      <c r="A274" s="105"/>
      <c r="B274" s="106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7" customFormat="1" ht="13.5" customHeight="1">
      <c r="A275" s="105"/>
      <c r="B275" s="106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7" customFormat="1" ht="13.5" customHeight="1">
      <c r="A276" s="105"/>
      <c r="B276" s="106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7" customFormat="1" ht="13.5" customHeight="1">
      <c r="A277" s="105"/>
      <c r="B277" s="106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7" customFormat="1" ht="13.5" customHeight="1">
      <c r="A278" s="105"/>
      <c r="B278" s="106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7" customFormat="1" ht="13.5" customHeight="1">
      <c r="A279" s="105"/>
      <c r="B279" s="106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7" customFormat="1" ht="13.5" customHeight="1">
      <c r="A280" s="105"/>
      <c r="B280" s="106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7" customFormat="1" ht="13.5" customHeight="1">
      <c r="A281" s="105"/>
      <c r="B281" s="106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7" customFormat="1" ht="13.5" customHeight="1">
      <c r="A282" s="105"/>
      <c r="B282" s="106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7" customFormat="1" ht="13.5" customHeight="1">
      <c r="A283" s="105"/>
      <c r="B283" s="106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7" customFormat="1" ht="13.5" customHeight="1">
      <c r="A284" s="105"/>
      <c r="B284" s="106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7" customFormat="1" ht="13.5" customHeight="1">
      <c r="A285" s="105"/>
      <c r="B285" s="106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7" customFormat="1" ht="13.5" customHeight="1">
      <c r="A286" s="105"/>
      <c r="B286" s="106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7" customFormat="1" ht="13.5" customHeight="1">
      <c r="A287" s="105"/>
      <c r="B287" s="106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7" customFormat="1" ht="13.5" customHeight="1">
      <c r="A288" s="105"/>
      <c r="B288" s="106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7" customFormat="1" ht="13.5" customHeight="1">
      <c r="A289" s="105"/>
      <c r="B289" s="106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7" customFormat="1" ht="13.5" customHeight="1">
      <c r="A290" s="105"/>
      <c r="B290" s="106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7" customFormat="1" ht="13.5" customHeight="1">
      <c r="A291" s="105"/>
      <c r="B291" s="106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7" customFormat="1" ht="13.5" customHeight="1">
      <c r="A292" s="105"/>
      <c r="B292" s="106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7" customFormat="1" ht="13.5" customHeight="1">
      <c r="A293" s="105"/>
      <c r="B293" s="106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7" customFormat="1" ht="13.5" customHeight="1">
      <c r="A294" s="105"/>
      <c r="B294" s="106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7" customFormat="1" ht="13.5" customHeight="1">
      <c r="A295" s="105"/>
      <c r="B295" s="106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7" customFormat="1" ht="13.5" customHeight="1">
      <c r="A296" s="105"/>
      <c r="B296" s="106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7" customFormat="1" ht="13.5" customHeight="1">
      <c r="A297" s="105"/>
      <c r="B297" s="106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7" customFormat="1" ht="13.5" customHeight="1">
      <c r="A298" s="105"/>
      <c r="B298" s="106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7" customFormat="1" ht="13.5" customHeight="1">
      <c r="A299" s="105"/>
      <c r="B299" s="106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7" customFormat="1" ht="13.5" customHeight="1">
      <c r="A300" s="105"/>
      <c r="B300" s="106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7" customFormat="1" ht="13.5" customHeight="1">
      <c r="A301" s="105"/>
      <c r="B301" s="106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7" customFormat="1" ht="13.5" customHeight="1">
      <c r="A302" s="105"/>
      <c r="B302" s="106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7" customFormat="1" ht="13.5" customHeight="1">
      <c r="A303" s="105"/>
      <c r="B303" s="106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7" customFormat="1" ht="13.5" customHeight="1">
      <c r="A304" s="105"/>
      <c r="B304" s="106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7" customFormat="1" ht="13.5" customHeight="1">
      <c r="A305" s="105"/>
      <c r="B305" s="106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7" customFormat="1" ht="13.5" customHeight="1">
      <c r="A306" s="105"/>
      <c r="B306" s="106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7" customFormat="1" ht="13.5" customHeight="1">
      <c r="A307" s="105"/>
      <c r="B307" s="106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7" customFormat="1" ht="13.5" customHeight="1">
      <c r="A308" s="105"/>
      <c r="B308" s="106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7" customFormat="1" ht="13.5" customHeight="1">
      <c r="A309" s="105"/>
      <c r="B309" s="106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7" customFormat="1" ht="13.5" customHeight="1">
      <c r="A310" s="105"/>
      <c r="B310" s="106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7" customFormat="1" ht="13.5" customHeight="1">
      <c r="A311" s="105"/>
      <c r="B311" s="106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7" customFormat="1" ht="13.5" customHeight="1">
      <c r="A312" s="105"/>
      <c r="B312" s="106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7" customFormat="1" ht="13.5" customHeight="1">
      <c r="A313" s="105"/>
      <c r="B313" s="106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7" customFormat="1" ht="13.5" customHeight="1">
      <c r="A314" s="105"/>
      <c r="B314" s="106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7" customFormat="1" ht="13.5" customHeight="1">
      <c r="A315" s="105"/>
      <c r="B315" s="106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7" customFormat="1" ht="13.5" customHeight="1">
      <c r="A316" s="105"/>
      <c r="B316" s="106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7" customFormat="1" ht="13.5" customHeight="1">
      <c r="A317" s="105"/>
      <c r="B317" s="106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7" customFormat="1" ht="13.5" customHeight="1">
      <c r="A318" s="105"/>
      <c r="B318" s="106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7" customFormat="1" ht="13.5" customHeight="1">
      <c r="A319" s="105"/>
      <c r="B319" s="106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7" customFormat="1" ht="13.5" customHeight="1">
      <c r="A320" s="105"/>
      <c r="B320" s="106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7" customFormat="1" ht="13.5" customHeight="1">
      <c r="A321" s="105"/>
      <c r="B321" s="106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7" customFormat="1" ht="13.5" customHeight="1">
      <c r="A322" s="105"/>
      <c r="B322" s="106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7" customFormat="1" ht="13.5" customHeight="1">
      <c r="A323" s="105"/>
      <c r="B323" s="106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7" customFormat="1" ht="13.5" customHeight="1">
      <c r="A324" s="105"/>
      <c r="B324" s="106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7" customFormat="1" ht="13.5" customHeight="1">
      <c r="A325" s="105"/>
      <c r="B325" s="106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7" customFormat="1" ht="13.5" customHeight="1">
      <c r="A326" s="105"/>
      <c r="B326" s="106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7" customFormat="1" ht="13.5" customHeight="1">
      <c r="A327" s="105"/>
      <c r="B327" s="106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7" customFormat="1" ht="13.5" customHeight="1">
      <c r="A328" s="105"/>
      <c r="B328" s="106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7" customFormat="1" ht="13.5" customHeight="1">
      <c r="A329" s="105"/>
      <c r="B329" s="106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7" customFormat="1" ht="13.5" customHeight="1">
      <c r="A330" s="105"/>
      <c r="B330" s="106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7" customFormat="1" ht="13.5" customHeight="1">
      <c r="A331" s="105"/>
      <c r="B331" s="106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7" customFormat="1" ht="13.5" customHeight="1">
      <c r="A332" s="105"/>
      <c r="B332" s="106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7" customFormat="1" ht="13.5" customHeight="1">
      <c r="A333" s="105"/>
      <c r="B333" s="106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7" customFormat="1" ht="13.5" customHeight="1">
      <c r="A334" s="105"/>
      <c r="B334" s="106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7" customFormat="1" ht="13.5" customHeight="1">
      <c r="A335" s="105"/>
      <c r="B335" s="106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7" customFormat="1" ht="13.5" customHeight="1">
      <c r="A336" s="105"/>
      <c r="B336" s="106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7" customFormat="1" ht="13.5" customHeight="1">
      <c r="A337" s="105"/>
      <c r="B337" s="106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7" customFormat="1" ht="13.5" customHeight="1">
      <c r="A338" s="105"/>
      <c r="B338" s="106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7" customFormat="1" ht="13.5" customHeight="1">
      <c r="A339" s="105"/>
      <c r="B339" s="106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7" customFormat="1" ht="13.5" customHeight="1">
      <c r="A340" s="105"/>
      <c r="B340" s="106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7" customFormat="1" ht="13.5" customHeight="1">
      <c r="A341" s="105"/>
      <c r="B341" s="106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7" customFormat="1" ht="13.5" customHeight="1">
      <c r="A342" s="105"/>
      <c r="B342" s="106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7" customFormat="1" ht="13.5" customHeight="1">
      <c r="A343" s="105"/>
      <c r="B343" s="106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7" customFormat="1" ht="13.5" customHeight="1">
      <c r="A344" s="105"/>
      <c r="B344" s="106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7" customFormat="1" ht="13.5" customHeight="1">
      <c r="A345" s="105"/>
      <c r="B345" s="106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7" customFormat="1" ht="13.5" customHeight="1">
      <c r="A346" s="105"/>
      <c r="B346" s="106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7" customFormat="1" ht="13.5" customHeight="1">
      <c r="A347" s="105"/>
      <c r="B347" s="106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7" customFormat="1" ht="13.5" customHeight="1">
      <c r="A348" s="105"/>
      <c r="B348" s="106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7" customFormat="1" ht="13.5" customHeight="1">
      <c r="A349" s="105"/>
      <c r="B349" s="106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7" customFormat="1" ht="13.5" customHeight="1">
      <c r="A350" s="105"/>
      <c r="B350" s="106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7" customFormat="1" ht="13.5" customHeight="1">
      <c r="A351" s="105"/>
      <c r="B351" s="106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7" customFormat="1" ht="13.5" customHeight="1">
      <c r="A352" s="105"/>
      <c r="B352" s="106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7" customFormat="1" ht="13.5" customHeight="1">
      <c r="A353" s="105"/>
      <c r="B353" s="106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7" customFormat="1" ht="13.5" customHeight="1">
      <c r="A354" s="105"/>
      <c r="B354" s="106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7" customFormat="1" ht="13.5" customHeight="1">
      <c r="A355" s="105"/>
      <c r="B355" s="106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7" customFormat="1" ht="13.5" customHeight="1">
      <c r="A356" s="105"/>
      <c r="B356" s="106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7" customFormat="1" ht="13.5" customHeight="1">
      <c r="A357" s="105"/>
      <c r="B357" s="106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7" customFormat="1" ht="13.5" customHeight="1">
      <c r="A358" s="105"/>
      <c r="B358" s="106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7" customFormat="1" ht="13.5" customHeight="1">
      <c r="A359" s="105"/>
      <c r="B359" s="106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7" customFormat="1" ht="13.5" customHeight="1">
      <c r="A360" s="105"/>
      <c r="B360" s="106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7" customFormat="1" ht="13.5" customHeight="1">
      <c r="A361" s="105"/>
      <c r="B361" s="106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7" customFormat="1" ht="13.5" customHeight="1">
      <c r="A362" s="105"/>
      <c r="B362" s="106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7" customFormat="1" ht="13.5" customHeight="1">
      <c r="A363" s="105"/>
      <c r="B363" s="106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7" customFormat="1" ht="13.5" customHeight="1">
      <c r="A364" s="105"/>
      <c r="B364" s="106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7" customFormat="1" ht="13.5" customHeight="1">
      <c r="A365" s="105"/>
      <c r="B365" s="106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7" customFormat="1" ht="13.5" customHeight="1">
      <c r="A366" s="105"/>
      <c r="B366" s="106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7" customFormat="1" ht="13.5" customHeight="1">
      <c r="A367" s="105"/>
      <c r="B367" s="106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7" customFormat="1" ht="13.5" customHeight="1">
      <c r="A368" s="105"/>
      <c r="B368" s="106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7" customFormat="1" ht="13.5" customHeight="1">
      <c r="A369" s="105"/>
      <c r="B369" s="106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7" customFormat="1" ht="13.5" customHeight="1">
      <c r="A370" s="105"/>
      <c r="B370" s="106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7" customFormat="1" ht="13.5" customHeight="1">
      <c r="A371" s="105"/>
      <c r="B371" s="106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7" customFormat="1" ht="13.5" customHeight="1">
      <c r="A372" s="105"/>
      <c r="B372" s="106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7" customFormat="1" ht="13.5" customHeight="1">
      <c r="A373" s="105"/>
      <c r="B373" s="106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7" customFormat="1" ht="13.5" customHeight="1">
      <c r="A374" s="105"/>
      <c r="B374" s="106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7" customFormat="1" ht="13.5" customHeight="1">
      <c r="A375" s="105"/>
      <c r="B375" s="106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7" customFormat="1" ht="13.5" customHeight="1">
      <c r="A376" s="105"/>
      <c r="B376" s="106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7" customFormat="1" ht="13.5" customHeight="1">
      <c r="A377" s="105"/>
      <c r="B377" s="106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7" customFormat="1" ht="13.5" customHeight="1">
      <c r="A378" s="105"/>
      <c r="B378" s="106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7" customFormat="1" ht="13.5" customHeight="1">
      <c r="A379" s="105"/>
      <c r="B379" s="106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7" customFormat="1" ht="13.5" customHeight="1">
      <c r="A380" s="105"/>
      <c r="B380" s="106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7" customFormat="1" ht="13.5" customHeight="1">
      <c r="A381" s="105"/>
      <c r="B381" s="106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7" customFormat="1" ht="13.5" customHeight="1">
      <c r="A382" s="105"/>
      <c r="B382" s="106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7" customFormat="1" ht="13.5" customHeight="1">
      <c r="A383" s="105"/>
      <c r="B383" s="106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7" customFormat="1" ht="13.5" customHeight="1">
      <c r="A384" s="105"/>
      <c r="B384" s="106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7" customFormat="1" ht="13.5" customHeight="1">
      <c r="A385" s="105"/>
      <c r="B385" s="106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7" customFormat="1" ht="13.5" customHeight="1">
      <c r="A386" s="105"/>
      <c r="B386" s="106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7" customFormat="1" ht="13.5" customHeight="1">
      <c r="A387" s="105"/>
      <c r="B387" s="106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7" customFormat="1" ht="13.5" customHeight="1">
      <c r="A388" s="105"/>
      <c r="B388" s="106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7" customFormat="1" ht="13.5" customHeight="1">
      <c r="A389" s="105"/>
      <c r="B389" s="106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7" customFormat="1" ht="13.5" customHeight="1">
      <c r="A390" s="105"/>
      <c r="B390" s="106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7" customFormat="1" ht="13.5" customHeight="1">
      <c r="A391" s="105"/>
      <c r="B391" s="106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7" customFormat="1" ht="13.5" customHeight="1">
      <c r="A392" s="105"/>
      <c r="B392" s="106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7" customFormat="1" ht="13.5" customHeight="1">
      <c r="A393" s="105"/>
      <c r="B393" s="106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7" customFormat="1" ht="13.5" customHeight="1">
      <c r="A394" s="105"/>
      <c r="B394" s="106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7" customFormat="1" ht="13.5" customHeight="1">
      <c r="A395" s="105"/>
      <c r="B395" s="106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7" customFormat="1" ht="13.5" customHeight="1">
      <c r="A396" s="105"/>
      <c r="B396" s="106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7" customFormat="1" ht="13.5" customHeight="1">
      <c r="A397" s="105"/>
      <c r="B397" s="106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7" customFormat="1" ht="13.5" customHeight="1">
      <c r="A398" s="105"/>
      <c r="B398" s="106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7" customFormat="1" ht="13.5" customHeight="1">
      <c r="A399" s="105"/>
      <c r="B399" s="106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7" customFormat="1" ht="13.5" customHeight="1">
      <c r="A400" s="105"/>
      <c r="B400" s="106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7" customFormat="1" ht="13.5" customHeight="1">
      <c r="A401" s="105"/>
      <c r="B401" s="106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7" customFormat="1" ht="13.5" customHeight="1">
      <c r="A402" s="105"/>
      <c r="B402" s="106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7" customFormat="1" ht="13.5" customHeight="1">
      <c r="A403" s="105"/>
      <c r="B403" s="106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7" customFormat="1" ht="13.5" customHeight="1">
      <c r="A404" s="105"/>
      <c r="B404" s="106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7" customFormat="1" ht="13.5" customHeight="1">
      <c r="A405" s="105"/>
      <c r="B405" s="106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7" customFormat="1" ht="13.5" customHeight="1">
      <c r="A406" s="105"/>
      <c r="B406" s="106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7" customFormat="1" ht="13.5" customHeight="1">
      <c r="A407" s="105"/>
      <c r="B407" s="106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7" customFormat="1" ht="13.5" customHeight="1">
      <c r="A408" s="105"/>
      <c r="B408" s="106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7" customFormat="1" ht="13.5" customHeight="1">
      <c r="A409" s="105"/>
      <c r="B409" s="106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7" customFormat="1" ht="13.5" customHeight="1">
      <c r="A410" s="105"/>
      <c r="B410" s="106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7" customFormat="1" ht="13.5" customHeight="1">
      <c r="A411" s="105"/>
      <c r="B411" s="106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7" customFormat="1" ht="13.5" customHeight="1">
      <c r="A412" s="105"/>
      <c r="B412" s="106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7" customFormat="1" ht="13.5" customHeight="1">
      <c r="A413" s="105"/>
      <c r="B413" s="106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7" customFormat="1" ht="13.5" customHeight="1">
      <c r="A414" s="105"/>
      <c r="B414" s="106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7" customFormat="1" ht="13.5" customHeight="1">
      <c r="A415" s="105"/>
      <c r="B415" s="106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7" customFormat="1" ht="13.5" customHeight="1">
      <c r="A416" s="105"/>
      <c r="B416" s="106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7" customFormat="1" ht="13.5" customHeight="1">
      <c r="A417" s="105"/>
      <c r="B417" s="106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7" customFormat="1" ht="13.5" customHeight="1">
      <c r="A418" s="105"/>
      <c r="B418" s="106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7" customFormat="1" ht="13.5" customHeight="1">
      <c r="A419" s="105"/>
      <c r="B419" s="106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7" customFormat="1" ht="13.5" customHeight="1">
      <c r="A420" s="105"/>
      <c r="B420" s="106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7" customFormat="1" ht="13.5" customHeight="1">
      <c r="A421" s="105"/>
      <c r="B421" s="106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7" customFormat="1" ht="13.5" customHeight="1">
      <c r="A422" s="105"/>
      <c r="B422" s="106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7" customFormat="1" ht="13.5" customHeight="1">
      <c r="A423" s="105"/>
      <c r="B423" s="106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7" customFormat="1" ht="13.5" customHeight="1">
      <c r="A424" s="105"/>
      <c r="B424" s="106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7" customFormat="1" ht="13.5" customHeight="1">
      <c r="A425" s="105"/>
      <c r="B425" s="106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7" customFormat="1" ht="13.5" customHeight="1">
      <c r="A426" s="105"/>
      <c r="B426" s="106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7" customFormat="1" ht="13.5" customHeight="1">
      <c r="A427" s="105"/>
      <c r="B427" s="106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7" customFormat="1" ht="13.5" customHeight="1">
      <c r="A428" s="105"/>
      <c r="B428" s="106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7" customFormat="1" ht="13.5" customHeight="1">
      <c r="A429" s="105"/>
      <c r="B429" s="106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7" customFormat="1" ht="13.5" customHeight="1">
      <c r="A430" s="105"/>
      <c r="B430" s="106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7" customFormat="1" ht="13.5" customHeight="1">
      <c r="A431" s="105"/>
      <c r="B431" s="106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7" customFormat="1" ht="13.5" customHeight="1">
      <c r="A432" s="105"/>
      <c r="B432" s="106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7" customFormat="1" ht="13.5" customHeight="1">
      <c r="A433" s="105"/>
      <c r="B433" s="106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7" customFormat="1" ht="13.5" customHeight="1">
      <c r="A434" s="105"/>
      <c r="B434" s="106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7" customFormat="1" ht="13.5" customHeight="1">
      <c r="A435" s="105"/>
      <c r="B435" s="106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7" customFormat="1" ht="13.5" customHeight="1">
      <c r="A436" s="105"/>
      <c r="B436" s="106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7" customFormat="1" ht="13.5" customHeight="1">
      <c r="A437" s="105"/>
      <c r="B437" s="106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7" customFormat="1" ht="13.5" customHeight="1">
      <c r="A438" s="105"/>
      <c r="B438" s="106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7" customFormat="1" ht="13.5" customHeight="1">
      <c r="A439" s="105"/>
      <c r="B439" s="106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7" customFormat="1" ht="13.5" customHeight="1">
      <c r="A440" s="105"/>
      <c r="B440" s="106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7" customFormat="1" ht="13.5" customHeight="1">
      <c r="A441" s="105"/>
      <c r="B441" s="106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7" customFormat="1" ht="13.5" customHeight="1">
      <c r="A442" s="105"/>
      <c r="B442" s="106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7" customFormat="1" ht="13.5" customHeight="1">
      <c r="A443" s="105"/>
      <c r="B443" s="106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7" customFormat="1" ht="13.5" customHeight="1">
      <c r="A444" s="105"/>
      <c r="B444" s="106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7" customFormat="1" ht="13.5" customHeight="1">
      <c r="A445" s="105"/>
      <c r="B445" s="106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7" customFormat="1" ht="13.5" customHeight="1">
      <c r="A446" s="105"/>
      <c r="B446" s="106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7" customFormat="1" ht="13.5" customHeight="1">
      <c r="A447" s="105"/>
      <c r="B447" s="106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7" customFormat="1" ht="13.5" customHeight="1">
      <c r="A448" s="105"/>
      <c r="B448" s="106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7" customFormat="1" ht="13.5" customHeight="1">
      <c r="A449" s="105"/>
      <c r="B449" s="106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7" customFormat="1" ht="13.5" customHeight="1">
      <c r="A450" s="105"/>
      <c r="B450" s="106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7" customFormat="1" ht="13.5" customHeight="1">
      <c r="A451" s="105"/>
      <c r="B451" s="106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7" customFormat="1" ht="13.5" customHeight="1">
      <c r="A452" s="105"/>
      <c r="B452" s="106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7" customFormat="1" ht="13.5" customHeight="1">
      <c r="A453" s="105"/>
      <c r="B453" s="106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7" customFormat="1" ht="13.5" customHeight="1">
      <c r="A454" s="105"/>
      <c r="B454" s="106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7" customFormat="1" ht="13.5" customHeight="1">
      <c r="A455" s="105"/>
      <c r="B455" s="106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7" customFormat="1" ht="13.5" customHeight="1">
      <c r="A456" s="105"/>
      <c r="B456" s="106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7" customFormat="1" ht="13.5" customHeight="1">
      <c r="A457" s="105"/>
      <c r="B457" s="106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7" customFormat="1" ht="13.5" customHeight="1">
      <c r="A458" s="105"/>
      <c r="B458" s="106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7" customFormat="1" ht="13.5" customHeight="1">
      <c r="A459" s="105"/>
      <c r="B459" s="106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7" customFormat="1" ht="13.5" customHeight="1">
      <c r="A460" s="105"/>
      <c r="B460" s="106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7" customFormat="1" ht="13.5" customHeight="1">
      <c r="A461" s="105"/>
      <c r="B461" s="106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7" customFormat="1" ht="13.5" customHeight="1">
      <c r="A462" s="105"/>
      <c r="B462" s="106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7" customFormat="1" ht="13.5" customHeight="1">
      <c r="A463" s="105"/>
      <c r="B463" s="106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7" customFormat="1" ht="13.5" customHeight="1">
      <c r="A464" s="105"/>
      <c r="B464" s="106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7" customFormat="1" ht="13.5" customHeight="1">
      <c r="A465" s="105"/>
      <c r="B465" s="106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7" customFormat="1" ht="13.5" customHeight="1">
      <c r="A466" s="105"/>
      <c r="B466" s="106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7" customFormat="1" ht="13.5" customHeight="1">
      <c r="A467" s="105"/>
      <c r="B467" s="106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7" customFormat="1" ht="13.5" customHeight="1">
      <c r="A468" s="105"/>
      <c r="B468" s="106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7" customFormat="1" ht="13.5" customHeight="1">
      <c r="A469" s="105"/>
      <c r="B469" s="106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7" customFormat="1" ht="13.5" customHeight="1">
      <c r="A470" s="105"/>
      <c r="B470" s="106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7" customFormat="1" ht="13.5" customHeight="1">
      <c r="A471" s="105"/>
      <c r="B471" s="106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7" customFormat="1" ht="13.5" customHeight="1">
      <c r="A472" s="105"/>
      <c r="B472" s="106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7" customFormat="1" ht="13.5" customHeight="1">
      <c r="A473" s="105"/>
      <c r="B473" s="106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7" customFormat="1" ht="13.5" customHeight="1">
      <c r="A474" s="105"/>
      <c r="B474" s="106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7" customFormat="1" ht="13.5" customHeight="1">
      <c r="A475" s="105"/>
      <c r="B475" s="106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7" customFormat="1" ht="13.5" customHeight="1">
      <c r="A476" s="105"/>
      <c r="B476" s="106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7" customFormat="1" ht="13.5" customHeight="1">
      <c r="A477" s="105"/>
      <c r="B477" s="106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7" customFormat="1" ht="13.5" customHeight="1">
      <c r="A478" s="105"/>
      <c r="B478" s="106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7" customFormat="1" ht="13.5" customHeight="1">
      <c r="A479" s="105"/>
      <c r="B479" s="106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7" customFormat="1" ht="13.5" customHeight="1">
      <c r="A480" s="105"/>
      <c r="B480" s="106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7" customFormat="1" ht="13.5" customHeight="1">
      <c r="A481" s="105"/>
      <c r="B481" s="106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7" customFormat="1" ht="13.5" customHeight="1">
      <c r="A482" s="105"/>
      <c r="B482" s="106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7" customFormat="1" ht="13.5" customHeight="1">
      <c r="A483" s="105"/>
      <c r="B483" s="106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7" customFormat="1" ht="13.5" customHeight="1">
      <c r="A484" s="105"/>
      <c r="B484" s="106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7" customFormat="1" ht="13.5" customHeight="1">
      <c r="A485" s="105"/>
      <c r="B485" s="106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7" customFormat="1" ht="13.5" customHeight="1">
      <c r="A486" s="105"/>
      <c r="B486" s="106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7" customFormat="1" ht="13.5" customHeight="1">
      <c r="A487" s="105"/>
      <c r="B487" s="106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7" customFormat="1" ht="13.5" customHeight="1">
      <c r="A488" s="105"/>
      <c r="B488" s="106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7" customFormat="1" ht="13.5" customHeight="1">
      <c r="A489" s="105"/>
      <c r="B489" s="106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7" customFormat="1" ht="13.5" customHeight="1">
      <c r="A490" s="105"/>
      <c r="B490" s="106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7" customFormat="1" ht="13.5" customHeight="1">
      <c r="A491" s="105"/>
      <c r="B491" s="106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7" customFormat="1" ht="13.5" customHeight="1">
      <c r="A492" s="105"/>
      <c r="B492" s="106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7" customFormat="1" ht="13.5" customHeight="1">
      <c r="A493" s="105"/>
      <c r="B493" s="106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7" customFormat="1" ht="13.5" customHeight="1">
      <c r="A494" s="105"/>
      <c r="B494" s="106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7" customFormat="1" ht="13.5" customHeight="1">
      <c r="A495" s="105"/>
      <c r="B495" s="106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7" customFormat="1" ht="13.5" customHeight="1">
      <c r="A496" s="105"/>
      <c r="B496" s="106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7" customFormat="1" ht="13.5" customHeight="1">
      <c r="A497" s="105"/>
      <c r="B497" s="106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7" customFormat="1" ht="13.5" customHeight="1">
      <c r="A498" s="105"/>
      <c r="B498" s="106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7" customFormat="1" ht="13.5" customHeight="1">
      <c r="A499" s="105"/>
      <c r="B499" s="106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7" customFormat="1" ht="13.5" customHeight="1">
      <c r="A500" s="105"/>
      <c r="B500" s="106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7" customFormat="1" ht="13.5" customHeight="1">
      <c r="A501" s="105"/>
      <c r="B501" s="106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7" customFormat="1" ht="13.5" customHeight="1">
      <c r="A502" s="105"/>
      <c r="B502" s="106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7" customFormat="1" ht="13.5" customHeight="1">
      <c r="A503" s="105"/>
      <c r="B503" s="106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7" customFormat="1" ht="13.5" customHeight="1">
      <c r="A504" s="105"/>
      <c r="B504" s="106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7" customFormat="1" ht="13.5" customHeight="1">
      <c r="A505" s="105"/>
      <c r="B505" s="106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7" customFormat="1" ht="13.5" customHeight="1">
      <c r="A506" s="105"/>
      <c r="B506" s="106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7" customFormat="1" ht="13.5" customHeight="1">
      <c r="A507" s="105"/>
      <c r="B507" s="106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7" customFormat="1" ht="13.5" customHeight="1">
      <c r="A508" s="105"/>
      <c r="B508" s="106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7" customFormat="1" ht="13.5" customHeight="1">
      <c r="A509" s="105"/>
      <c r="B509" s="106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7" customFormat="1" ht="13.5" customHeight="1">
      <c r="A510" s="105"/>
      <c r="B510" s="106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7" customFormat="1" ht="13.5" customHeight="1">
      <c r="A511" s="105"/>
      <c r="B511" s="106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7" customFormat="1" ht="13.5" customHeight="1">
      <c r="A512" s="105"/>
      <c r="B512" s="106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7" customFormat="1" ht="13.5" customHeight="1">
      <c r="A513" s="105"/>
      <c r="B513" s="106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7" customFormat="1" ht="13.5" customHeight="1">
      <c r="A514" s="105"/>
      <c r="B514" s="106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7" customFormat="1" ht="13.5" customHeight="1">
      <c r="A515" s="105"/>
      <c r="B515" s="106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7" customFormat="1" ht="13.5" customHeight="1">
      <c r="A516" s="105"/>
      <c r="B516" s="106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7" customFormat="1" ht="13.5" customHeight="1">
      <c r="A517" s="105"/>
      <c r="B517" s="106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7" customFormat="1" ht="13.5" customHeight="1">
      <c r="A518" s="105"/>
      <c r="B518" s="106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7" customFormat="1" ht="13.5" customHeight="1">
      <c r="A519" s="105"/>
      <c r="B519" s="106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7" customFormat="1" ht="13.5" customHeight="1">
      <c r="A520" s="105"/>
      <c r="B520" s="106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7" customFormat="1" ht="13.5" customHeight="1">
      <c r="A521" s="105"/>
      <c r="B521" s="106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7" customFormat="1" ht="13.5" customHeight="1">
      <c r="A522" s="105"/>
      <c r="B522" s="106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7" customFormat="1" ht="13.5" customHeight="1">
      <c r="A523" s="105"/>
      <c r="B523" s="106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7" customFormat="1" ht="13.5" customHeight="1">
      <c r="A524" s="105"/>
      <c r="B524" s="106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7" customFormat="1" ht="13.5" customHeight="1">
      <c r="A525" s="105"/>
      <c r="B525" s="106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7" customFormat="1" ht="13.5" customHeight="1">
      <c r="A526" s="105"/>
      <c r="B526" s="106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7" customFormat="1" ht="13.5" customHeight="1">
      <c r="A527" s="105"/>
      <c r="B527" s="106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7" customFormat="1" ht="13.5" customHeight="1">
      <c r="A528" s="105"/>
      <c r="B528" s="106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7" customFormat="1" ht="13.5" customHeight="1">
      <c r="A529" s="105"/>
      <c r="B529" s="106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7" customFormat="1" ht="13.5" customHeight="1">
      <c r="A530" s="105"/>
      <c r="B530" s="106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7" customFormat="1" ht="13.5" customHeight="1">
      <c r="A531" s="105"/>
      <c r="B531" s="106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7" customFormat="1" ht="13.5" customHeight="1">
      <c r="A532" s="105"/>
      <c r="B532" s="106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7" customFormat="1" ht="13.5" customHeight="1">
      <c r="A533" s="105"/>
      <c r="B533" s="106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7" customFormat="1" ht="13.5" customHeight="1">
      <c r="A534" s="105"/>
      <c r="B534" s="106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7" customFormat="1" ht="13.5" customHeight="1">
      <c r="A535" s="105"/>
      <c r="B535" s="106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7" customFormat="1" ht="13.5" customHeight="1">
      <c r="A536" s="105"/>
      <c r="B536" s="106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7" customFormat="1" ht="13.5" customHeight="1">
      <c r="A537" s="105"/>
      <c r="B537" s="106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7" customFormat="1" ht="13.5" customHeight="1">
      <c r="A538" s="105"/>
      <c r="B538" s="106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7" customFormat="1" ht="13.5" customHeight="1">
      <c r="A539" s="105"/>
      <c r="B539" s="106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7" customFormat="1" ht="13.5" customHeight="1">
      <c r="A540" s="105"/>
      <c r="B540" s="106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7" customFormat="1" ht="13.5" customHeight="1">
      <c r="A541" s="105"/>
      <c r="B541" s="106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7" customFormat="1" ht="13.5" customHeight="1">
      <c r="A542" s="105"/>
      <c r="B542" s="106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7" customFormat="1" ht="13.5" customHeight="1">
      <c r="A543" s="105"/>
      <c r="B543" s="106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7" customFormat="1" ht="13.5" customHeight="1">
      <c r="A544" s="105"/>
      <c r="B544" s="106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7" customFormat="1" ht="13.5" customHeight="1">
      <c r="A545" s="105"/>
      <c r="B545" s="106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7" customFormat="1" ht="13.5" customHeight="1">
      <c r="A546" s="105"/>
      <c r="B546" s="106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7" customFormat="1" ht="13.5" customHeight="1">
      <c r="A547" s="105"/>
      <c r="B547" s="106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7" customFormat="1" ht="13.5" customHeight="1">
      <c r="A548" s="105"/>
      <c r="B548" s="106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7" customFormat="1" ht="13.5" customHeight="1">
      <c r="A549" s="105"/>
      <c r="B549" s="106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7" customFormat="1" ht="13.5" customHeight="1">
      <c r="A550" s="105"/>
      <c r="B550" s="106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7" customFormat="1" ht="13.5" customHeight="1">
      <c r="A551" s="105"/>
      <c r="B551" s="106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7" customFormat="1" ht="13.5" customHeight="1">
      <c r="A552" s="105"/>
      <c r="B552" s="106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7" customFormat="1" ht="13.5" customHeight="1">
      <c r="A553" s="105"/>
      <c r="B553" s="106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7" customFormat="1" ht="13.5" customHeight="1">
      <c r="A554" s="105"/>
      <c r="B554" s="106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7" customFormat="1" ht="13.5" customHeight="1">
      <c r="A555" s="105"/>
      <c r="B555" s="106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7" customFormat="1" ht="13.5" customHeight="1">
      <c r="A556" s="105"/>
      <c r="B556" s="106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7" customFormat="1" ht="13.5" customHeight="1">
      <c r="A557" s="105"/>
      <c r="B557" s="106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7" customFormat="1" ht="13.5" customHeight="1">
      <c r="A558" s="105"/>
      <c r="B558" s="106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7" customFormat="1" ht="13.5" customHeight="1">
      <c r="A559" s="105"/>
      <c r="B559" s="106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7" customFormat="1" ht="13.5" customHeight="1">
      <c r="A560" s="105"/>
      <c r="B560" s="106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7" customFormat="1" ht="13.5" customHeight="1">
      <c r="A561" s="105"/>
      <c r="B561" s="106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7" customFormat="1" ht="13.5" customHeight="1">
      <c r="A562" s="105"/>
      <c r="B562" s="106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7" customFormat="1" ht="13.5" customHeight="1">
      <c r="A563" s="105"/>
      <c r="B563" s="106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7" customFormat="1" ht="13.5" customHeight="1">
      <c r="A564" s="105"/>
      <c r="B564" s="106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7" customFormat="1" ht="13.5" customHeight="1">
      <c r="A565" s="105"/>
      <c r="B565" s="106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7" customFormat="1" ht="13.5" customHeight="1">
      <c r="A566" s="105"/>
      <c r="B566" s="106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7" customFormat="1" ht="13.5" customHeight="1">
      <c r="A567" s="105"/>
      <c r="B567" s="106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7" customFormat="1" ht="13.5" customHeight="1">
      <c r="A568" s="105"/>
      <c r="B568" s="106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7" customFormat="1" ht="13.5" customHeight="1">
      <c r="A569" s="105"/>
      <c r="B569" s="106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7" customFormat="1" ht="13.5" customHeight="1">
      <c r="A570" s="105"/>
      <c r="B570" s="106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7" customFormat="1" ht="13.5" customHeight="1">
      <c r="A571" s="105"/>
      <c r="B571" s="106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7" customFormat="1" ht="13.5" customHeight="1">
      <c r="A572" s="105"/>
      <c r="B572" s="106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7" customFormat="1" ht="13.5" customHeight="1">
      <c r="A573" s="105"/>
      <c r="B573" s="106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7" customFormat="1" ht="13.5" customHeight="1">
      <c r="A574" s="105"/>
      <c r="B574" s="106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7" customFormat="1" ht="13.5" customHeight="1">
      <c r="A575" s="105"/>
      <c r="B575" s="106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7" customFormat="1" ht="13.5" customHeight="1">
      <c r="A576" s="105"/>
      <c r="B576" s="106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7" customFormat="1" ht="13.5" customHeight="1">
      <c r="A577" s="105"/>
      <c r="B577" s="106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7" customFormat="1" ht="13.5" customHeight="1">
      <c r="A578" s="105"/>
      <c r="B578" s="106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7" customFormat="1" ht="13.5" customHeight="1">
      <c r="A579" s="105"/>
      <c r="B579" s="106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7" customFormat="1" ht="13.5" customHeight="1">
      <c r="A580" s="105"/>
      <c r="B580" s="106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7" customFormat="1" ht="13.5" customHeight="1">
      <c r="A581" s="105"/>
      <c r="B581" s="106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7" customFormat="1" ht="13.5" customHeight="1">
      <c r="A582" s="105"/>
      <c r="B582" s="106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7" customFormat="1" ht="13.5" customHeight="1">
      <c r="A583" s="105"/>
      <c r="B583" s="106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7" customFormat="1" ht="13.5" customHeight="1">
      <c r="A584" s="105"/>
      <c r="B584" s="106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7" customFormat="1" ht="13.5" customHeight="1">
      <c r="A585" s="105"/>
      <c r="B585" s="106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7" customFormat="1" ht="13.5" customHeight="1">
      <c r="A586" s="105"/>
      <c r="B586" s="106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7" customFormat="1" ht="13.5" customHeight="1">
      <c r="A587" s="105"/>
      <c r="B587" s="106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7" customFormat="1" ht="13.5" customHeight="1">
      <c r="A588" s="105"/>
      <c r="B588" s="106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7" customFormat="1" ht="13.5" customHeight="1">
      <c r="A589" s="105"/>
      <c r="B589" s="106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7" customFormat="1" ht="13.5" customHeight="1">
      <c r="A590" s="105"/>
      <c r="B590" s="106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7" customFormat="1" ht="13.5" customHeight="1">
      <c r="A591" s="105"/>
      <c r="B591" s="106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7" customFormat="1" ht="13.5" customHeight="1">
      <c r="A592" s="105"/>
      <c r="B592" s="106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7" customFormat="1" ht="13.5" customHeight="1">
      <c r="A593" s="105"/>
      <c r="B593" s="106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7" customFormat="1" ht="13.5" customHeight="1">
      <c r="A594" s="105"/>
      <c r="B594" s="106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7" customFormat="1" ht="13.5" customHeight="1">
      <c r="A595" s="105"/>
      <c r="B595" s="106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7" customFormat="1" ht="13.5" customHeight="1">
      <c r="A596" s="105"/>
      <c r="B596" s="106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7" customFormat="1" ht="13.5" customHeight="1">
      <c r="A597" s="105"/>
      <c r="B597" s="106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7" customFormat="1" ht="13.5" customHeight="1">
      <c r="A598" s="105"/>
      <c r="B598" s="106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7" customFormat="1" ht="13.5" customHeight="1">
      <c r="A599" s="105"/>
      <c r="B599" s="106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7" customFormat="1" ht="13.5" customHeight="1">
      <c r="A600" s="105"/>
      <c r="B600" s="106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7" customFormat="1" ht="13.5" customHeight="1">
      <c r="A601" s="105"/>
      <c r="B601" s="106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7" customFormat="1" ht="13.5" customHeight="1">
      <c r="A602" s="105"/>
      <c r="B602" s="106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7" customFormat="1" ht="13.5" customHeight="1">
      <c r="A603" s="105"/>
      <c r="B603" s="106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7" customFormat="1" ht="13.5" customHeight="1">
      <c r="A604" s="105"/>
      <c r="B604" s="106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7" customFormat="1" ht="13.5" customHeight="1">
      <c r="A605" s="105"/>
      <c r="B605" s="106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7" customFormat="1" ht="13.5" customHeight="1">
      <c r="A606" s="105"/>
      <c r="B606" s="106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7" customFormat="1" ht="13.5" customHeight="1">
      <c r="A607" s="105"/>
      <c r="B607" s="106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7" customFormat="1" ht="13.5" customHeight="1">
      <c r="A608" s="105"/>
      <c r="B608" s="106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7" customFormat="1" ht="13.5" customHeight="1">
      <c r="A609" s="105"/>
      <c r="B609" s="106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7" customFormat="1" ht="13.5" customHeight="1">
      <c r="A610" s="105"/>
      <c r="B610" s="106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7" customFormat="1" ht="13.5" customHeight="1">
      <c r="A611" s="105"/>
      <c r="B611" s="106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7" customFormat="1" ht="13.5" customHeight="1">
      <c r="A612" s="105"/>
      <c r="B612" s="106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7" customFormat="1" ht="13.5" customHeight="1">
      <c r="A613" s="105"/>
      <c r="B613" s="106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7" customFormat="1" ht="13.5" customHeight="1">
      <c r="A614" s="105"/>
      <c r="B614" s="106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7" customFormat="1" ht="13.5" customHeight="1">
      <c r="A615" s="105"/>
      <c r="B615" s="106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7" customFormat="1" ht="13.5" customHeight="1">
      <c r="A616" s="105"/>
      <c r="B616" s="106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7" customFormat="1" ht="13.5" customHeight="1">
      <c r="A617" s="105"/>
      <c r="B617" s="106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7" customFormat="1" ht="13.5" customHeight="1">
      <c r="A618" s="105"/>
      <c r="B618" s="106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7" customFormat="1" ht="13.5" customHeight="1">
      <c r="A619" s="105"/>
      <c r="B619" s="106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7" customFormat="1" ht="13.5" customHeight="1">
      <c r="A620" s="105"/>
      <c r="B620" s="106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7" customFormat="1" ht="13.5" customHeight="1">
      <c r="A621" s="105"/>
      <c r="B621" s="106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7" customFormat="1" ht="13.5" customHeight="1">
      <c r="A622" s="105"/>
      <c r="B622" s="106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7" customFormat="1" ht="13.5" customHeight="1">
      <c r="A623" s="105"/>
      <c r="B623" s="106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7" customFormat="1" ht="13.5" customHeight="1">
      <c r="A624" s="105"/>
      <c r="B624" s="106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7" customFormat="1" ht="13.5" customHeight="1">
      <c r="A625" s="105"/>
      <c r="B625" s="106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7" customFormat="1" ht="13.5" customHeight="1">
      <c r="A626" s="105"/>
      <c r="B626" s="106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7" customFormat="1" ht="13.5" customHeight="1">
      <c r="A627" s="105"/>
      <c r="B627" s="106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7" customFormat="1" ht="13.5" customHeight="1">
      <c r="A628" s="105"/>
      <c r="B628" s="106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7" customFormat="1" ht="13.5" customHeight="1">
      <c r="A629" s="105"/>
      <c r="B629" s="106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7" customFormat="1" ht="13.5" customHeight="1">
      <c r="A630" s="105"/>
      <c r="B630" s="106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7" customFormat="1" ht="13.5" customHeight="1">
      <c r="A631" s="105"/>
      <c r="B631" s="106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7" customFormat="1" ht="13.5" customHeight="1">
      <c r="A632" s="105"/>
      <c r="B632" s="106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7" customFormat="1" ht="13.5" customHeight="1">
      <c r="A633" s="105"/>
      <c r="B633" s="106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7" customFormat="1" ht="13.5" customHeight="1">
      <c r="A634" s="105"/>
      <c r="B634" s="106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7" customFormat="1" ht="13.5" customHeight="1">
      <c r="A635" s="105"/>
      <c r="B635" s="106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7" customFormat="1" ht="13.5" customHeight="1">
      <c r="A636" s="105"/>
      <c r="B636" s="106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7" customFormat="1" ht="13.5" customHeight="1">
      <c r="A637" s="105"/>
      <c r="B637" s="106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7" customFormat="1" ht="13.5" customHeight="1">
      <c r="A638" s="105"/>
      <c r="B638" s="106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7" customFormat="1" ht="13.5" customHeight="1">
      <c r="A639" s="105"/>
      <c r="B639" s="106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7" customFormat="1" ht="13.5" customHeight="1">
      <c r="A640" s="105"/>
      <c r="B640" s="106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7" customFormat="1" ht="13.5" customHeight="1">
      <c r="A641" s="105"/>
      <c r="B641" s="106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7" customFormat="1" ht="13.5" customHeight="1">
      <c r="A642" s="105"/>
      <c r="B642" s="106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7" customFormat="1" ht="13.5" customHeight="1">
      <c r="A643" s="105"/>
      <c r="B643" s="106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7" customFormat="1" ht="13.5" customHeight="1">
      <c r="A644" s="105"/>
      <c r="B644" s="106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7" customFormat="1" ht="13.5" customHeight="1">
      <c r="A645" s="105"/>
      <c r="B645" s="106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7" customFormat="1" ht="13.5" customHeight="1">
      <c r="A646" s="105"/>
      <c r="B646" s="106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7" customFormat="1" ht="13.5" customHeight="1">
      <c r="A647" s="105"/>
      <c r="B647" s="106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7" customFormat="1" ht="13.5" customHeight="1">
      <c r="A648" s="105"/>
      <c r="B648" s="106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7" customFormat="1" ht="13.5" customHeight="1">
      <c r="A649" s="105"/>
      <c r="B649" s="106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7" customFormat="1" ht="13.5" customHeight="1">
      <c r="A650" s="105"/>
      <c r="B650" s="106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7" customFormat="1" ht="13.5" customHeight="1">
      <c r="A651" s="105"/>
      <c r="B651" s="106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7" customFormat="1" ht="13.5" customHeight="1">
      <c r="A652" s="105"/>
      <c r="B652" s="106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7" customFormat="1" ht="13.5" customHeight="1">
      <c r="A653" s="105"/>
      <c r="B653" s="106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7" customFormat="1" ht="13.5" customHeight="1">
      <c r="A654" s="105"/>
      <c r="B654" s="106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7" customFormat="1" ht="13.5" customHeight="1">
      <c r="A655" s="105"/>
      <c r="B655" s="106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7" customFormat="1" ht="13.5" customHeight="1">
      <c r="A656" s="105"/>
      <c r="B656" s="106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7" customFormat="1" ht="13.5" customHeight="1">
      <c r="A657" s="105"/>
      <c r="B657" s="106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7" customFormat="1" ht="13.5" customHeight="1">
      <c r="A658" s="105"/>
      <c r="B658" s="106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7" customFormat="1" ht="13.5" customHeight="1">
      <c r="A659" s="105"/>
      <c r="B659" s="106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7" customFormat="1" ht="13.5" customHeight="1">
      <c r="A660" s="105"/>
      <c r="B660" s="106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7" customFormat="1" ht="13.5" customHeight="1">
      <c r="A661" s="105"/>
      <c r="B661" s="106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7" customFormat="1" ht="13.5" customHeight="1">
      <c r="A662" s="105"/>
      <c r="B662" s="106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7" customFormat="1" ht="13.5" customHeight="1">
      <c r="A663" s="105"/>
      <c r="B663" s="106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7" customFormat="1" ht="13.5" customHeight="1">
      <c r="A664" s="105"/>
      <c r="B664" s="106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7" customFormat="1" ht="13.5" customHeight="1">
      <c r="A665" s="105"/>
      <c r="B665" s="106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7" customFormat="1" ht="13.5" customHeight="1">
      <c r="A666" s="105"/>
      <c r="B666" s="106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7" customFormat="1" ht="13.5" customHeight="1">
      <c r="A667" s="105"/>
      <c r="B667" s="106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7" customFormat="1" ht="13.5" customHeight="1">
      <c r="A668" s="105"/>
      <c r="B668" s="106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7" customFormat="1" ht="13.5" customHeight="1">
      <c r="A669" s="105"/>
      <c r="B669" s="106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7" customFormat="1" ht="13.5" customHeight="1">
      <c r="A670" s="105"/>
      <c r="B670" s="106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7" customFormat="1" ht="13.5" customHeight="1">
      <c r="A671" s="105"/>
      <c r="B671" s="106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7" customFormat="1" ht="13.5" customHeight="1">
      <c r="A672" s="105"/>
      <c r="B672" s="106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7" customFormat="1" ht="13.5" customHeight="1">
      <c r="A673" s="105"/>
      <c r="B673" s="106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7" customFormat="1" ht="13.5" customHeight="1">
      <c r="A674" s="105"/>
      <c r="B674" s="106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7" customFormat="1" ht="13.5" customHeight="1">
      <c r="A675" s="105"/>
      <c r="B675" s="106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7" customFormat="1" ht="13.5" customHeight="1">
      <c r="A676" s="105"/>
      <c r="B676" s="106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7" customFormat="1" ht="13.5" customHeight="1">
      <c r="A677" s="105"/>
      <c r="B677" s="106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7" customFormat="1" ht="13.5" customHeight="1">
      <c r="A678" s="105"/>
      <c r="B678" s="106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7" customFormat="1" ht="13.5" customHeight="1">
      <c r="A679" s="105"/>
      <c r="B679" s="106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7" customFormat="1" ht="13.5" customHeight="1">
      <c r="A680" s="105"/>
      <c r="B680" s="106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7" customFormat="1" ht="13.5" customHeight="1">
      <c r="A681" s="105"/>
      <c r="B681" s="106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7" customFormat="1" ht="13.5" customHeight="1">
      <c r="A682" s="105"/>
      <c r="B682" s="106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7" customFormat="1" ht="13.5" customHeight="1">
      <c r="A683" s="105"/>
      <c r="B683" s="106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7" customFormat="1" ht="13.5" customHeight="1">
      <c r="A684" s="105"/>
      <c r="B684" s="106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7" customFormat="1" ht="13.5" customHeight="1">
      <c r="A685" s="105"/>
      <c r="B685" s="106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7" customFormat="1" ht="13.5" customHeight="1">
      <c r="A686" s="105"/>
      <c r="B686" s="106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7" customFormat="1" ht="13.5" customHeight="1">
      <c r="A687" s="105"/>
      <c r="B687" s="106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7" customFormat="1" ht="13.5" customHeight="1">
      <c r="A688" s="105"/>
      <c r="B688" s="106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7" customFormat="1" ht="13.5" customHeight="1">
      <c r="A689" s="105"/>
      <c r="B689" s="106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7" customFormat="1" ht="13.5" customHeight="1">
      <c r="A690" s="105"/>
      <c r="B690" s="106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7" customFormat="1" ht="13.5" customHeight="1">
      <c r="A691" s="105"/>
      <c r="B691" s="106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7" customFormat="1" ht="13.5" customHeight="1">
      <c r="A692" s="105"/>
      <c r="B692" s="106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7" customFormat="1" ht="13.5" customHeight="1">
      <c r="A693" s="105"/>
      <c r="B693" s="106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7" customFormat="1" ht="13.5" customHeight="1">
      <c r="A694" s="105"/>
      <c r="B694" s="106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7" customFormat="1" ht="13.5" customHeight="1">
      <c r="A695" s="105"/>
      <c r="B695" s="106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7" customFormat="1" ht="13.5" customHeight="1">
      <c r="A696" s="105"/>
      <c r="B696" s="106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7" customFormat="1" ht="13.5" customHeight="1">
      <c r="A697" s="105"/>
      <c r="B697" s="106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7" customFormat="1" ht="13.5" customHeight="1">
      <c r="A698" s="105"/>
      <c r="B698" s="106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7" customFormat="1" ht="13.5" customHeight="1">
      <c r="A699" s="105"/>
      <c r="B699" s="106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7" customFormat="1" ht="13.5" customHeight="1">
      <c r="A700" s="105"/>
      <c r="B700" s="106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7" customFormat="1" ht="13.5" customHeight="1">
      <c r="A701" s="105"/>
      <c r="B701" s="106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7" customFormat="1" ht="13.5" customHeight="1">
      <c r="A702" s="105"/>
      <c r="B702" s="106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7" customFormat="1" ht="13.5" customHeight="1">
      <c r="A703" s="105"/>
      <c r="B703" s="106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7" customFormat="1" ht="13.5" customHeight="1">
      <c r="A704" s="105"/>
      <c r="B704" s="106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7" customFormat="1" ht="13.5" customHeight="1">
      <c r="A705" s="105"/>
      <c r="B705" s="106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7" customFormat="1" ht="13.5" customHeight="1">
      <c r="A706" s="105"/>
      <c r="B706" s="106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7" customFormat="1" ht="13.5" customHeight="1">
      <c r="A707" s="105"/>
      <c r="B707" s="106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7" customFormat="1" ht="13.5" customHeight="1">
      <c r="A708" s="105"/>
      <c r="B708" s="106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7" customFormat="1" ht="13.5" customHeight="1">
      <c r="A709" s="105"/>
      <c r="B709" s="106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7" customFormat="1" ht="13.5" customHeight="1">
      <c r="A710" s="105"/>
      <c r="B710" s="106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7" customFormat="1" ht="13.5" customHeight="1">
      <c r="A711" s="105"/>
      <c r="B711" s="106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7" customFormat="1" ht="13.5" customHeight="1">
      <c r="A712" s="105"/>
      <c r="B712" s="106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7" customFormat="1" ht="13.5" customHeight="1">
      <c r="A713" s="105"/>
      <c r="B713" s="106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7" customFormat="1" ht="13.5" customHeight="1">
      <c r="A714" s="105"/>
      <c r="B714" s="106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7" customFormat="1" ht="13.5" customHeight="1">
      <c r="A715" s="105"/>
      <c r="B715" s="106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7" customFormat="1" ht="13.5" customHeight="1">
      <c r="A716" s="105"/>
      <c r="B716" s="106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7" customFormat="1" ht="13.5" customHeight="1">
      <c r="A717" s="105"/>
      <c r="B717" s="106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7" customFormat="1" ht="13.5" customHeight="1">
      <c r="A718" s="105"/>
      <c r="B718" s="106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7" customFormat="1" ht="13.5" customHeight="1">
      <c r="A719" s="105"/>
      <c r="B719" s="106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7" customFormat="1" ht="13.5" customHeight="1">
      <c r="A720" s="105"/>
      <c r="B720" s="106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7" customFormat="1" ht="13.5" customHeight="1">
      <c r="A721" s="105"/>
      <c r="B721" s="106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7" customFormat="1" ht="13.5" customHeight="1">
      <c r="A722" s="105"/>
      <c r="B722" s="106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7" customFormat="1" ht="13.5" customHeight="1">
      <c r="A723" s="105"/>
      <c r="B723" s="106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7" customFormat="1" ht="13.5" customHeight="1">
      <c r="A724" s="105"/>
      <c r="B724" s="106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7" customFormat="1" ht="13.5" customHeight="1">
      <c r="A725" s="105"/>
      <c r="B725" s="106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7" customFormat="1" ht="13.5" customHeight="1">
      <c r="A726" s="105"/>
      <c r="B726" s="106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7" customFormat="1" ht="13.5" customHeight="1">
      <c r="A727" s="105"/>
      <c r="B727" s="106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7" customFormat="1" ht="13.5" customHeight="1">
      <c r="A728" s="105"/>
      <c r="B728" s="106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7" customFormat="1" ht="13.5" customHeight="1">
      <c r="A729" s="105"/>
      <c r="B729" s="106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7" customFormat="1" ht="13.5" customHeight="1">
      <c r="A730" s="105"/>
      <c r="B730" s="106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7" customFormat="1" ht="13.5" customHeight="1">
      <c r="A731" s="105"/>
      <c r="B731" s="106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7" customFormat="1" ht="13.5" customHeight="1">
      <c r="A732" s="105"/>
      <c r="B732" s="106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7" customFormat="1" ht="13.5" customHeight="1">
      <c r="A733" s="105"/>
      <c r="B733" s="106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7" customFormat="1" ht="13.5" customHeight="1">
      <c r="A734" s="105"/>
      <c r="B734" s="106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7" customFormat="1" ht="13.5" customHeight="1">
      <c r="A735" s="105"/>
      <c r="B735" s="106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7" customFormat="1" ht="13.5" customHeight="1">
      <c r="A736" s="105"/>
      <c r="B736" s="106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7" customFormat="1" ht="13.5" customHeight="1">
      <c r="A737" s="105"/>
      <c r="B737" s="106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7" customFormat="1" ht="13.5" customHeight="1">
      <c r="A738" s="105"/>
      <c r="B738" s="106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7" customFormat="1" ht="13.5" customHeight="1">
      <c r="A739" s="105"/>
      <c r="B739" s="106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7" customFormat="1" ht="13.5" customHeight="1">
      <c r="A740" s="105"/>
      <c r="B740" s="106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7" customFormat="1" ht="13.5" customHeight="1">
      <c r="A741" s="105"/>
      <c r="B741" s="106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7" customFormat="1" ht="13.5" customHeight="1">
      <c r="A742" s="105"/>
      <c r="B742" s="106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7" customFormat="1" ht="13.5" customHeight="1">
      <c r="A743" s="105"/>
      <c r="B743" s="106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7" customFormat="1" ht="13.5" customHeight="1">
      <c r="A744" s="105"/>
      <c r="B744" s="106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7" customFormat="1" ht="13.5" customHeight="1">
      <c r="A745" s="105"/>
      <c r="B745" s="106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7" customFormat="1" ht="13.5" customHeight="1">
      <c r="A746" s="105"/>
      <c r="B746" s="106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7" customFormat="1" ht="13.5" customHeight="1">
      <c r="A747" s="105"/>
      <c r="B747" s="106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7" customFormat="1" ht="13.5" customHeight="1">
      <c r="A748" s="105"/>
      <c r="B748" s="106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7" customFormat="1" ht="13.5" customHeight="1">
      <c r="A749" s="105"/>
      <c r="B749" s="106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7" customFormat="1" ht="13.5" customHeight="1">
      <c r="A750" s="105"/>
      <c r="B750" s="106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7" customFormat="1" ht="13.5" customHeight="1">
      <c r="A751" s="105"/>
      <c r="B751" s="106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7" customFormat="1" ht="13.5" customHeight="1">
      <c r="A752" s="105"/>
      <c r="B752" s="106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7" customFormat="1" ht="13.5" customHeight="1">
      <c r="A753" s="105"/>
      <c r="B753" s="106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7" customFormat="1" ht="13.5" customHeight="1">
      <c r="A754" s="105"/>
      <c r="B754" s="106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7" customFormat="1" ht="13.5" customHeight="1">
      <c r="A755" s="105"/>
      <c r="B755" s="106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7" customFormat="1" ht="13.5" customHeight="1">
      <c r="A756" s="105"/>
      <c r="B756" s="106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7" customFormat="1" ht="13.5" customHeight="1">
      <c r="A757" s="105"/>
      <c r="B757" s="106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7" customFormat="1" ht="13.5" customHeight="1">
      <c r="A758" s="105"/>
      <c r="B758" s="106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7" customFormat="1" ht="13.5" customHeight="1">
      <c r="A759" s="105"/>
      <c r="B759" s="106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7" customFormat="1" ht="13.5" customHeight="1">
      <c r="A760" s="105"/>
      <c r="B760" s="106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7" customFormat="1" ht="13.5" customHeight="1">
      <c r="A761" s="105"/>
      <c r="B761" s="106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7" customFormat="1" ht="13.5" customHeight="1">
      <c r="A762" s="105"/>
      <c r="B762" s="106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7" customFormat="1" ht="13.5" customHeight="1">
      <c r="A763" s="105"/>
      <c r="B763" s="106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7" customFormat="1" ht="13.5" customHeight="1">
      <c r="A764" s="105"/>
      <c r="B764" s="106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7" customFormat="1" ht="13.5" customHeight="1">
      <c r="A765" s="105"/>
      <c r="B765" s="106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7" customFormat="1" ht="13.5" customHeight="1">
      <c r="A766" s="105"/>
      <c r="B766" s="106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7" customFormat="1" ht="13.5" customHeight="1">
      <c r="A767" s="105"/>
      <c r="B767" s="106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7" customFormat="1" ht="13.5" customHeight="1">
      <c r="A768" s="105"/>
      <c r="B768" s="106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7" customFormat="1" ht="13.5" customHeight="1">
      <c r="A769" s="105"/>
      <c r="B769" s="106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7" customFormat="1" ht="13.5" customHeight="1">
      <c r="A770" s="105"/>
      <c r="B770" s="106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7" customFormat="1" ht="13.5" customHeight="1">
      <c r="A771" s="105"/>
      <c r="B771" s="106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7" customFormat="1" ht="13.5" customHeight="1">
      <c r="A772" s="105"/>
      <c r="B772" s="106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7" customFormat="1" ht="13.5" customHeight="1">
      <c r="A773" s="105"/>
      <c r="B773" s="106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7" customFormat="1" ht="13.5" customHeight="1">
      <c r="A774" s="105"/>
      <c r="B774" s="106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7" customFormat="1" ht="13.5" customHeight="1">
      <c r="A775" s="105"/>
      <c r="B775" s="106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7" customFormat="1" ht="13.5" customHeight="1">
      <c r="A776" s="105"/>
      <c r="B776" s="106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7" customFormat="1" ht="13.5" customHeight="1">
      <c r="A777" s="105"/>
      <c r="B777" s="106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7" customFormat="1" ht="13.5" customHeight="1">
      <c r="A778" s="105"/>
      <c r="B778" s="106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7" customFormat="1" ht="13.5" customHeight="1">
      <c r="A779" s="105"/>
      <c r="B779" s="106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7" customFormat="1" ht="13.5" customHeight="1">
      <c r="A780" s="105"/>
      <c r="B780" s="106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7" customFormat="1" ht="13.5" customHeight="1">
      <c r="A781" s="105"/>
      <c r="B781" s="106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7" customFormat="1" ht="13.5" customHeight="1">
      <c r="A782" s="105"/>
      <c r="B782" s="106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7" customFormat="1" ht="13.5" customHeight="1">
      <c r="A783" s="105"/>
      <c r="B783" s="106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7" customFormat="1" ht="13.5" customHeight="1">
      <c r="A784" s="105"/>
      <c r="B784" s="106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7" customFormat="1" ht="13.5" customHeight="1">
      <c r="A785" s="105"/>
      <c r="B785" s="106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7" customFormat="1" ht="13.5" customHeight="1">
      <c r="A786" s="105"/>
      <c r="B786" s="106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7" customFormat="1" ht="13.5" customHeight="1">
      <c r="A787" s="105"/>
      <c r="B787" s="106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7" customFormat="1" ht="13.5" customHeight="1">
      <c r="A788" s="105"/>
      <c r="B788" s="106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7" customFormat="1" ht="13.5" customHeight="1">
      <c r="A789" s="105"/>
      <c r="B789" s="106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7" customFormat="1" ht="13.5" customHeight="1">
      <c r="A790" s="105"/>
      <c r="B790" s="106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7" customFormat="1" ht="13.5" customHeight="1">
      <c r="A791" s="105"/>
      <c r="B791" s="106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7" customFormat="1" ht="13.5" customHeight="1">
      <c r="A792" s="105"/>
      <c r="B792" s="106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7" customFormat="1" ht="13.5" customHeight="1">
      <c r="A793" s="105"/>
      <c r="B793" s="106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7" customFormat="1" ht="13.5" customHeight="1">
      <c r="A794" s="105"/>
      <c r="B794" s="106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7" customFormat="1" ht="13.5" customHeight="1">
      <c r="A795" s="105"/>
      <c r="B795" s="106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7" customFormat="1" ht="13.5" customHeight="1">
      <c r="A796" s="105"/>
      <c r="B796" s="106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7" customFormat="1" ht="13.5" customHeight="1">
      <c r="A797" s="105"/>
      <c r="B797" s="106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7" customFormat="1" ht="13.5" customHeight="1">
      <c r="A798" s="105"/>
      <c r="B798" s="106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7" customFormat="1" ht="13.5" customHeight="1">
      <c r="A799" s="105"/>
      <c r="B799" s="106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7" customFormat="1" ht="13.5" customHeight="1">
      <c r="A800" s="105"/>
      <c r="B800" s="106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7" customFormat="1" ht="13.5" customHeight="1">
      <c r="A801" s="105"/>
      <c r="B801" s="106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7" customFormat="1" ht="13.5" customHeight="1">
      <c r="A802" s="105"/>
      <c r="B802" s="106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7" customFormat="1" ht="13.5" customHeight="1">
      <c r="A803" s="105"/>
      <c r="B803" s="106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7" customFormat="1" ht="13.5" customHeight="1">
      <c r="A804" s="105"/>
      <c r="B804" s="106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7" customFormat="1" ht="13.5" customHeight="1">
      <c r="A805" s="105"/>
      <c r="B805" s="106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7" customFormat="1" ht="13.5" customHeight="1">
      <c r="A806" s="105"/>
      <c r="B806" s="106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7" customFormat="1" ht="13.5" customHeight="1">
      <c r="A807" s="105"/>
      <c r="B807" s="106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7" customFormat="1" ht="13.5" customHeight="1">
      <c r="A808" s="105"/>
      <c r="B808" s="106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7" customFormat="1" ht="13.5" customHeight="1">
      <c r="A809" s="105"/>
      <c r="B809" s="106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7" customFormat="1" ht="13.5" customHeight="1">
      <c r="A810" s="105"/>
      <c r="B810" s="106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7" customFormat="1" ht="13.5" customHeight="1">
      <c r="A811" s="105"/>
      <c r="B811" s="106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7" customFormat="1" ht="13.5" customHeight="1">
      <c r="A812" s="105"/>
      <c r="B812" s="106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7" customFormat="1" ht="13.5" customHeight="1">
      <c r="A813" s="105"/>
      <c r="B813" s="106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7" customFormat="1" ht="13.5" customHeight="1">
      <c r="A814" s="105"/>
      <c r="B814" s="106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7" customFormat="1" ht="13.5" customHeight="1">
      <c r="A815" s="105"/>
      <c r="B815" s="106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7" customFormat="1" ht="13.5" customHeight="1">
      <c r="A816" s="105"/>
      <c r="B816" s="106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7" customFormat="1" ht="13.5" customHeight="1">
      <c r="A817" s="105"/>
      <c r="B817" s="106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7" customFormat="1" ht="13.5" customHeight="1">
      <c r="A818" s="105"/>
      <c r="B818" s="106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7" customFormat="1" ht="13.5" customHeight="1">
      <c r="A819" s="105"/>
      <c r="B819" s="106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7" customFormat="1" ht="13.5" customHeight="1">
      <c r="A820" s="105"/>
      <c r="B820" s="106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7" customFormat="1" ht="13.5" customHeight="1">
      <c r="A821" s="105"/>
      <c r="B821" s="106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7" customFormat="1" ht="13.5" customHeight="1">
      <c r="A822" s="105"/>
      <c r="B822" s="106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7" customFormat="1" ht="13.5" customHeight="1">
      <c r="A823" s="105"/>
      <c r="B823" s="106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7" customFormat="1" ht="13.5" customHeight="1">
      <c r="A824" s="105"/>
      <c r="B824" s="106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7" customFormat="1" ht="13.5" customHeight="1">
      <c r="A825" s="105"/>
      <c r="B825" s="106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7" customFormat="1" ht="13.5" customHeight="1">
      <c r="A826" s="105"/>
      <c r="B826" s="106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7" customFormat="1" ht="13.5" customHeight="1">
      <c r="A827" s="105"/>
      <c r="B827" s="106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7" customFormat="1" ht="13.5" customHeight="1">
      <c r="A828" s="105"/>
      <c r="B828" s="106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7" customFormat="1" ht="13.5" customHeight="1">
      <c r="A829" s="105"/>
      <c r="B829" s="106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7" customFormat="1" ht="13.5" customHeight="1">
      <c r="A830" s="105"/>
      <c r="B830" s="106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7" customFormat="1" ht="13.5" customHeight="1">
      <c r="A831" s="105"/>
      <c r="B831" s="106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7" customFormat="1" ht="13.5" customHeight="1">
      <c r="A832" s="105"/>
      <c r="B832" s="106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7" customFormat="1" ht="13.5" customHeight="1">
      <c r="A833" s="105"/>
      <c r="B833" s="106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7" customFormat="1" ht="13.5" customHeight="1">
      <c r="A834" s="105"/>
      <c r="B834" s="106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7" customFormat="1" ht="13.5" customHeight="1">
      <c r="A835" s="105"/>
      <c r="B835" s="106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7" customFormat="1" ht="13.5" customHeight="1">
      <c r="A836" s="105"/>
      <c r="B836" s="106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7" customFormat="1" ht="13.5" customHeight="1">
      <c r="A837" s="105"/>
      <c r="B837" s="106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7" customFormat="1" ht="13.5" customHeight="1">
      <c r="A838" s="105"/>
      <c r="B838" s="106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7" customFormat="1" ht="13.5" customHeight="1">
      <c r="A839" s="105"/>
      <c r="B839" s="106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7" customFormat="1" ht="13.5" customHeight="1">
      <c r="A840" s="105"/>
      <c r="B840" s="106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7" customFormat="1" ht="13.5" customHeight="1">
      <c r="A841" s="105"/>
      <c r="B841" s="106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7" customFormat="1" ht="13.5" customHeight="1">
      <c r="A842" s="105"/>
      <c r="B842" s="106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7" customFormat="1" ht="13.5" customHeight="1">
      <c r="A843" s="105"/>
      <c r="B843" s="106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7" customFormat="1" ht="13.5" customHeight="1">
      <c r="A844" s="105"/>
      <c r="B844" s="106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7" customFormat="1" ht="13.5" customHeight="1">
      <c r="A845" s="105"/>
      <c r="B845" s="106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7" customFormat="1" ht="13.5" customHeight="1">
      <c r="A846" s="105"/>
      <c r="B846" s="106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7" customFormat="1" ht="13.5" customHeight="1">
      <c r="A847" s="105"/>
      <c r="B847" s="106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7" customFormat="1" ht="13.5" customHeight="1">
      <c r="A848" s="105"/>
      <c r="B848" s="106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7" customFormat="1" ht="13.5" customHeight="1">
      <c r="A849" s="105"/>
      <c r="B849" s="106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7" customFormat="1" ht="13.5" customHeight="1">
      <c r="A850" s="105"/>
      <c r="B850" s="106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7" customFormat="1" ht="13.5" customHeight="1">
      <c r="A851" s="105"/>
      <c r="B851" s="106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7" customFormat="1" ht="13.5" customHeight="1">
      <c r="A852" s="105"/>
      <c r="B852" s="106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7" customFormat="1" ht="13.5" customHeight="1">
      <c r="A853" s="105"/>
      <c r="B853" s="106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7" customFormat="1" ht="13.5" customHeight="1">
      <c r="A854" s="105"/>
      <c r="B854" s="106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7" customFormat="1" ht="13.5" customHeight="1">
      <c r="A855" s="105"/>
      <c r="B855" s="106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7" customFormat="1" ht="13.5" customHeight="1">
      <c r="A856" s="105"/>
      <c r="B856" s="106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7" customFormat="1" ht="13.5" customHeight="1">
      <c r="A857" s="105"/>
      <c r="B857" s="106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7" customFormat="1" ht="13.5" customHeight="1">
      <c r="A858" s="105"/>
      <c r="B858" s="106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7" customFormat="1" ht="13.5" customHeight="1">
      <c r="A859" s="105"/>
      <c r="B859" s="106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7" customFormat="1" ht="13.5" customHeight="1">
      <c r="A860" s="105"/>
      <c r="B860" s="106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7" customFormat="1" ht="13.5" customHeight="1">
      <c r="A861" s="105"/>
      <c r="B861" s="106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7" customFormat="1" ht="13.5" customHeight="1">
      <c r="A862" s="105"/>
      <c r="B862" s="106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7" customFormat="1" ht="13.5" customHeight="1">
      <c r="A863" s="105"/>
      <c r="B863" s="106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7" customFormat="1" ht="13.5" customHeight="1">
      <c r="A864" s="105"/>
      <c r="B864" s="106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7" customFormat="1" ht="13.5" customHeight="1">
      <c r="A865" s="105"/>
      <c r="B865" s="106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7" customFormat="1" ht="13.5" customHeight="1">
      <c r="A866" s="105"/>
      <c r="B866" s="106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7" customFormat="1" ht="13.5" customHeight="1">
      <c r="A867" s="105"/>
      <c r="B867" s="106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7" customFormat="1" ht="13.5" customHeight="1">
      <c r="A868" s="105"/>
      <c r="B868" s="106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7" customFormat="1" ht="13.5" customHeight="1">
      <c r="A869" s="105"/>
      <c r="B869" s="106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7" customFormat="1" ht="13.5" customHeight="1">
      <c r="A870" s="105"/>
      <c r="B870" s="106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7" customFormat="1" ht="13.5" customHeight="1">
      <c r="A871" s="105"/>
      <c r="B871" s="106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7" customFormat="1" ht="13.5" customHeight="1">
      <c r="A872" s="105"/>
      <c r="B872" s="106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7" customFormat="1" ht="13.5" customHeight="1">
      <c r="A873" s="105"/>
      <c r="B873" s="106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7" customFormat="1" ht="13.5" customHeight="1">
      <c r="A874" s="105"/>
      <c r="B874" s="106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7" customFormat="1" ht="13.5" customHeight="1">
      <c r="A875" s="105"/>
      <c r="B875" s="106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7" customFormat="1" ht="13.5" customHeight="1">
      <c r="A876" s="105"/>
      <c r="B876" s="106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7" customFormat="1" ht="13.5" customHeight="1">
      <c r="A877" s="105"/>
      <c r="B877" s="106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7" customFormat="1" ht="13.5" customHeight="1">
      <c r="A878" s="105"/>
      <c r="B878" s="106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7" customFormat="1" ht="13.5" customHeight="1">
      <c r="A879" s="105"/>
      <c r="B879" s="106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7" customFormat="1" ht="13.5" customHeight="1">
      <c r="A880" s="105"/>
      <c r="B880" s="106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7" customFormat="1" ht="13.5" customHeight="1">
      <c r="A881" s="105"/>
      <c r="B881" s="106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7" customFormat="1" ht="13.5" customHeight="1">
      <c r="A882" s="105"/>
      <c r="B882" s="106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7" customFormat="1" ht="13.5" customHeight="1">
      <c r="A883" s="105"/>
      <c r="B883" s="106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7" customFormat="1" ht="13.5" customHeight="1">
      <c r="A884" s="105"/>
      <c r="B884" s="106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7" customFormat="1" ht="13.5" customHeight="1">
      <c r="A885" s="105"/>
      <c r="B885" s="106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7" customFormat="1" ht="13.5" customHeight="1">
      <c r="A886" s="105"/>
      <c r="B886" s="106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7" customFormat="1" ht="13.5" customHeight="1">
      <c r="A887" s="105"/>
      <c r="B887" s="106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7" customFormat="1" ht="13.5" customHeight="1">
      <c r="A888" s="105"/>
      <c r="B888" s="106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7" customFormat="1" ht="13.5" customHeight="1">
      <c r="A889" s="105"/>
      <c r="B889" s="106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7" customFormat="1" ht="13.5" customHeight="1">
      <c r="A890" s="105"/>
      <c r="B890" s="106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7" customFormat="1" ht="13.5" customHeight="1">
      <c r="A891" s="105"/>
      <c r="B891" s="106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7" customFormat="1" ht="13.5" customHeight="1">
      <c r="A892" s="105"/>
      <c r="B892" s="106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7" customFormat="1" ht="13.5" customHeight="1">
      <c r="A893" s="105"/>
      <c r="B893" s="106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7" customFormat="1" ht="13.5" customHeight="1">
      <c r="A894" s="105"/>
      <c r="B894" s="106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7" customFormat="1" ht="13.5" customHeight="1">
      <c r="A895" s="105"/>
      <c r="B895" s="106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7" customFormat="1" ht="13.5" customHeight="1">
      <c r="A896" s="105"/>
      <c r="B896" s="106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7" customFormat="1" ht="13.5" customHeight="1">
      <c r="A897" s="105"/>
      <c r="B897" s="106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7" customFormat="1" ht="13.5" customHeight="1">
      <c r="A898" s="105"/>
      <c r="B898" s="106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7" customFormat="1" ht="13.5" customHeight="1">
      <c r="A899" s="105"/>
      <c r="B899" s="106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7" customFormat="1" ht="13.5" customHeight="1">
      <c r="A900" s="105"/>
      <c r="B900" s="106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7" customFormat="1" ht="13.5" customHeight="1">
      <c r="A901" s="105"/>
      <c r="B901" s="106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7" customFormat="1" ht="13.5" customHeight="1">
      <c r="A902" s="105"/>
      <c r="B902" s="106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7" customFormat="1" ht="13.5" customHeight="1">
      <c r="A903" s="105"/>
      <c r="B903" s="106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7" customFormat="1" ht="13.5" customHeight="1">
      <c r="A904" s="105"/>
      <c r="B904" s="106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7" customFormat="1" ht="13.5" customHeight="1">
      <c r="A905" s="105"/>
      <c r="B905" s="106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7" customFormat="1" ht="13.5" customHeight="1">
      <c r="A906" s="105"/>
      <c r="B906" s="106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7" customFormat="1" ht="13.5" customHeight="1">
      <c r="A907" s="105"/>
      <c r="B907" s="106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7" customFormat="1" ht="13.5" customHeight="1">
      <c r="A908" s="105"/>
      <c r="B908" s="106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7" customFormat="1" ht="13.5" customHeight="1">
      <c r="A909" s="105"/>
      <c r="B909" s="106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7" customFormat="1" ht="13.5" customHeight="1">
      <c r="A910" s="105"/>
      <c r="B910" s="106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7" customFormat="1" ht="13.5" customHeight="1">
      <c r="A911" s="105"/>
      <c r="B911" s="106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7" customFormat="1" ht="13.5" customHeight="1">
      <c r="A912" s="105"/>
      <c r="B912" s="106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7" customFormat="1" ht="13.5" customHeight="1">
      <c r="A913" s="105"/>
      <c r="B913" s="106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7" customFormat="1" ht="13.5" customHeight="1">
      <c r="A914" s="105"/>
      <c r="B914" s="106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7" customFormat="1" ht="13.5" customHeight="1">
      <c r="A915" s="105"/>
      <c r="B915" s="106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7" customFormat="1" ht="13.5" customHeight="1">
      <c r="A916" s="105"/>
      <c r="B916" s="106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7" customFormat="1" ht="13.5" customHeight="1">
      <c r="A917" s="105"/>
      <c r="B917" s="106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7" customFormat="1" ht="13.5" customHeight="1">
      <c r="A918" s="105"/>
      <c r="B918" s="106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7" customFormat="1" ht="13.5" customHeight="1">
      <c r="A919" s="105"/>
      <c r="B919" s="106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7" customFormat="1" ht="13.5" customHeight="1">
      <c r="A920" s="105"/>
      <c r="B920" s="106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7" customFormat="1" ht="13.5" customHeight="1">
      <c r="A921" s="105"/>
      <c r="B921" s="106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7" customFormat="1" ht="13.5" customHeight="1">
      <c r="A922" s="105"/>
      <c r="B922" s="106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7" customFormat="1" ht="13.5" customHeight="1">
      <c r="A923" s="105"/>
      <c r="B923" s="106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7" customFormat="1" ht="13.5" customHeight="1">
      <c r="A924" s="105"/>
      <c r="B924" s="106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7" customFormat="1" ht="13.5" customHeight="1">
      <c r="A925" s="105"/>
      <c r="B925" s="106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7" customFormat="1" ht="13.5" customHeight="1">
      <c r="A926" s="105"/>
      <c r="B926" s="106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7" customFormat="1" ht="13.5" customHeight="1">
      <c r="A927" s="105"/>
      <c r="B927" s="106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7" customFormat="1" ht="13.5" customHeight="1">
      <c r="A928" s="105"/>
      <c r="B928" s="106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7" customFormat="1" ht="13.5" customHeight="1">
      <c r="A929" s="105"/>
      <c r="B929" s="106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7" customFormat="1" ht="13.5" customHeight="1">
      <c r="A930" s="105"/>
      <c r="B930" s="106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7" customFormat="1" ht="13.5" customHeight="1">
      <c r="A931" s="105"/>
      <c r="B931" s="106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7" customFormat="1" ht="13.5" customHeight="1">
      <c r="A932" s="105"/>
      <c r="B932" s="106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7" customFormat="1" ht="13.5" customHeight="1">
      <c r="A933" s="105"/>
      <c r="B933" s="106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7" customFormat="1" ht="13.5" customHeight="1">
      <c r="A934" s="105"/>
      <c r="B934" s="106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7" customFormat="1" ht="13.5" customHeight="1">
      <c r="A935" s="105"/>
      <c r="B935" s="106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7" customFormat="1" ht="13.5" customHeight="1">
      <c r="A936" s="105"/>
      <c r="B936" s="106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7" customFormat="1" ht="13.5" customHeight="1">
      <c r="A937" s="105"/>
      <c r="B937" s="106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7" customFormat="1" ht="13.5" customHeight="1">
      <c r="A938" s="105"/>
      <c r="B938" s="106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7" customFormat="1" ht="13.5" customHeight="1">
      <c r="A939" s="105"/>
      <c r="B939" s="106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7" customFormat="1" ht="13.5" customHeight="1">
      <c r="A940" s="105"/>
      <c r="B940" s="106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7" customFormat="1" ht="13.5" customHeight="1">
      <c r="A941" s="105"/>
      <c r="B941" s="106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7" customFormat="1" ht="13.5" customHeight="1">
      <c r="A942" s="105"/>
      <c r="B942" s="106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7" customFormat="1" ht="13.5" customHeight="1">
      <c r="A943" s="105"/>
      <c r="B943" s="106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7" customFormat="1" ht="13.5" customHeight="1">
      <c r="A944" s="105"/>
      <c r="B944" s="106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7" customFormat="1" ht="13.5" customHeight="1">
      <c r="A945" s="105"/>
      <c r="B945" s="106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7" customFormat="1" ht="13.5" customHeight="1">
      <c r="A946" s="105"/>
      <c r="B946" s="106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7" customFormat="1" ht="13.5" customHeight="1">
      <c r="A947" s="105"/>
      <c r="B947" s="106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7" customFormat="1" ht="13.5" customHeight="1">
      <c r="A948" s="105"/>
      <c r="B948" s="106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7" customFormat="1" ht="13.5" customHeight="1">
      <c r="A949" s="105"/>
      <c r="B949" s="106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7" customFormat="1" ht="13.5" customHeight="1">
      <c r="A950" s="105"/>
      <c r="B950" s="106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7" customFormat="1" ht="13.5" customHeight="1">
      <c r="A951" s="105"/>
      <c r="B951" s="106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7" customFormat="1" ht="13.5" customHeight="1">
      <c r="A952" s="105"/>
      <c r="B952" s="106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7" customFormat="1" ht="13.5" customHeight="1">
      <c r="A953" s="105"/>
      <c r="B953" s="106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7" customFormat="1" ht="13.5" customHeight="1">
      <c r="A954" s="105"/>
      <c r="B954" s="106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7" customFormat="1" ht="13.5" customHeight="1">
      <c r="A955" s="105"/>
      <c r="B955" s="106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7" customFormat="1" ht="13.5" customHeight="1">
      <c r="A956" s="105"/>
      <c r="B956" s="106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7" customFormat="1" ht="13.5" customHeight="1">
      <c r="A957" s="105"/>
      <c r="B957" s="106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7" customFormat="1" ht="13.5" customHeight="1">
      <c r="A958" s="105"/>
      <c r="B958" s="106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7" customFormat="1" ht="13.5" customHeight="1">
      <c r="A959" s="105"/>
      <c r="B959" s="106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7" customFormat="1" ht="13.5" customHeight="1">
      <c r="A960" s="105"/>
      <c r="B960" s="106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7" customFormat="1" ht="13.5" customHeight="1">
      <c r="A961" s="105"/>
      <c r="B961" s="106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7" customFormat="1" ht="13.5" customHeight="1">
      <c r="A962" s="105"/>
      <c r="B962" s="106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7" customFormat="1" ht="13.5" customHeight="1">
      <c r="A963" s="105"/>
      <c r="B963" s="106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7" customFormat="1" ht="13.5" customHeight="1">
      <c r="A964" s="105"/>
      <c r="B964" s="106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7" customFormat="1" ht="13.5" customHeight="1">
      <c r="A965" s="105"/>
      <c r="B965" s="106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7" customFormat="1" ht="13.5" customHeight="1">
      <c r="A966" s="105"/>
      <c r="B966" s="106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7" customFormat="1" ht="13.5" customHeight="1">
      <c r="A967" s="105"/>
      <c r="B967" s="106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7" customFormat="1" ht="13.5" customHeight="1">
      <c r="A968" s="105"/>
      <c r="B968" s="106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7" customFormat="1" ht="13.5" customHeight="1">
      <c r="A969" s="105"/>
      <c r="B969" s="106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7" customFormat="1" ht="13.5" customHeight="1">
      <c r="A970" s="105"/>
      <c r="B970" s="106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7" customFormat="1" ht="13.5" customHeight="1">
      <c r="A971" s="105"/>
      <c r="B971" s="106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7" customFormat="1" ht="13.5" customHeight="1">
      <c r="A972" s="105"/>
      <c r="B972" s="106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7" customFormat="1" ht="13.5" customHeight="1">
      <c r="A973" s="105"/>
      <c r="B973" s="106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7" customFormat="1" ht="13.5" customHeight="1">
      <c r="A974" s="105"/>
      <c r="B974" s="106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7" customFormat="1" ht="13.5" customHeight="1">
      <c r="A975" s="105"/>
      <c r="B975" s="106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7" customFormat="1" ht="13.5" customHeight="1">
      <c r="A976" s="105"/>
      <c r="B976" s="106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7" customFormat="1" ht="13.5" customHeight="1">
      <c r="A977" s="105"/>
      <c r="B977" s="106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7" customFormat="1" ht="13.5" customHeight="1">
      <c r="A978" s="105"/>
      <c r="B978" s="106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7" customFormat="1" ht="13.5" customHeight="1">
      <c r="A979" s="105"/>
      <c r="B979" s="106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7" customFormat="1" ht="13.5" customHeight="1">
      <c r="A980" s="105"/>
      <c r="B980" s="106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7" customFormat="1" ht="13.5" customHeight="1">
      <c r="A981" s="105"/>
      <c r="B981" s="106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7" customFormat="1" ht="13.5" customHeight="1">
      <c r="A982" s="105"/>
      <c r="B982" s="106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7" customFormat="1" ht="13.5" customHeight="1">
      <c r="A983" s="105"/>
      <c r="B983" s="106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7" customFormat="1" ht="13.5" customHeight="1">
      <c r="A984" s="105"/>
      <c r="B984" s="106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7" customFormat="1" ht="13.5" customHeight="1">
      <c r="A985" s="105"/>
      <c r="B985" s="106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7" customFormat="1" ht="13.5" customHeight="1">
      <c r="A986" s="105"/>
      <c r="B986" s="106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7" customFormat="1" ht="13.5" customHeight="1">
      <c r="A987" s="105"/>
      <c r="B987" s="106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7" customFormat="1" ht="13.5" customHeight="1">
      <c r="A988" s="105"/>
      <c r="B988" s="106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7" customFormat="1" ht="13.5" customHeight="1">
      <c r="A989" s="105"/>
      <c r="B989" s="106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7" customFormat="1" ht="13.5" customHeight="1">
      <c r="A990" s="105"/>
      <c r="B990" s="106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7" customFormat="1" ht="13.5" customHeight="1">
      <c r="A991" s="105"/>
      <c r="B991" s="106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7" customFormat="1" ht="13.5" customHeight="1">
      <c r="A992" s="105"/>
      <c r="B992" s="106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7" customFormat="1" ht="13.5" customHeight="1">
      <c r="A993" s="105"/>
      <c r="B993" s="106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7" customFormat="1" ht="13.5" customHeight="1">
      <c r="A994" s="105"/>
      <c r="B994" s="106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7" customFormat="1" ht="13.5" customHeight="1">
      <c r="A995" s="105"/>
      <c r="B995" s="106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7" customFormat="1" ht="13.5" customHeight="1">
      <c r="A996" s="105"/>
      <c r="B996" s="106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7" customFormat="1" ht="13.5" customHeight="1">
      <c r="A997" s="105"/>
      <c r="B997" s="106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7" customFormat="1" ht="13.5" customHeight="1">
      <c r="A998" s="105"/>
      <c r="B998" s="106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7" customFormat="1" ht="13.5" customHeight="1">
      <c r="A999" s="105"/>
      <c r="B999" s="106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7" customFormat="1" ht="13.5" customHeight="1">
      <c r="A1000" s="105"/>
      <c r="B1000" s="106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heetProtection/>
  <mergeCells count="56"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I4:I5"/>
    <mergeCell ref="G4:G5"/>
    <mergeCell ref="W4:W5"/>
    <mergeCell ref="U4:U5"/>
    <mergeCell ref="T4:T5"/>
    <mergeCell ref="S4:S5"/>
    <mergeCell ref="R4:R5"/>
    <mergeCell ref="Q4:Q5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&amp;Lし尿処理の状況（平成27年度実績）</oddHeader>
  </headerFooter>
  <colBreaks count="3" manualBreakCount="3">
    <brk id="13" min="1" max="25" man="1"/>
    <brk id="31" min="1" max="25" man="1"/>
    <brk id="45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50"/>
  <sheetViews>
    <sheetView zoomScaleSheetLayoutView="85" zoomScalePageLayoutView="0" workbookViewId="0" topLeftCell="A1">
      <selection activeCell="A1" sqref="A1"/>
    </sheetView>
  </sheetViews>
  <sheetFormatPr defaultColWidth="0" defaultRowHeight="14.25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customWidth="1"/>
    <col min="27" max="27" width="14.5" style="3" customWidth="1"/>
    <col min="28" max="28" width="14.5" style="48" customWidth="1"/>
    <col min="29" max="29" width="3" style="48" customWidth="1"/>
    <col min="30" max="30" width="10.8984375" style="48" customWidth="1"/>
    <col min="31" max="31" width="8.8984375" style="48" customWidth="1"/>
    <col min="32" max="32" width="8.8984375" style="11" customWidth="1"/>
    <col min="33" max="33" width="5" style="11" customWidth="1"/>
    <col min="34" max="34" width="8.8984375" style="3" customWidth="1"/>
    <col min="35" max="35" width="4" style="3" customWidth="1"/>
    <col min="36" max="36" width="10" style="3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>
        <f>LEFT(C2,2)</f>
      </c>
      <c r="M2" s="2" t="str">
        <f>IF(L2&lt;&gt;"",VLOOKUP(L2,$AI$6:$AJ$52,2,FALSE),"-")</f>
        <v>-</v>
      </c>
      <c r="AA2" s="1">
        <f>IF(VALUE(C2)=0,0,1)</f>
        <v>0</v>
      </c>
      <c r="AB2" s="59">
        <f>IF(AA2=0,"",VLOOKUP(C2,'水洗化人口等'!B7:C51,2,FALSE))</f>
      </c>
      <c r="AC2" s="11"/>
      <c r="AD2" s="49">
        <f>IF(AA2=0,1,IF(ISERROR(AB2),1,0))</f>
        <v>1</v>
      </c>
      <c r="AF2" s="58" t="s">
        <v>65</v>
      </c>
      <c r="AG2" s="59">
        <f>IF(AA2=0,0,VLOOKUP(C2,AF5:AG250,2,FALSE))</f>
        <v>0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>+'水洗化人口等'!B5</f>
        <v>0</v>
      </c>
      <c r="AG5" s="11">
        <v>5</v>
      </c>
    </row>
    <row r="6" spans="6:36" ht="27.75" thickBot="1">
      <c r="F6" s="173" t="s">
        <v>66</v>
      </c>
      <c r="G6" s="174"/>
      <c r="H6" s="40" t="s">
        <v>67</v>
      </c>
      <c r="I6" s="40" t="s">
        <v>68</v>
      </c>
      <c r="J6" s="40" t="s">
        <v>69</v>
      </c>
      <c r="K6" s="4" t="s">
        <v>70</v>
      </c>
      <c r="L6" s="17" t="s">
        <v>71</v>
      </c>
      <c r="M6" s="41" t="s">
        <v>72</v>
      </c>
      <c r="AF6" s="11">
        <f>+'水洗化人口等'!B6</f>
        <v>0</v>
      </c>
      <c r="AG6" s="11">
        <v>6</v>
      </c>
      <c r="AI6" s="45" t="s">
        <v>73</v>
      </c>
      <c r="AJ6" s="2" t="s">
        <v>53</v>
      </c>
    </row>
    <row r="7" spans="2:36" ht="16.5" customHeight="1">
      <c r="B7" s="178" t="s">
        <v>74</v>
      </c>
      <c r="C7" s="5" t="s">
        <v>75</v>
      </c>
      <c r="D7" s="18">
        <f>AD7</f>
        <v>0</v>
      </c>
      <c r="F7" s="175" t="s">
        <v>76</v>
      </c>
      <c r="G7" s="6" t="s">
        <v>57</v>
      </c>
      <c r="H7" s="19">
        <f aca="true" t="shared" si="0" ref="H7:H12">AD14</f>
        <v>0</v>
      </c>
      <c r="I7" s="19">
        <f aca="true" t="shared" si="1" ref="I7:I12">AD24</f>
        <v>0</v>
      </c>
      <c r="J7" s="19">
        <f aca="true" t="shared" si="2" ref="J7:J12">SUM(H7:I7)</f>
        <v>0</v>
      </c>
      <c r="K7" s="20">
        <f aca="true" t="shared" si="3" ref="K7:K12">IF(J$13&gt;0,J7/J$13,0)</f>
        <v>0</v>
      </c>
      <c r="L7" s="21">
        <f>AD34</f>
        <v>0</v>
      </c>
      <c r="M7" s="22">
        <f>AD37</f>
        <v>0</v>
      </c>
      <c r="AA7" s="3" t="s">
        <v>75</v>
      </c>
      <c r="AB7" s="48" t="s">
        <v>77</v>
      </c>
      <c r="AC7" s="48" t="s">
        <v>78</v>
      </c>
      <c r="AD7" s="11">
        <f aca="true" ca="1" t="shared" si="4" ref="AD7:AD53">IF(AD$2=0,INDIRECT(AB7&amp;"!"&amp;AC7&amp;$AG$2),0)</f>
        <v>0</v>
      </c>
      <c r="AF7" s="45" t="str">
        <f>+'水洗化人口等'!B7</f>
        <v>35000</v>
      </c>
      <c r="AG7" s="11">
        <v>7</v>
      </c>
      <c r="AI7" s="45" t="s">
        <v>79</v>
      </c>
      <c r="AJ7" s="2" t="s">
        <v>52</v>
      </c>
    </row>
    <row r="8" spans="2:36" ht="16.5" customHeight="1">
      <c r="B8" s="179"/>
      <c r="C8" s="6" t="s">
        <v>56</v>
      </c>
      <c r="D8" s="23">
        <f>AD8</f>
        <v>0</v>
      </c>
      <c r="F8" s="176"/>
      <c r="G8" s="6" t="s">
        <v>58</v>
      </c>
      <c r="H8" s="19">
        <f t="shared" si="0"/>
        <v>0</v>
      </c>
      <c r="I8" s="19">
        <f t="shared" si="1"/>
        <v>0</v>
      </c>
      <c r="J8" s="19">
        <f t="shared" si="2"/>
        <v>0</v>
      </c>
      <c r="K8" s="20">
        <f t="shared" si="3"/>
        <v>0</v>
      </c>
      <c r="L8" s="21">
        <f>AD35</f>
        <v>0</v>
      </c>
      <c r="M8" s="22">
        <f>AD38</f>
        <v>0</v>
      </c>
      <c r="AA8" s="3" t="s">
        <v>56</v>
      </c>
      <c r="AB8" s="48" t="s">
        <v>77</v>
      </c>
      <c r="AC8" s="48" t="s">
        <v>80</v>
      </c>
      <c r="AD8" s="11">
        <f ca="1" t="shared" si="4"/>
        <v>0</v>
      </c>
      <c r="AF8" s="45" t="e">
        <f>+水洗化人口等!#REF!</f>
        <v>#REF!</v>
      </c>
      <c r="AG8" s="11">
        <v>8</v>
      </c>
      <c r="AI8" s="45" t="s">
        <v>81</v>
      </c>
      <c r="AJ8" s="2" t="s">
        <v>51</v>
      </c>
    </row>
    <row r="9" spans="2:36" ht="16.5" customHeight="1">
      <c r="B9" s="180"/>
      <c r="C9" s="7" t="s">
        <v>82</v>
      </c>
      <c r="D9" s="24">
        <f>SUM(D7:D8)</f>
        <v>0</v>
      </c>
      <c r="F9" s="176"/>
      <c r="G9" s="6" t="s">
        <v>1</v>
      </c>
      <c r="H9" s="19">
        <f t="shared" si="0"/>
        <v>0</v>
      </c>
      <c r="I9" s="19">
        <f t="shared" si="1"/>
        <v>0</v>
      </c>
      <c r="J9" s="19">
        <f t="shared" si="2"/>
        <v>0</v>
      </c>
      <c r="K9" s="20">
        <f t="shared" si="3"/>
        <v>0</v>
      </c>
      <c r="L9" s="21">
        <f>AD36</f>
        <v>0</v>
      </c>
      <c r="M9" s="22">
        <f>AD39</f>
        <v>0</v>
      </c>
      <c r="AA9" s="3" t="s">
        <v>83</v>
      </c>
      <c r="AB9" s="48" t="s">
        <v>77</v>
      </c>
      <c r="AC9" s="48" t="s">
        <v>84</v>
      </c>
      <c r="AD9" s="11">
        <f ca="1" t="shared" si="4"/>
        <v>0</v>
      </c>
      <c r="AF9" s="45" t="e">
        <f>+水洗化人口等!#REF!</f>
        <v>#REF!</v>
      </c>
      <c r="AG9" s="11">
        <v>9</v>
      </c>
      <c r="AI9" s="45" t="s">
        <v>85</v>
      </c>
      <c r="AJ9" s="2" t="s">
        <v>50</v>
      </c>
    </row>
    <row r="10" spans="2:36" ht="16.5" customHeight="1">
      <c r="B10" s="181" t="s">
        <v>86</v>
      </c>
      <c r="C10" s="8" t="s">
        <v>83</v>
      </c>
      <c r="D10" s="23">
        <f>AD9</f>
        <v>0</v>
      </c>
      <c r="F10" s="176"/>
      <c r="G10" s="6" t="s">
        <v>60</v>
      </c>
      <c r="H10" s="19">
        <f t="shared" si="0"/>
        <v>0</v>
      </c>
      <c r="I10" s="19">
        <f t="shared" si="1"/>
        <v>0</v>
      </c>
      <c r="J10" s="19">
        <f t="shared" si="2"/>
        <v>0</v>
      </c>
      <c r="K10" s="20">
        <f t="shared" si="3"/>
        <v>0</v>
      </c>
      <c r="L10" s="25" t="s">
        <v>87</v>
      </c>
      <c r="M10" s="26" t="s">
        <v>87</v>
      </c>
      <c r="AA10" s="3" t="s">
        <v>88</v>
      </c>
      <c r="AB10" s="48" t="s">
        <v>77</v>
      </c>
      <c r="AC10" s="48" t="s">
        <v>89</v>
      </c>
      <c r="AD10" s="11">
        <f ca="1" t="shared" si="4"/>
        <v>0</v>
      </c>
      <c r="AF10" s="45" t="e">
        <f>+水洗化人口等!#REF!</f>
        <v>#REF!</v>
      </c>
      <c r="AG10" s="11">
        <v>10</v>
      </c>
      <c r="AI10" s="45" t="s">
        <v>90</v>
      </c>
      <c r="AJ10" s="2" t="s">
        <v>49</v>
      </c>
    </row>
    <row r="11" spans="2:36" ht="16.5" customHeight="1">
      <c r="B11" s="182"/>
      <c r="C11" s="6" t="s">
        <v>88</v>
      </c>
      <c r="D11" s="23">
        <f>AD10</f>
        <v>0</v>
      </c>
      <c r="F11" s="176"/>
      <c r="G11" s="6" t="s">
        <v>61</v>
      </c>
      <c r="H11" s="19">
        <f t="shared" si="0"/>
        <v>0</v>
      </c>
      <c r="I11" s="19">
        <f t="shared" si="1"/>
        <v>0</v>
      </c>
      <c r="J11" s="19">
        <f t="shared" si="2"/>
        <v>0</v>
      </c>
      <c r="K11" s="20">
        <f t="shared" si="3"/>
        <v>0</v>
      </c>
      <c r="L11" s="25" t="s">
        <v>87</v>
      </c>
      <c r="M11" s="26" t="s">
        <v>87</v>
      </c>
      <c r="AA11" s="3" t="s">
        <v>91</v>
      </c>
      <c r="AB11" s="48" t="s">
        <v>77</v>
      </c>
      <c r="AC11" s="48" t="s">
        <v>92</v>
      </c>
      <c r="AD11" s="11">
        <f ca="1" t="shared" si="4"/>
        <v>0</v>
      </c>
      <c r="AF11" s="45" t="e">
        <f>+水洗化人口等!#REF!</f>
        <v>#REF!</v>
      </c>
      <c r="AG11" s="11">
        <v>11</v>
      </c>
      <c r="AI11" s="45" t="s">
        <v>93</v>
      </c>
      <c r="AJ11" s="2" t="s">
        <v>48</v>
      </c>
    </row>
    <row r="12" spans="2:36" ht="16.5" customHeight="1">
      <c r="B12" s="182"/>
      <c r="C12" s="6" t="s">
        <v>91</v>
      </c>
      <c r="D12" s="23">
        <f>AD11</f>
        <v>0</v>
      </c>
      <c r="F12" s="176"/>
      <c r="G12" s="6" t="s">
        <v>62</v>
      </c>
      <c r="H12" s="19">
        <f t="shared" si="0"/>
        <v>0</v>
      </c>
      <c r="I12" s="19">
        <f t="shared" si="1"/>
        <v>0</v>
      </c>
      <c r="J12" s="19">
        <f t="shared" si="2"/>
        <v>0</v>
      </c>
      <c r="K12" s="20">
        <f t="shared" si="3"/>
        <v>0</v>
      </c>
      <c r="L12" s="25" t="s">
        <v>87</v>
      </c>
      <c r="M12" s="26" t="s">
        <v>87</v>
      </c>
      <c r="AA12" s="3" t="s">
        <v>94</v>
      </c>
      <c r="AB12" s="48" t="s">
        <v>77</v>
      </c>
      <c r="AC12" s="48" t="s">
        <v>95</v>
      </c>
      <c r="AD12" s="11">
        <f ca="1" t="shared" si="4"/>
        <v>0</v>
      </c>
      <c r="AF12" s="45" t="e">
        <f>+水洗化人口等!#REF!</f>
        <v>#REF!</v>
      </c>
      <c r="AG12" s="11">
        <v>12</v>
      </c>
      <c r="AI12" s="45" t="s">
        <v>96</v>
      </c>
      <c r="AJ12" s="2" t="s">
        <v>47</v>
      </c>
    </row>
    <row r="13" spans="2:36" ht="16.5" customHeight="1">
      <c r="B13" s="183"/>
      <c r="C13" s="7" t="s">
        <v>82</v>
      </c>
      <c r="D13" s="24">
        <f>SUM(D10:D12)</f>
        <v>0</v>
      </c>
      <c r="F13" s="177"/>
      <c r="G13" s="6" t="s">
        <v>82</v>
      </c>
      <c r="H13" s="19">
        <f>SUM(H7:H12)</f>
        <v>0</v>
      </c>
      <c r="I13" s="19">
        <f>SUM(I7:I12)</f>
        <v>0</v>
      </c>
      <c r="J13" s="19">
        <f>SUM(J7:J12)</f>
        <v>0</v>
      </c>
      <c r="K13" s="20">
        <v>1</v>
      </c>
      <c r="L13" s="25" t="s">
        <v>87</v>
      </c>
      <c r="M13" s="26" t="s">
        <v>87</v>
      </c>
      <c r="AA13" s="3" t="s">
        <v>55</v>
      </c>
      <c r="AB13" s="48" t="s">
        <v>77</v>
      </c>
      <c r="AC13" s="48" t="s">
        <v>97</v>
      </c>
      <c r="AD13" s="11">
        <f ca="1" t="shared" si="4"/>
        <v>0</v>
      </c>
      <c r="AF13" s="45" t="e">
        <f>+水洗化人口等!#REF!</f>
        <v>#REF!</v>
      </c>
      <c r="AG13" s="11">
        <v>13</v>
      </c>
      <c r="AI13" s="45" t="s">
        <v>98</v>
      </c>
      <c r="AJ13" s="2" t="s">
        <v>46</v>
      </c>
    </row>
    <row r="14" spans="2:36" ht="16.5" customHeight="1" thickBot="1">
      <c r="B14" s="160" t="s">
        <v>99</v>
      </c>
      <c r="C14" s="161"/>
      <c r="D14" s="27">
        <f>SUM(D9,D13)</f>
        <v>0</v>
      </c>
      <c r="F14" s="158" t="s">
        <v>100</v>
      </c>
      <c r="G14" s="159"/>
      <c r="H14" s="19">
        <f>AD20</f>
        <v>0</v>
      </c>
      <c r="I14" s="19">
        <f>AD30</f>
        <v>0</v>
      </c>
      <c r="J14" s="19">
        <f>SUM(H14:I14)</f>
        <v>0</v>
      </c>
      <c r="K14" s="28" t="s">
        <v>87</v>
      </c>
      <c r="L14" s="25" t="s">
        <v>87</v>
      </c>
      <c r="M14" s="26" t="s">
        <v>87</v>
      </c>
      <c r="AA14" s="3" t="s">
        <v>57</v>
      </c>
      <c r="AB14" s="48" t="s">
        <v>101</v>
      </c>
      <c r="AC14" s="48" t="s">
        <v>95</v>
      </c>
      <c r="AD14" s="11">
        <f ca="1" t="shared" si="4"/>
        <v>0</v>
      </c>
      <c r="AF14" s="45" t="e">
        <f>+水洗化人口等!#REF!</f>
        <v>#REF!</v>
      </c>
      <c r="AG14" s="11">
        <v>14</v>
      </c>
      <c r="AI14" s="45" t="s">
        <v>102</v>
      </c>
      <c r="AJ14" s="2" t="s">
        <v>45</v>
      </c>
    </row>
    <row r="15" spans="2:36" ht="16.5" customHeight="1" thickBot="1">
      <c r="B15" s="160" t="s">
        <v>55</v>
      </c>
      <c r="C15" s="161"/>
      <c r="D15" s="27">
        <f>AD13</f>
        <v>0</v>
      </c>
      <c r="F15" s="160" t="s">
        <v>54</v>
      </c>
      <c r="G15" s="161"/>
      <c r="H15" s="29">
        <f>SUM(H13:H14)</f>
        <v>0</v>
      </c>
      <c r="I15" s="29">
        <f>SUM(I13:I14)</f>
        <v>0</v>
      </c>
      <c r="J15" s="29">
        <f>SUM(J13:J14)</f>
        <v>0</v>
      </c>
      <c r="K15" s="30" t="s">
        <v>87</v>
      </c>
      <c r="L15" s="31">
        <f>SUM(L7:L9)</f>
        <v>0</v>
      </c>
      <c r="M15" s="32">
        <f>SUM(M7:M9)</f>
        <v>0</v>
      </c>
      <c r="AA15" s="3" t="s">
        <v>58</v>
      </c>
      <c r="AB15" s="48" t="s">
        <v>101</v>
      </c>
      <c r="AC15" s="48" t="s">
        <v>103</v>
      </c>
      <c r="AD15" s="11">
        <f ca="1" t="shared" si="4"/>
        <v>0</v>
      </c>
      <c r="AF15" s="45" t="e">
        <f>+水洗化人口等!#REF!</f>
        <v>#REF!</v>
      </c>
      <c r="AG15" s="11">
        <v>15</v>
      </c>
      <c r="AI15" s="45" t="s">
        <v>104</v>
      </c>
      <c r="AJ15" s="2" t="s">
        <v>44</v>
      </c>
    </row>
    <row r="16" spans="2:36" ht="16.5" customHeight="1" thickBot="1">
      <c r="B16" s="9" t="s">
        <v>105</v>
      </c>
      <c r="AA16" s="3" t="s">
        <v>1</v>
      </c>
      <c r="AB16" s="48" t="s">
        <v>101</v>
      </c>
      <c r="AC16" s="48" t="s">
        <v>97</v>
      </c>
      <c r="AD16" s="11">
        <f ca="1" t="shared" si="4"/>
        <v>0</v>
      </c>
      <c r="AF16" s="45" t="e">
        <f>+水洗化人口等!#REF!</f>
        <v>#REF!</v>
      </c>
      <c r="AG16" s="11">
        <v>16</v>
      </c>
      <c r="AI16" s="45" t="s">
        <v>106</v>
      </c>
      <c r="AJ16" s="2" t="s">
        <v>43</v>
      </c>
    </row>
    <row r="17" spans="3:36" ht="16.5" customHeight="1" thickBot="1">
      <c r="C17" s="33">
        <f>AD12</f>
        <v>0</v>
      </c>
      <c r="D17" s="3" t="s">
        <v>107</v>
      </c>
      <c r="J17" s="16"/>
      <c r="AA17" s="3" t="s">
        <v>60</v>
      </c>
      <c r="AB17" s="48" t="s">
        <v>101</v>
      </c>
      <c r="AC17" s="48" t="s">
        <v>108</v>
      </c>
      <c r="AD17" s="11">
        <f ca="1" t="shared" si="4"/>
        <v>0</v>
      </c>
      <c r="AF17" s="45" t="e">
        <f>+水洗化人口等!#REF!</f>
        <v>#REF!</v>
      </c>
      <c r="AG17" s="11">
        <v>17</v>
      </c>
      <c r="AI17" s="45" t="s">
        <v>109</v>
      </c>
      <c r="AJ17" s="2" t="s">
        <v>42</v>
      </c>
    </row>
    <row r="18" spans="6:36" ht="30" customHeight="1">
      <c r="F18" s="173" t="s">
        <v>110</v>
      </c>
      <c r="G18" s="174"/>
      <c r="H18" s="40" t="s">
        <v>67</v>
      </c>
      <c r="I18" s="40" t="s">
        <v>68</v>
      </c>
      <c r="J18" s="44" t="s">
        <v>69</v>
      </c>
      <c r="AA18" s="3" t="s">
        <v>61</v>
      </c>
      <c r="AB18" s="48" t="s">
        <v>101</v>
      </c>
      <c r="AC18" s="48" t="s">
        <v>111</v>
      </c>
      <c r="AD18" s="11">
        <f ca="1" t="shared" si="4"/>
        <v>0</v>
      </c>
      <c r="AF18" s="45" t="e">
        <f>+水洗化人口等!#REF!</f>
        <v>#REF!</v>
      </c>
      <c r="AG18" s="11">
        <v>18</v>
      </c>
      <c r="AI18" s="45" t="s">
        <v>112</v>
      </c>
      <c r="AJ18" s="2" t="s">
        <v>41</v>
      </c>
    </row>
    <row r="19" spans="3:36" ht="16.5" customHeight="1">
      <c r="C19" s="42" t="s">
        <v>113</v>
      </c>
      <c r="D19" s="10">
        <f>IF(D$14&gt;0,D13/D$14,0)</f>
        <v>0</v>
      </c>
      <c r="F19" s="158" t="s">
        <v>114</v>
      </c>
      <c r="G19" s="159"/>
      <c r="H19" s="19">
        <f>AD21</f>
        <v>0</v>
      </c>
      <c r="I19" s="19">
        <f>AD31</f>
        <v>0</v>
      </c>
      <c r="J19" s="23">
        <f>SUM(H19:I19)</f>
        <v>0</v>
      </c>
      <c r="AA19" s="3" t="s">
        <v>62</v>
      </c>
      <c r="AB19" s="48" t="s">
        <v>101</v>
      </c>
      <c r="AC19" s="48" t="s">
        <v>115</v>
      </c>
      <c r="AD19" s="11">
        <f ca="1" t="shared" si="4"/>
        <v>0</v>
      </c>
      <c r="AF19" s="45" t="e">
        <f>+水洗化人口等!#REF!</f>
        <v>#REF!</v>
      </c>
      <c r="AG19" s="11">
        <v>19</v>
      </c>
      <c r="AI19" s="45" t="s">
        <v>116</v>
      </c>
      <c r="AJ19" s="2" t="s">
        <v>40</v>
      </c>
    </row>
    <row r="20" spans="3:36" ht="16.5" customHeight="1">
      <c r="C20" s="42" t="s">
        <v>117</v>
      </c>
      <c r="D20" s="10">
        <f>IF(D$14&gt;0,D9/D$14,0)</f>
        <v>0</v>
      </c>
      <c r="F20" s="158" t="s">
        <v>118</v>
      </c>
      <c r="G20" s="159"/>
      <c r="H20" s="19">
        <f>AD22</f>
        <v>0</v>
      </c>
      <c r="I20" s="19">
        <f>AD32</f>
        <v>0</v>
      </c>
      <c r="J20" s="23">
        <f>SUM(H20:I20)</f>
        <v>0</v>
      </c>
      <c r="AA20" s="3" t="s">
        <v>100</v>
      </c>
      <c r="AB20" s="48" t="s">
        <v>101</v>
      </c>
      <c r="AC20" s="48" t="s">
        <v>119</v>
      </c>
      <c r="AD20" s="11">
        <f ca="1" t="shared" si="4"/>
        <v>0</v>
      </c>
      <c r="AF20" s="45" t="e">
        <f>+水洗化人口等!#REF!</f>
        <v>#REF!</v>
      </c>
      <c r="AG20" s="11">
        <v>20</v>
      </c>
      <c r="AI20" s="45" t="s">
        <v>120</v>
      </c>
      <c r="AJ20" s="2" t="s">
        <v>39</v>
      </c>
    </row>
    <row r="21" spans="3:36" ht="16.5" customHeight="1">
      <c r="C21" s="43" t="s">
        <v>121</v>
      </c>
      <c r="D21" s="10">
        <f>IF(D$14&gt;0,D10/D$14,0)</f>
        <v>0</v>
      </c>
      <c r="F21" s="158" t="s">
        <v>122</v>
      </c>
      <c r="G21" s="159"/>
      <c r="H21" s="19">
        <f>AD23</f>
        <v>0</v>
      </c>
      <c r="I21" s="19">
        <f>AD33</f>
        <v>0</v>
      </c>
      <c r="J21" s="23">
        <f>SUM(H21:I21)</f>
        <v>0</v>
      </c>
      <c r="AA21" s="3" t="s">
        <v>114</v>
      </c>
      <c r="AB21" s="48" t="s">
        <v>101</v>
      </c>
      <c r="AC21" s="48" t="s">
        <v>123</v>
      </c>
      <c r="AD21" s="11">
        <f ca="1" t="shared" si="4"/>
        <v>0</v>
      </c>
      <c r="AF21" s="45" t="e">
        <f>+水洗化人口等!#REF!</f>
        <v>#REF!</v>
      </c>
      <c r="AG21" s="11">
        <v>21</v>
      </c>
      <c r="AI21" s="45" t="s">
        <v>124</v>
      </c>
      <c r="AJ21" s="2" t="s">
        <v>38</v>
      </c>
    </row>
    <row r="22" spans="3:36" ht="16.5" customHeight="1" thickBot="1">
      <c r="C22" s="42" t="s">
        <v>125</v>
      </c>
      <c r="D22" s="10">
        <f>IF(D$14&gt;0,D12/D$14,0)</f>
        <v>0</v>
      </c>
      <c r="F22" s="160" t="s">
        <v>54</v>
      </c>
      <c r="G22" s="161"/>
      <c r="H22" s="29">
        <f>SUM(H19:H21)</f>
        <v>0</v>
      </c>
      <c r="I22" s="29">
        <f>SUM(I19:I21)</f>
        <v>0</v>
      </c>
      <c r="J22" s="34">
        <f>SUM(J19:J21)</f>
        <v>0</v>
      </c>
      <c r="AA22" s="3" t="s">
        <v>118</v>
      </c>
      <c r="AB22" s="48" t="s">
        <v>101</v>
      </c>
      <c r="AC22" s="48" t="s">
        <v>126</v>
      </c>
      <c r="AD22" s="11">
        <f ca="1" t="shared" si="4"/>
        <v>0</v>
      </c>
      <c r="AF22" s="45" t="e">
        <f>+水洗化人口等!#REF!</f>
        <v>#REF!</v>
      </c>
      <c r="AG22" s="11">
        <v>22</v>
      </c>
      <c r="AI22" s="45" t="s">
        <v>127</v>
      </c>
      <c r="AJ22" s="2" t="s">
        <v>37</v>
      </c>
    </row>
    <row r="23" spans="3:36" ht="16.5" customHeight="1">
      <c r="C23" s="42" t="s">
        <v>128</v>
      </c>
      <c r="D23" s="10">
        <f>IF(D$14&gt;0,C17/D$14,0)</f>
        <v>0</v>
      </c>
      <c r="F23" s="9"/>
      <c r="J23" s="35"/>
      <c r="AA23" s="3" t="s">
        <v>122</v>
      </c>
      <c r="AB23" s="48" t="s">
        <v>101</v>
      </c>
      <c r="AC23" s="48" t="s">
        <v>129</v>
      </c>
      <c r="AD23" s="11">
        <f ca="1" t="shared" si="4"/>
        <v>0</v>
      </c>
      <c r="AF23" s="45" t="e">
        <f>+水洗化人口等!#REF!</f>
        <v>#REF!</v>
      </c>
      <c r="AG23" s="11">
        <v>23</v>
      </c>
      <c r="AI23" s="45" t="s">
        <v>130</v>
      </c>
      <c r="AJ23" s="2" t="s">
        <v>36</v>
      </c>
    </row>
    <row r="24" spans="3:36" ht="16.5" customHeight="1" thickBot="1">
      <c r="C24" s="42" t="s">
        <v>131</v>
      </c>
      <c r="D24" s="10">
        <f>IF(D$9&gt;0,D7/D$9,0)</f>
        <v>0</v>
      </c>
      <c r="J24" s="36" t="s">
        <v>132</v>
      </c>
      <c r="AA24" s="3" t="s">
        <v>57</v>
      </c>
      <c r="AB24" s="48" t="s">
        <v>101</v>
      </c>
      <c r="AC24" s="48" t="s">
        <v>133</v>
      </c>
      <c r="AD24" s="11">
        <f ca="1" t="shared" si="4"/>
        <v>0</v>
      </c>
      <c r="AF24" s="45" t="e">
        <f>+水洗化人口等!#REF!</f>
        <v>#REF!</v>
      </c>
      <c r="AG24" s="11">
        <v>24</v>
      </c>
      <c r="AI24" s="45" t="s">
        <v>134</v>
      </c>
      <c r="AJ24" s="2" t="s">
        <v>35</v>
      </c>
    </row>
    <row r="25" spans="3:36" ht="16.5" customHeight="1">
      <c r="C25" s="42" t="s">
        <v>135</v>
      </c>
      <c r="D25" s="10">
        <f>IF(D$9&gt;0,D8/D$9,0)</f>
        <v>0</v>
      </c>
      <c r="F25" s="169" t="s">
        <v>6</v>
      </c>
      <c r="G25" s="170"/>
      <c r="H25" s="170"/>
      <c r="I25" s="162" t="s">
        <v>136</v>
      </c>
      <c r="J25" s="164" t="s">
        <v>137</v>
      </c>
      <c r="AA25" s="3" t="s">
        <v>58</v>
      </c>
      <c r="AB25" s="48" t="s">
        <v>101</v>
      </c>
      <c r="AC25" s="48" t="s">
        <v>138</v>
      </c>
      <c r="AD25" s="11">
        <f ca="1" t="shared" si="4"/>
        <v>0</v>
      </c>
      <c r="AF25" s="45" t="e">
        <f>+水洗化人口等!#REF!</f>
        <v>#REF!</v>
      </c>
      <c r="AG25" s="11">
        <v>25</v>
      </c>
      <c r="AI25" s="45" t="s">
        <v>139</v>
      </c>
      <c r="AJ25" s="2" t="s">
        <v>34</v>
      </c>
    </row>
    <row r="26" spans="6:36" ht="16.5" customHeight="1">
      <c r="F26" s="171"/>
      <c r="G26" s="172"/>
      <c r="H26" s="172"/>
      <c r="I26" s="163"/>
      <c r="J26" s="165"/>
      <c r="AA26" s="3" t="s">
        <v>1</v>
      </c>
      <c r="AB26" s="48" t="s">
        <v>101</v>
      </c>
      <c r="AC26" s="48" t="s">
        <v>140</v>
      </c>
      <c r="AD26" s="11">
        <f ca="1" t="shared" si="4"/>
        <v>0</v>
      </c>
      <c r="AF26" s="45" t="e">
        <f>+水洗化人口等!#REF!</f>
        <v>#REF!</v>
      </c>
      <c r="AG26" s="11">
        <v>26</v>
      </c>
      <c r="AI26" s="45" t="s">
        <v>141</v>
      </c>
      <c r="AJ26" s="2" t="s">
        <v>33</v>
      </c>
    </row>
    <row r="27" spans="6:36" ht="16.5" customHeight="1">
      <c r="F27" s="155" t="s">
        <v>59</v>
      </c>
      <c r="G27" s="156"/>
      <c r="H27" s="157"/>
      <c r="I27" s="21">
        <f aca="true" t="shared" si="5" ref="I27:I35">AD40</f>
        <v>0</v>
      </c>
      <c r="J27" s="37">
        <f>AD49</f>
        <v>0</v>
      </c>
      <c r="AA27" s="3" t="s">
        <v>60</v>
      </c>
      <c r="AB27" s="48" t="s">
        <v>101</v>
      </c>
      <c r="AC27" s="48" t="s">
        <v>142</v>
      </c>
      <c r="AD27" s="11">
        <f ca="1" t="shared" si="4"/>
        <v>0</v>
      </c>
      <c r="AF27" s="45" t="e">
        <f>+水洗化人口等!#REF!</f>
        <v>#REF!</v>
      </c>
      <c r="AG27" s="11">
        <v>27</v>
      </c>
      <c r="AI27" s="45" t="s">
        <v>143</v>
      </c>
      <c r="AJ27" s="2" t="s">
        <v>32</v>
      </c>
    </row>
    <row r="28" spans="6:36" ht="16.5" customHeight="1">
      <c r="F28" s="166" t="s">
        <v>144</v>
      </c>
      <c r="G28" s="167"/>
      <c r="H28" s="168"/>
      <c r="I28" s="21">
        <f t="shared" si="5"/>
        <v>0</v>
      </c>
      <c r="J28" s="37">
        <f>AD50</f>
        <v>0</v>
      </c>
      <c r="AA28" s="3" t="s">
        <v>61</v>
      </c>
      <c r="AB28" s="48" t="s">
        <v>101</v>
      </c>
      <c r="AC28" s="48" t="s">
        <v>145</v>
      </c>
      <c r="AD28" s="11">
        <f ca="1" t="shared" si="4"/>
        <v>0</v>
      </c>
      <c r="AF28" s="45" t="e">
        <f>+水洗化人口等!#REF!</f>
        <v>#REF!</v>
      </c>
      <c r="AG28" s="11">
        <v>28</v>
      </c>
      <c r="AI28" s="45" t="s">
        <v>146</v>
      </c>
      <c r="AJ28" s="2" t="s">
        <v>31</v>
      </c>
    </row>
    <row r="29" spans="6:36" ht="16.5" customHeight="1">
      <c r="F29" s="155" t="s">
        <v>0</v>
      </c>
      <c r="G29" s="156"/>
      <c r="H29" s="157"/>
      <c r="I29" s="21">
        <f t="shared" si="5"/>
        <v>0</v>
      </c>
      <c r="J29" s="37">
        <f>AD51</f>
        <v>0</v>
      </c>
      <c r="AA29" s="3" t="s">
        <v>62</v>
      </c>
      <c r="AB29" s="48" t="s">
        <v>101</v>
      </c>
      <c r="AC29" s="48" t="s">
        <v>147</v>
      </c>
      <c r="AD29" s="11">
        <f ca="1" t="shared" si="4"/>
        <v>0</v>
      </c>
      <c r="AF29" s="45" t="e">
        <f>+水洗化人口等!#REF!</f>
        <v>#REF!</v>
      </c>
      <c r="AG29" s="11">
        <v>29</v>
      </c>
      <c r="AI29" s="45" t="s">
        <v>148</v>
      </c>
      <c r="AJ29" s="2" t="s">
        <v>30</v>
      </c>
    </row>
    <row r="30" spans="6:36" ht="16.5" customHeight="1">
      <c r="F30" s="155" t="s">
        <v>58</v>
      </c>
      <c r="G30" s="156"/>
      <c r="H30" s="157"/>
      <c r="I30" s="21">
        <f t="shared" si="5"/>
        <v>0</v>
      </c>
      <c r="J30" s="37">
        <f>AD52</f>
        <v>0</v>
      </c>
      <c r="AA30" s="3" t="s">
        <v>100</v>
      </c>
      <c r="AB30" s="48" t="s">
        <v>101</v>
      </c>
      <c r="AC30" s="48" t="s">
        <v>149</v>
      </c>
      <c r="AD30" s="11">
        <f ca="1" t="shared" si="4"/>
        <v>0</v>
      </c>
      <c r="AF30" s="45" t="e">
        <f>+水洗化人口等!#REF!</f>
        <v>#REF!</v>
      </c>
      <c r="AG30" s="11">
        <v>30</v>
      </c>
      <c r="AI30" s="45" t="s">
        <v>150</v>
      </c>
      <c r="AJ30" s="2" t="s">
        <v>29</v>
      </c>
    </row>
    <row r="31" spans="6:36" ht="16.5" customHeight="1">
      <c r="F31" s="155" t="s">
        <v>1</v>
      </c>
      <c r="G31" s="156"/>
      <c r="H31" s="157"/>
      <c r="I31" s="21">
        <f t="shared" si="5"/>
        <v>0</v>
      </c>
      <c r="J31" s="37">
        <f>AD53</f>
        <v>0</v>
      </c>
      <c r="AA31" s="3" t="s">
        <v>114</v>
      </c>
      <c r="AB31" s="48" t="s">
        <v>101</v>
      </c>
      <c r="AC31" s="48" t="s">
        <v>78</v>
      </c>
      <c r="AD31" s="11">
        <f ca="1" t="shared" si="4"/>
        <v>0</v>
      </c>
      <c r="AF31" s="45" t="e">
        <f>+水洗化人口等!#REF!</f>
        <v>#REF!</v>
      </c>
      <c r="AG31" s="11">
        <v>31</v>
      </c>
      <c r="AI31" s="45" t="s">
        <v>151</v>
      </c>
      <c r="AJ31" s="2" t="s">
        <v>28</v>
      </c>
    </row>
    <row r="32" spans="6:36" ht="16.5" customHeight="1">
      <c r="F32" s="155" t="s">
        <v>2</v>
      </c>
      <c r="G32" s="156"/>
      <c r="H32" s="157"/>
      <c r="I32" s="21">
        <f t="shared" si="5"/>
        <v>0</v>
      </c>
      <c r="J32" s="26" t="s">
        <v>87</v>
      </c>
      <c r="AA32" s="3" t="s">
        <v>118</v>
      </c>
      <c r="AB32" s="48" t="s">
        <v>101</v>
      </c>
      <c r="AC32" s="48" t="s">
        <v>152</v>
      </c>
      <c r="AD32" s="11">
        <f ca="1" t="shared" si="4"/>
        <v>0</v>
      </c>
      <c r="AF32" s="45" t="e">
        <f>+水洗化人口等!#REF!</f>
        <v>#REF!</v>
      </c>
      <c r="AG32" s="11">
        <v>32</v>
      </c>
      <c r="AI32" s="45" t="s">
        <v>153</v>
      </c>
      <c r="AJ32" s="2" t="s">
        <v>27</v>
      </c>
    </row>
    <row r="33" spans="6:36" ht="16.5" customHeight="1">
      <c r="F33" s="155" t="s">
        <v>3</v>
      </c>
      <c r="G33" s="156"/>
      <c r="H33" s="157"/>
      <c r="I33" s="21">
        <f t="shared" si="5"/>
        <v>0</v>
      </c>
      <c r="J33" s="26" t="s">
        <v>87</v>
      </c>
      <c r="AA33" s="3" t="s">
        <v>122</v>
      </c>
      <c r="AB33" s="48" t="s">
        <v>101</v>
      </c>
      <c r="AC33" s="48" t="s">
        <v>89</v>
      </c>
      <c r="AD33" s="11">
        <f ca="1" t="shared" si="4"/>
        <v>0</v>
      </c>
      <c r="AF33" s="45" t="e">
        <f>+水洗化人口等!#REF!</f>
        <v>#REF!</v>
      </c>
      <c r="AG33" s="11">
        <v>33</v>
      </c>
      <c r="AI33" s="45" t="s">
        <v>154</v>
      </c>
      <c r="AJ33" s="2" t="s">
        <v>26</v>
      </c>
    </row>
    <row r="34" spans="6:36" ht="16.5" customHeight="1">
      <c r="F34" s="155" t="s">
        <v>4</v>
      </c>
      <c r="G34" s="156"/>
      <c r="H34" s="157"/>
      <c r="I34" s="21">
        <f t="shared" si="5"/>
        <v>0</v>
      </c>
      <c r="J34" s="26" t="s">
        <v>87</v>
      </c>
      <c r="AA34" s="3" t="s">
        <v>57</v>
      </c>
      <c r="AB34" s="48" t="s">
        <v>101</v>
      </c>
      <c r="AC34" s="48" t="s">
        <v>155</v>
      </c>
      <c r="AD34" s="48">
        <f ca="1" t="shared" si="4"/>
        <v>0</v>
      </c>
      <c r="AF34" s="45" t="e">
        <f>+水洗化人口等!#REF!</f>
        <v>#REF!</v>
      </c>
      <c r="AG34" s="11">
        <v>34</v>
      </c>
      <c r="AI34" s="45" t="s">
        <v>156</v>
      </c>
      <c r="AJ34" s="2" t="s">
        <v>25</v>
      </c>
    </row>
    <row r="35" spans="6:36" ht="16.5" customHeight="1">
      <c r="F35" s="155" t="s">
        <v>5</v>
      </c>
      <c r="G35" s="156"/>
      <c r="H35" s="157"/>
      <c r="I35" s="21">
        <f t="shared" si="5"/>
        <v>0</v>
      </c>
      <c r="J35" s="26" t="s">
        <v>87</v>
      </c>
      <c r="AA35" s="3" t="s">
        <v>58</v>
      </c>
      <c r="AB35" s="48" t="s">
        <v>101</v>
      </c>
      <c r="AC35" s="48" t="s">
        <v>157</v>
      </c>
      <c r="AD35" s="48">
        <f ca="1" t="shared" si="4"/>
        <v>0</v>
      </c>
      <c r="AF35" s="45" t="e">
        <f>+水洗化人口等!#REF!</f>
        <v>#REF!</v>
      </c>
      <c r="AG35" s="11">
        <v>35</v>
      </c>
      <c r="AI35" s="45" t="s">
        <v>158</v>
      </c>
      <c r="AJ35" s="2" t="s">
        <v>24</v>
      </c>
    </row>
    <row r="36" spans="6:36" ht="16.5" customHeight="1" thickBot="1">
      <c r="F36" s="152" t="s">
        <v>54</v>
      </c>
      <c r="G36" s="153"/>
      <c r="H36" s="154"/>
      <c r="I36" s="38">
        <f>SUM(I27:I35)</f>
        <v>0</v>
      </c>
      <c r="J36" s="39">
        <f>SUM(J27:J31)</f>
        <v>0</v>
      </c>
      <c r="AA36" s="3" t="s">
        <v>1</v>
      </c>
      <c r="AB36" s="48" t="s">
        <v>101</v>
      </c>
      <c r="AC36" s="48" t="s">
        <v>159</v>
      </c>
      <c r="AD36" s="48">
        <f ca="1" t="shared" si="4"/>
        <v>0</v>
      </c>
      <c r="AF36" s="45" t="e">
        <f>+水洗化人口等!#REF!</f>
        <v>#REF!</v>
      </c>
      <c r="AG36" s="11">
        <v>36</v>
      </c>
      <c r="AI36" s="45" t="s">
        <v>160</v>
      </c>
      <c r="AJ36" s="2" t="s">
        <v>23</v>
      </c>
    </row>
    <row r="37" spans="27:36" ht="13.5">
      <c r="AA37" s="3" t="s">
        <v>57</v>
      </c>
      <c r="AB37" s="48" t="s">
        <v>101</v>
      </c>
      <c r="AC37" s="48" t="s">
        <v>161</v>
      </c>
      <c r="AD37" s="48">
        <f ca="1" t="shared" si="4"/>
        <v>0</v>
      </c>
      <c r="AF37" s="45" t="e">
        <f>+水洗化人口等!#REF!</f>
        <v>#REF!</v>
      </c>
      <c r="AG37" s="11">
        <v>37</v>
      </c>
      <c r="AI37" s="45" t="s">
        <v>162</v>
      </c>
      <c r="AJ37" s="2" t="s">
        <v>22</v>
      </c>
    </row>
    <row r="38" spans="27:36" ht="13.5">
      <c r="AA38" s="3" t="s">
        <v>58</v>
      </c>
      <c r="AB38" s="48" t="s">
        <v>101</v>
      </c>
      <c r="AC38" s="48" t="s">
        <v>163</v>
      </c>
      <c r="AD38" s="48">
        <f ca="1" t="shared" si="4"/>
        <v>0</v>
      </c>
      <c r="AF38" s="45" t="e">
        <f>+水洗化人口等!#REF!</f>
        <v>#REF!</v>
      </c>
      <c r="AG38" s="11">
        <v>38</v>
      </c>
      <c r="AI38" s="45" t="s">
        <v>164</v>
      </c>
      <c r="AJ38" s="2" t="s">
        <v>21</v>
      </c>
    </row>
    <row r="39" spans="27:36" ht="13.5">
      <c r="AA39" s="3" t="s">
        <v>1</v>
      </c>
      <c r="AB39" s="48" t="s">
        <v>101</v>
      </c>
      <c r="AC39" s="48" t="s">
        <v>165</v>
      </c>
      <c r="AD39" s="48">
        <f ca="1" t="shared" si="4"/>
        <v>0</v>
      </c>
      <c r="AF39" s="45" t="e">
        <f>+水洗化人口等!#REF!</f>
        <v>#REF!</v>
      </c>
      <c r="AG39" s="11">
        <v>39</v>
      </c>
      <c r="AI39" s="45" t="s">
        <v>166</v>
      </c>
      <c r="AJ39" s="2" t="s">
        <v>20</v>
      </c>
    </row>
    <row r="40" spans="27:36" ht="13.5">
      <c r="AA40" s="3" t="s">
        <v>59</v>
      </c>
      <c r="AB40" s="48" t="s">
        <v>101</v>
      </c>
      <c r="AC40" s="48" t="s">
        <v>167</v>
      </c>
      <c r="AD40" s="48">
        <f ca="1" t="shared" si="4"/>
        <v>0</v>
      </c>
      <c r="AF40" s="45" t="e">
        <f>+水洗化人口等!#REF!</f>
        <v>#REF!</v>
      </c>
      <c r="AG40" s="11">
        <v>40</v>
      </c>
      <c r="AI40" s="45" t="s">
        <v>168</v>
      </c>
      <c r="AJ40" s="2" t="s">
        <v>19</v>
      </c>
    </row>
    <row r="41" spans="27:36" ht="13.5">
      <c r="AA41" s="3" t="s">
        <v>144</v>
      </c>
      <c r="AB41" s="48" t="s">
        <v>101</v>
      </c>
      <c r="AC41" s="48" t="s">
        <v>169</v>
      </c>
      <c r="AD41" s="48">
        <f ca="1" t="shared" si="4"/>
        <v>0</v>
      </c>
      <c r="AF41" s="45" t="e">
        <f>+水洗化人口等!#REF!</f>
        <v>#REF!</v>
      </c>
      <c r="AG41" s="11">
        <v>41</v>
      </c>
      <c r="AI41" s="45" t="s">
        <v>170</v>
      </c>
      <c r="AJ41" s="2" t="s">
        <v>18</v>
      </c>
    </row>
    <row r="42" spans="27:36" ht="13.5">
      <c r="AA42" s="3" t="s">
        <v>0</v>
      </c>
      <c r="AB42" s="48" t="s">
        <v>101</v>
      </c>
      <c r="AC42" s="48" t="s">
        <v>171</v>
      </c>
      <c r="AD42" s="48">
        <f ca="1" t="shared" si="4"/>
        <v>0</v>
      </c>
      <c r="AF42" s="45" t="e">
        <f>+水洗化人口等!#REF!</f>
        <v>#REF!</v>
      </c>
      <c r="AG42" s="11">
        <v>42</v>
      </c>
      <c r="AI42" s="45" t="s">
        <v>172</v>
      </c>
      <c r="AJ42" s="2" t="s">
        <v>17</v>
      </c>
    </row>
    <row r="43" spans="27:36" ht="13.5">
      <c r="AA43" s="3" t="s">
        <v>58</v>
      </c>
      <c r="AB43" s="48" t="s">
        <v>101</v>
      </c>
      <c r="AC43" s="48" t="s">
        <v>173</v>
      </c>
      <c r="AD43" s="48">
        <f ca="1" t="shared" si="4"/>
        <v>0</v>
      </c>
      <c r="AF43" s="45" t="e">
        <f>+水洗化人口等!#REF!</f>
        <v>#REF!</v>
      </c>
      <c r="AG43" s="11">
        <v>43</v>
      </c>
      <c r="AI43" s="45" t="s">
        <v>174</v>
      </c>
      <c r="AJ43" s="2" t="s">
        <v>16</v>
      </c>
    </row>
    <row r="44" spans="27:36" ht="13.5">
      <c r="AA44" s="3" t="s">
        <v>1</v>
      </c>
      <c r="AB44" s="48" t="s">
        <v>101</v>
      </c>
      <c r="AC44" s="48" t="s">
        <v>175</v>
      </c>
      <c r="AD44" s="48">
        <f ca="1" t="shared" si="4"/>
        <v>0</v>
      </c>
      <c r="AF44" s="45" t="e">
        <f>+水洗化人口等!#REF!</f>
        <v>#REF!</v>
      </c>
      <c r="AG44" s="11">
        <v>44</v>
      </c>
      <c r="AI44" s="45" t="s">
        <v>176</v>
      </c>
      <c r="AJ44" s="2" t="s">
        <v>15</v>
      </c>
    </row>
    <row r="45" spans="27:36" ht="13.5">
      <c r="AA45" s="3" t="s">
        <v>2</v>
      </c>
      <c r="AB45" s="48" t="s">
        <v>101</v>
      </c>
      <c r="AC45" s="48" t="s">
        <v>177</v>
      </c>
      <c r="AD45" s="48">
        <f ca="1" t="shared" si="4"/>
        <v>0</v>
      </c>
      <c r="AF45" s="45" t="e">
        <f>+水洗化人口等!#REF!</f>
        <v>#REF!</v>
      </c>
      <c r="AG45" s="11">
        <v>45</v>
      </c>
      <c r="AI45" s="45" t="s">
        <v>178</v>
      </c>
      <c r="AJ45" s="2" t="s">
        <v>14</v>
      </c>
    </row>
    <row r="46" spans="27:36" ht="13.5">
      <c r="AA46" s="3" t="s">
        <v>3</v>
      </c>
      <c r="AB46" s="48" t="s">
        <v>101</v>
      </c>
      <c r="AC46" s="48" t="s">
        <v>179</v>
      </c>
      <c r="AD46" s="48">
        <f ca="1" t="shared" si="4"/>
        <v>0</v>
      </c>
      <c r="AF46" s="45" t="e">
        <f>+水洗化人口等!#REF!</f>
        <v>#REF!</v>
      </c>
      <c r="AG46" s="11">
        <v>46</v>
      </c>
      <c r="AI46" s="45" t="s">
        <v>180</v>
      </c>
      <c r="AJ46" s="2" t="s">
        <v>13</v>
      </c>
    </row>
    <row r="47" spans="27:36" ht="13.5">
      <c r="AA47" s="3" t="s">
        <v>4</v>
      </c>
      <c r="AB47" s="48" t="s">
        <v>101</v>
      </c>
      <c r="AC47" s="48" t="s">
        <v>181</v>
      </c>
      <c r="AD47" s="48">
        <f ca="1" t="shared" si="4"/>
        <v>0</v>
      </c>
      <c r="AF47" s="45" t="e">
        <f>+水洗化人口等!#REF!</f>
        <v>#REF!</v>
      </c>
      <c r="AG47" s="11">
        <v>47</v>
      </c>
      <c r="AI47" s="45" t="s">
        <v>182</v>
      </c>
      <c r="AJ47" s="2" t="s">
        <v>12</v>
      </c>
    </row>
    <row r="48" spans="27:36" ht="13.5">
      <c r="AA48" s="3" t="s">
        <v>5</v>
      </c>
      <c r="AB48" s="48" t="s">
        <v>101</v>
      </c>
      <c r="AC48" s="48" t="s">
        <v>183</v>
      </c>
      <c r="AD48" s="48">
        <f ca="1" t="shared" si="4"/>
        <v>0</v>
      </c>
      <c r="AF48" s="45" t="e">
        <f>+水洗化人口等!#REF!</f>
        <v>#REF!</v>
      </c>
      <c r="AG48" s="11">
        <v>48</v>
      </c>
      <c r="AI48" s="45" t="s">
        <v>184</v>
      </c>
      <c r="AJ48" s="2" t="s">
        <v>11</v>
      </c>
    </row>
    <row r="49" spans="27:36" ht="13.5">
      <c r="AA49" s="3" t="s">
        <v>59</v>
      </c>
      <c r="AB49" s="48" t="s">
        <v>101</v>
      </c>
      <c r="AC49" s="48" t="s">
        <v>185</v>
      </c>
      <c r="AD49" s="48">
        <f ca="1" t="shared" si="4"/>
        <v>0</v>
      </c>
      <c r="AF49" s="45" t="e">
        <f>+水洗化人口等!#REF!</f>
        <v>#REF!</v>
      </c>
      <c r="AG49" s="11">
        <v>49</v>
      </c>
      <c r="AI49" s="45" t="s">
        <v>186</v>
      </c>
      <c r="AJ49" s="2" t="s">
        <v>10</v>
      </c>
    </row>
    <row r="50" spans="27:36" ht="13.5">
      <c r="AA50" s="3" t="s">
        <v>144</v>
      </c>
      <c r="AB50" s="48" t="s">
        <v>101</v>
      </c>
      <c r="AC50" s="48" t="s">
        <v>187</v>
      </c>
      <c r="AD50" s="48">
        <f ca="1" t="shared" si="4"/>
        <v>0</v>
      </c>
      <c r="AF50" s="45" t="e">
        <f>+水洗化人口等!#REF!</f>
        <v>#REF!</v>
      </c>
      <c r="AG50" s="11">
        <v>50</v>
      </c>
      <c r="AI50" s="45" t="s">
        <v>188</v>
      </c>
      <c r="AJ50" s="2" t="s">
        <v>9</v>
      </c>
    </row>
    <row r="51" spans="27:36" ht="13.5">
      <c r="AA51" s="3" t="s">
        <v>0</v>
      </c>
      <c r="AB51" s="48" t="s">
        <v>101</v>
      </c>
      <c r="AC51" s="48" t="s">
        <v>189</v>
      </c>
      <c r="AD51" s="48">
        <f ca="1" t="shared" si="4"/>
        <v>0</v>
      </c>
      <c r="AF51" s="45" t="e">
        <f>+水洗化人口等!#REF!</f>
        <v>#REF!</v>
      </c>
      <c r="AG51" s="11">
        <v>51</v>
      </c>
      <c r="AI51" s="45" t="s">
        <v>190</v>
      </c>
      <c r="AJ51" s="2" t="s">
        <v>8</v>
      </c>
    </row>
    <row r="52" spans="27:36" ht="13.5">
      <c r="AA52" s="3" t="s">
        <v>58</v>
      </c>
      <c r="AB52" s="48" t="s">
        <v>101</v>
      </c>
      <c r="AC52" s="48" t="s">
        <v>191</v>
      </c>
      <c r="AD52" s="48">
        <f ca="1" t="shared" si="4"/>
        <v>0</v>
      </c>
      <c r="AF52" s="45" t="e">
        <f>+水洗化人口等!#REF!</f>
        <v>#REF!</v>
      </c>
      <c r="AG52" s="11">
        <v>52</v>
      </c>
      <c r="AI52" s="45" t="s">
        <v>192</v>
      </c>
      <c r="AJ52" s="2" t="s">
        <v>7</v>
      </c>
    </row>
    <row r="53" spans="27:33" ht="13.5">
      <c r="AA53" s="3" t="s">
        <v>1</v>
      </c>
      <c r="AB53" s="48" t="s">
        <v>101</v>
      </c>
      <c r="AC53" s="48" t="s">
        <v>193</v>
      </c>
      <c r="AD53" s="48">
        <f ca="1" t="shared" si="4"/>
        <v>0</v>
      </c>
      <c r="AF53" s="45" t="e">
        <f>+水洗化人口等!#REF!</f>
        <v>#REF!</v>
      </c>
      <c r="AG53" s="11">
        <v>53</v>
      </c>
    </row>
    <row r="54" spans="32:33" ht="13.5">
      <c r="AF54" s="45" t="e">
        <f>+水洗化人口等!#REF!</f>
        <v>#REF!</v>
      </c>
      <c r="AG54" s="11">
        <v>54</v>
      </c>
    </row>
    <row r="55" spans="32:33" ht="13.5">
      <c r="AF55" s="45" t="e">
        <f>+水洗化人口等!#REF!</f>
        <v>#REF!</v>
      </c>
      <c r="AG55" s="11">
        <v>55</v>
      </c>
    </row>
    <row r="56" spans="32:33" ht="13.5">
      <c r="AF56" s="45" t="e">
        <f>+水洗化人口等!#REF!</f>
        <v>#REF!</v>
      </c>
      <c r="AG56" s="11">
        <v>56</v>
      </c>
    </row>
    <row r="57" spans="32:33" ht="13.5">
      <c r="AF57" s="45" t="e">
        <f>+水洗化人口等!#REF!</f>
        <v>#REF!</v>
      </c>
      <c r="AG57" s="11">
        <v>57</v>
      </c>
    </row>
    <row r="58" spans="32:33" ht="13.5">
      <c r="AF58" s="45" t="e">
        <f>+水洗化人口等!#REF!</f>
        <v>#REF!</v>
      </c>
      <c r="AG58" s="11">
        <v>58</v>
      </c>
    </row>
    <row r="59" spans="32:33" ht="13.5">
      <c r="AF59" s="45" t="e">
        <f>+水洗化人口等!#REF!</f>
        <v>#REF!</v>
      </c>
      <c r="AG59" s="11">
        <v>59</v>
      </c>
    </row>
    <row r="60" spans="32:33" ht="13.5">
      <c r="AF60" s="45" t="e">
        <f>+水洗化人口等!#REF!</f>
        <v>#REF!</v>
      </c>
      <c r="AG60" s="11">
        <v>60</v>
      </c>
    </row>
    <row r="61" spans="32:33" ht="13.5">
      <c r="AF61" s="45" t="e">
        <f>+水洗化人口等!#REF!</f>
        <v>#REF!</v>
      </c>
      <c r="AG61" s="11">
        <v>61</v>
      </c>
    </row>
    <row r="62" spans="32:33" ht="13.5">
      <c r="AF62" s="45" t="e">
        <f>+水洗化人口等!#REF!</f>
        <v>#REF!</v>
      </c>
      <c r="AG62" s="11">
        <v>62</v>
      </c>
    </row>
    <row r="63" spans="32:33" ht="13.5">
      <c r="AF63" s="45" t="e">
        <f>+水洗化人口等!#REF!</f>
        <v>#REF!</v>
      </c>
      <c r="AG63" s="11">
        <v>63</v>
      </c>
    </row>
    <row r="64" spans="32:33" ht="13.5">
      <c r="AF64" s="45" t="e">
        <f>+水洗化人口等!#REF!</f>
        <v>#REF!</v>
      </c>
      <c r="AG64" s="11">
        <v>64</v>
      </c>
    </row>
    <row r="65" spans="32:33" ht="13.5">
      <c r="AF65" s="45" t="e">
        <f>+水洗化人口等!#REF!</f>
        <v>#REF!</v>
      </c>
      <c r="AG65" s="11">
        <v>65</v>
      </c>
    </row>
    <row r="66" spans="32:33" ht="13.5">
      <c r="AF66" s="45" t="e">
        <f>+水洗化人口等!#REF!</f>
        <v>#REF!</v>
      </c>
      <c r="AG66" s="11">
        <v>66</v>
      </c>
    </row>
    <row r="67" spans="32:33" ht="13.5">
      <c r="AF67" s="45" t="e">
        <f>+水洗化人口等!#REF!</f>
        <v>#REF!</v>
      </c>
      <c r="AG67" s="11">
        <v>67</v>
      </c>
    </row>
    <row r="68" spans="32:33" ht="13.5">
      <c r="AF68" s="45" t="e">
        <f>+水洗化人口等!#REF!</f>
        <v>#REF!</v>
      </c>
      <c r="AG68" s="11">
        <v>68</v>
      </c>
    </row>
    <row r="69" spans="32:33" ht="13.5">
      <c r="AF69" s="45" t="e">
        <f>+水洗化人口等!#REF!</f>
        <v>#REF!</v>
      </c>
      <c r="AG69" s="11">
        <v>69</v>
      </c>
    </row>
    <row r="70" spans="32:33" ht="13.5">
      <c r="AF70" s="45" t="e">
        <f>+水洗化人口等!#REF!</f>
        <v>#REF!</v>
      </c>
      <c r="AG70" s="11">
        <v>70</v>
      </c>
    </row>
    <row r="71" spans="32:33" ht="13.5">
      <c r="AF71" s="45" t="e">
        <f>+水洗化人口等!#REF!</f>
        <v>#REF!</v>
      </c>
      <c r="AG71" s="11">
        <v>71</v>
      </c>
    </row>
    <row r="72" spans="32:33" ht="13.5">
      <c r="AF72" s="45" t="e">
        <f>+水洗化人口等!#REF!</f>
        <v>#REF!</v>
      </c>
      <c r="AG72" s="11">
        <v>72</v>
      </c>
    </row>
    <row r="73" spans="32:33" ht="13.5">
      <c r="AF73" s="45" t="e">
        <f>+水洗化人口等!#REF!</f>
        <v>#REF!</v>
      </c>
      <c r="AG73" s="11">
        <v>73</v>
      </c>
    </row>
    <row r="74" spans="32:33" ht="13.5">
      <c r="AF74" s="45" t="e">
        <f>+水洗化人口等!#REF!</f>
        <v>#REF!</v>
      </c>
      <c r="AG74" s="11">
        <v>74</v>
      </c>
    </row>
    <row r="75" spans="32:33" ht="13.5">
      <c r="AF75" s="45" t="e">
        <f>+水洗化人口等!#REF!</f>
        <v>#REF!</v>
      </c>
      <c r="AG75" s="11">
        <v>75</v>
      </c>
    </row>
    <row r="76" spans="32:33" ht="13.5">
      <c r="AF76" s="45" t="e">
        <f>+水洗化人口等!#REF!</f>
        <v>#REF!</v>
      </c>
      <c r="AG76" s="11">
        <v>76</v>
      </c>
    </row>
    <row r="77" spans="32:33" ht="13.5">
      <c r="AF77" s="45" t="e">
        <f>+水洗化人口等!#REF!</f>
        <v>#REF!</v>
      </c>
      <c r="AG77" s="11">
        <v>77</v>
      </c>
    </row>
    <row r="78" spans="32:33" ht="13.5">
      <c r="AF78" s="45" t="e">
        <f>+水洗化人口等!#REF!</f>
        <v>#REF!</v>
      </c>
      <c r="AG78" s="11">
        <v>78</v>
      </c>
    </row>
    <row r="79" spans="32:33" ht="13.5">
      <c r="AF79" s="45" t="e">
        <f>+水洗化人口等!#REF!</f>
        <v>#REF!</v>
      </c>
      <c r="AG79" s="11">
        <v>79</v>
      </c>
    </row>
    <row r="80" spans="32:33" ht="13.5">
      <c r="AF80" s="45" t="e">
        <f>+水洗化人口等!#REF!</f>
        <v>#REF!</v>
      </c>
      <c r="AG80" s="11">
        <v>80</v>
      </c>
    </row>
    <row r="81" spans="32:33" ht="13.5">
      <c r="AF81" s="45" t="e">
        <f>+水洗化人口等!#REF!</f>
        <v>#REF!</v>
      </c>
      <c r="AG81" s="11">
        <v>81</v>
      </c>
    </row>
    <row r="82" spans="32:33" ht="13.5">
      <c r="AF82" s="45" t="e">
        <f>+水洗化人口等!#REF!</f>
        <v>#REF!</v>
      </c>
      <c r="AG82" s="11">
        <v>82</v>
      </c>
    </row>
    <row r="83" spans="32:33" ht="13.5">
      <c r="AF83" s="45" t="e">
        <f>+水洗化人口等!#REF!</f>
        <v>#REF!</v>
      </c>
      <c r="AG83" s="11">
        <v>83</v>
      </c>
    </row>
    <row r="84" spans="32:33" ht="13.5">
      <c r="AF84" s="45" t="e">
        <f>+水洗化人口等!#REF!</f>
        <v>#REF!</v>
      </c>
      <c r="AG84" s="11">
        <v>84</v>
      </c>
    </row>
    <row r="85" spans="32:33" ht="13.5">
      <c r="AF85" s="45" t="e">
        <f>+水洗化人口等!#REF!</f>
        <v>#REF!</v>
      </c>
      <c r="AG85" s="11">
        <v>85</v>
      </c>
    </row>
    <row r="86" spans="32:33" ht="13.5">
      <c r="AF86" s="45" t="e">
        <f>+水洗化人口等!#REF!</f>
        <v>#REF!</v>
      </c>
      <c r="AG86" s="11">
        <v>86</v>
      </c>
    </row>
    <row r="87" spans="32:33" ht="13.5">
      <c r="AF87" s="45" t="e">
        <f>+水洗化人口等!#REF!</f>
        <v>#REF!</v>
      </c>
      <c r="AG87" s="11">
        <v>87</v>
      </c>
    </row>
    <row r="88" spans="32:33" ht="13.5">
      <c r="AF88" s="45" t="e">
        <f>+水洗化人口等!#REF!</f>
        <v>#REF!</v>
      </c>
      <c r="AG88" s="11">
        <v>88</v>
      </c>
    </row>
    <row r="89" spans="32:33" ht="13.5">
      <c r="AF89" s="45" t="e">
        <f>+水洗化人口等!#REF!</f>
        <v>#REF!</v>
      </c>
      <c r="AG89" s="11">
        <v>89</v>
      </c>
    </row>
    <row r="90" spans="32:33" ht="13.5">
      <c r="AF90" s="45" t="e">
        <f>+水洗化人口等!#REF!</f>
        <v>#REF!</v>
      </c>
      <c r="AG90" s="11">
        <v>90</v>
      </c>
    </row>
    <row r="91" spans="32:33" ht="13.5">
      <c r="AF91" s="45" t="e">
        <f>+水洗化人口等!#REF!</f>
        <v>#REF!</v>
      </c>
      <c r="AG91" s="11">
        <v>91</v>
      </c>
    </row>
    <row r="92" spans="32:33" ht="13.5">
      <c r="AF92" s="45" t="e">
        <f>+水洗化人口等!#REF!</f>
        <v>#REF!</v>
      </c>
      <c r="AG92" s="11">
        <v>92</v>
      </c>
    </row>
    <row r="93" spans="32:33" ht="13.5">
      <c r="AF93" s="45" t="e">
        <f>+水洗化人口等!#REF!</f>
        <v>#REF!</v>
      </c>
      <c r="AG93" s="11">
        <v>93</v>
      </c>
    </row>
    <row r="94" spans="32:33" ht="13.5">
      <c r="AF94" s="45" t="e">
        <f>+水洗化人口等!#REF!</f>
        <v>#REF!</v>
      </c>
      <c r="AG94" s="11">
        <v>94</v>
      </c>
    </row>
    <row r="95" spans="32:33" ht="13.5">
      <c r="AF95" s="45" t="e">
        <f>+水洗化人口等!#REF!</f>
        <v>#REF!</v>
      </c>
      <c r="AG95" s="11">
        <v>95</v>
      </c>
    </row>
    <row r="96" spans="32:33" ht="13.5">
      <c r="AF96" s="45" t="e">
        <f>+水洗化人口等!#REF!</f>
        <v>#REF!</v>
      </c>
      <c r="AG96" s="11">
        <v>96</v>
      </c>
    </row>
    <row r="97" spans="32:33" ht="13.5">
      <c r="AF97" s="45" t="e">
        <f>+水洗化人口等!#REF!</f>
        <v>#REF!</v>
      </c>
      <c r="AG97" s="11">
        <v>97</v>
      </c>
    </row>
    <row r="98" spans="32:33" ht="13.5">
      <c r="AF98" s="45" t="e">
        <f>+水洗化人口等!#REF!</f>
        <v>#REF!</v>
      </c>
      <c r="AG98" s="11">
        <v>98</v>
      </c>
    </row>
    <row r="99" spans="32:33" ht="13.5">
      <c r="AF99" s="45" t="e">
        <f>+水洗化人口等!#REF!</f>
        <v>#REF!</v>
      </c>
      <c r="AG99" s="11">
        <v>99</v>
      </c>
    </row>
    <row r="100" spans="32:33" ht="13.5">
      <c r="AF100" s="45" t="e">
        <f>+水洗化人口等!#REF!</f>
        <v>#REF!</v>
      </c>
      <c r="AG100" s="11">
        <v>100</v>
      </c>
    </row>
    <row r="101" spans="32:33" ht="13.5">
      <c r="AF101" s="45" t="e">
        <f>+水洗化人口等!#REF!</f>
        <v>#REF!</v>
      </c>
      <c r="AG101" s="11">
        <v>101</v>
      </c>
    </row>
    <row r="102" spans="32:33" ht="13.5">
      <c r="AF102" s="45" t="e">
        <f>+水洗化人口等!#REF!</f>
        <v>#REF!</v>
      </c>
      <c r="AG102" s="11">
        <v>102</v>
      </c>
    </row>
    <row r="103" spans="32:33" ht="13.5">
      <c r="AF103" s="45" t="e">
        <f>+水洗化人口等!#REF!</f>
        <v>#REF!</v>
      </c>
      <c r="AG103" s="11">
        <v>103</v>
      </c>
    </row>
    <row r="104" spans="32:33" ht="13.5">
      <c r="AF104" s="45" t="e">
        <f>+水洗化人口等!#REF!</f>
        <v>#REF!</v>
      </c>
      <c r="AG104" s="11">
        <v>104</v>
      </c>
    </row>
    <row r="105" spans="32:33" ht="13.5">
      <c r="AF105" s="45" t="e">
        <f>+水洗化人口等!#REF!</f>
        <v>#REF!</v>
      </c>
      <c r="AG105" s="11">
        <v>105</v>
      </c>
    </row>
    <row r="106" spans="32:33" ht="13.5">
      <c r="AF106" s="45" t="e">
        <f>+水洗化人口等!#REF!</f>
        <v>#REF!</v>
      </c>
      <c r="AG106" s="11">
        <v>106</v>
      </c>
    </row>
    <row r="107" spans="32:33" ht="13.5">
      <c r="AF107" s="45" t="e">
        <f>+水洗化人口等!#REF!</f>
        <v>#REF!</v>
      </c>
      <c r="AG107" s="11">
        <v>107</v>
      </c>
    </row>
    <row r="108" spans="32:33" ht="13.5">
      <c r="AF108" s="45" t="e">
        <f>+水洗化人口等!#REF!</f>
        <v>#REF!</v>
      </c>
      <c r="AG108" s="11">
        <v>108</v>
      </c>
    </row>
    <row r="109" spans="32:33" ht="13.5">
      <c r="AF109" s="45" t="e">
        <f>+水洗化人口等!#REF!</f>
        <v>#REF!</v>
      </c>
      <c r="AG109" s="11">
        <v>109</v>
      </c>
    </row>
    <row r="110" spans="32:33" ht="13.5">
      <c r="AF110" s="45" t="e">
        <f>+水洗化人口等!#REF!</f>
        <v>#REF!</v>
      </c>
      <c r="AG110" s="11">
        <v>110</v>
      </c>
    </row>
    <row r="111" spans="32:33" ht="13.5">
      <c r="AF111" s="45" t="e">
        <f>+水洗化人口等!#REF!</f>
        <v>#REF!</v>
      </c>
      <c r="AG111" s="11">
        <v>111</v>
      </c>
    </row>
    <row r="112" spans="32:33" ht="13.5">
      <c r="AF112" s="45" t="e">
        <f>+水洗化人口等!#REF!</f>
        <v>#REF!</v>
      </c>
      <c r="AG112" s="11">
        <v>112</v>
      </c>
    </row>
    <row r="113" spans="32:33" ht="13.5">
      <c r="AF113" s="45" t="e">
        <f>+水洗化人口等!#REF!</f>
        <v>#REF!</v>
      </c>
      <c r="AG113" s="11">
        <v>113</v>
      </c>
    </row>
    <row r="114" spans="32:33" ht="13.5">
      <c r="AF114" s="45" t="e">
        <f>+水洗化人口等!#REF!</f>
        <v>#REF!</v>
      </c>
      <c r="AG114" s="11">
        <v>114</v>
      </c>
    </row>
    <row r="115" spans="32:33" ht="13.5">
      <c r="AF115" s="45" t="e">
        <f>+水洗化人口等!#REF!</f>
        <v>#REF!</v>
      </c>
      <c r="AG115" s="11">
        <v>115</v>
      </c>
    </row>
    <row r="116" spans="32:33" ht="13.5">
      <c r="AF116" s="45" t="e">
        <f>+水洗化人口等!#REF!</f>
        <v>#REF!</v>
      </c>
      <c r="AG116" s="11">
        <v>116</v>
      </c>
    </row>
    <row r="117" spans="32:33" ht="13.5">
      <c r="AF117" s="45" t="e">
        <f>+水洗化人口等!#REF!</f>
        <v>#REF!</v>
      </c>
      <c r="AG117" s="11">
        <v>117</v>
      </c>
    </row>
    <row r="118" spans="32:33" ht="13.5">
      <c r="AF118" s="45" t="e">
        <f>+水洗化人口等!#REF!</f>
        <v>#REF!</v>
      </c>
      <c r="AG118" s="11">
        <v>118</v>
      </c>
    </row>
    <row r="119" spans="32:33" ht="13.5">
      <c r="AF119" s="45" t="e">
        <f>+水洗化人口等!#REF!</f>
        <v>#REF!</v>
      </c>
      <c r="AG119" s="11">
        <v>119</v>
      </c>
    </row>
    <row r="120" spans="32:33" ht="13.5">
      <c r="AF120" s="45" t="e">
        <f>+水洗化人口等!#REF!</f>
        <v>#REF!</v>
      </c>
      <c r="AG120" s="11">
        <v>120</v>
      </c>
    </row>
    <row r="121" spans="32:33" ht="13.5">
      <c r="AF121" s="45" t="e">
        <f>+水洗化人口等!#REF!</f>
        <v>#REF!</v>
      </c>
      <c r="AG121" s="11">
        <v>121</v>
      </c>
    </row>
    <row r="122" spans="32:33" ht="13.5">
      <c r="AF122" s="45" t="e">
        <f>+水洗化人口等!#REF!</f>
        <v>#REF!</v>
      </c>
      <c r="AG122" s="11">
        <v>122</v>
      </c>
    </row>
    <row r="123" spans="32:33" ht="13.5">
      <c r="AF123" s="45" t="e">
        <f>+水洗化人口等!#REF!</f>
        <v>#REF!</v>
      </c>
      <c r="AG123" s="11">
        <v>123</v>
      </c>
    </row>
    <row r="124" spans="32:33" ht="13.5">
      <c r="AF124" s="45" t="e">
        <f>+水洗化人口等!#REF!</f>
        <v>#REF!</v>
      </c>
      <c r="AG124" s="11">
        <v>124</v>
      </c>
    </row>
    <row r="125" spans="32:33" ht="13.5">
      <c r="AF125" s="45" t="e">
        <f>+水洗化人口等!#REF!</f>
        <v>#REF!</v>
      </c>
      <c r="AG125" s="11">
        <v>125</v>
      </c>
    </row>
    <row r="126" spans="32:33" ht="13.5">
      <c r="AF126" s="45" t="e">
        <f>+水洗化人口等!#REF!</f>
        <v>#REF!</v>
      </c>
      <c r="AG126" s="11">
        <v>126</v>
      </c>
    </row>
    <row r="127" spans="32:33" ht="13.5">
      <c r="AF127" s="45" t="e">
        <f>+水洗化人口等!#REF!</f>
        <v>#REF!</v>
      </c>
      <c r="AG127" s="11">
        <v>127</v>
      </c>
    </row>
    <row r="128" spans="32:33" ht="13.5">
      <c r="AF128" s="45" t="e">
        <f>+水洗化人口等!#REF!</f>
        <v>#REF!</v>
      </c>
      <c r="AG128" s="11">
        <v>128</v>
      </c>
    </row>
    <row r="129" spans="32:33" ht="13.5">
      <c r="AF129" s="45" t="e">
        <f>+水洗化人口等!#REF!</f>
        <v>#REF!</v>
      </c>
      <c r="AG129" s="11">
        <v>129</v>
      </c>
    </row>
    <row r="130" spans="32:33" ht="13.5">
      <c r="AF130" s="45" t="e">
        <f>+水洗化人口等!#REF!</f>
        <v>#REF!</v>
      </c>
      <c r="AG130" s="11">
        <v>130</v>
      </c>
    </row>
    <row r="131" spans="32:33" ht="13.5">
      <c r="AF131" s="45" t="e">
        <f>+水洗化人口等!#REF!</f>
        <v>#REF!</v>
      </c>
      <c r="AG131" s="11">
        <v>131</v>
      </c>
    </row>
    <row r="132" spans="32:33" ht="13.5">
      <c r="AF132" s="45" t="e">
        <f>+水洗化人口等!#REF!</f>
        <v>#REF!</v>
      </c>
      <c r="AG132" s="11">
        <v>132</v>
      </c>
    </row>
    <row r="133" spans="32:33" ht="13.5">
      <c r="AF133" s="45" t="e">
        <f>+水洗化人口等!#REF!</f>
        <v>#REF!</v>
      </c>
      <c r="AG133" s="11">
        <v>133</v>
      </c>
    </row>
    <row r="134" spans="32:33" ht="13.5">
      <c r="AF134" s="45" t="e">
        <f>+水洗化人口等!#REF!</f>
        <v>#REF!</v>
      </c>
      <c r="AG134" s="11">
        <v>134</v>
      </c>
    </row>
    <row r="135" spans="32:33" ht="13.5">
      <c r="AF135" s="45" t="e">
        <f>+水洗化人口等!#REF!</f>
        <v>#REF!</v>
      </c>
      <c r="AG135" s="11">
        <v>135</v>
      </c>
    </row>
    <row r="136" spans="32:33" ht="13.5">
      <c r="AF136" s="45" t="e">
        <f>+水洗化人口等!#REF!</f>
        <v>#REF!</v>
      </c>
      <c r="AG136" s="11">
        <v>136</v>
      </c>
    </row>
    <row r="137" spans="32:33" ht="13.5">
      <c r="AF137" s="45" t="e">
        <f>+水洗化人口等!#REF!</f>
        <v>#REF!</v>
      </c>
      <c r="AG137" s="11">
        <v>137</v>
      </c>
    </row>
    <row r="138" spans="32:33" ht="13.5">
      <c r="AF138" s="45" t="e">
        <f>+水洗化人口等!#REF!</f>
        <v>#REF!</v>
      </c>
      <c r="AG138" s="11">
        <v>138</v>
      </c>
    </row>
    <row r="139" spans="32:33" ht="13.5">
      <c r="AF139" s="45" t="e">
        <f>+水洗化人口等!#REF!</f>
        <v>#REF!</v>
      </c>
      <c r="AG139" s="11">
        <v>139</v>
      </c>
    </row>
    <row r="140" spans="32:33" ht="13.5">
      <c r="AF140" s="45" t="e">
        <f>+水洗化人口等!#REF!</f>
        <v>#REF!</v>
      </c>
      <c r="AG140" s="11">
        <v>140</v>
      </c>
    </row>
    <row r="141" spans="32:33" ht="13.5">
      <c r="AF141" s="45" t="e">
        <f>+水洗化人口等!#REF!</f>
        <v>#REF!</v>
      </c>
      <c r="AG141" s="11">
        <v>141</v>
      </c>
    </row>
    <row r="142" spans="32:33" ht="13.5">
      <c r="AF142" s="45" t="e">
        <f>+水洗化人口等!#REF!</f>
        <v>#REF!</v>
      </c>
      <c r="AG142" s="11">
        <v>142</v>
      </c>
    </row>
    <row r="143" spans="32:33" ht="13.5">
      <c r="AF143" s="45" t="e">
        <f>+水洗化人口等!#REF!</f>
        <v>#REF!</v>
      </c>
      <c r="AG143" s="11">
        <v>143</v>
      </c>
    </row>
    <row r="144" spans="32:33" ht="13.5">
      <c r="AF144" s="45" t="e">
        <f>+水洗化人口等!#REF!</f>
        <v>#REF!</v>
      </c>
      <c r="AG144" s="11">
        <v>144</v>
      </c>
    </row>
    <row r="145" spans="32:33" ht="13.5">
      <c r="AF145" s="45" t="e">
        <f>+水洗化人口等!#REF!</f>
        <v>#REF!</v>
      </c>
      <c r="AG145" s="11">
        <v>145</v>
      </c>
    </row>
    <row r="146" spans="32:33" ht="13.5">
      <c r="AF146" s="45" t="e">
        <f>+水洗化人口等!#REF!</f>
        <v>#REF!</v>
      </c>
      <c r="AG146" s="11">
        <v>146</v>
      </c>
    </row>
    <row r="147" spans="32:33" ht="13.5">
      <c r="AF147" s="45" t="e">
        <f>+水洗化人口等!#REF!</f>
        <v>#REF!</v>
      </c>
      <c r="AG147" s="11">
        <v>147</v>
      </c>
    </row>
    <row r="148" spans="32:33" ht="13.5">
      <c r="AF148" s="45" t="e">
        <f>+水洗化人口等!#REF!</f>
        <v>#REF!</v>
      </c>
      <c r="AG148" s="11">
        <v>148</v>
      </c>
    </row>
    <row r="149" spans="32:33" ht="13.5">
      <c r="AF149" s="45" t="e">
        <f>+水洗化人口等!#REF!</f>
        <v>#REF!</v>
      </c>
      <c r="AG149" s="11">
        <v>149</v>
      </c>
    </row>
    <row r="150" spans="32:33" ht="13.5">
      <c r="AF150" s="45" t="e">
        <f>+水洗化人口等!#REF!</f>
        <v>#REF!</v>
      </c>
      <c r="AG150" s="11">
        <v>150</v>
      </c>
    </row>
    <row r="151" spans="32:33" ht="13.5">
      <c r="AF151" s="45" t="e">
        <f>+水洗化人口等!#REF!</f>
        <v>#REF!</v>
      </c>
      <c r="AG151" s="11">
        <v>151</v>
      </c>
    </row>
    <row r="152" spans="32:33" ht="13.5">
      <c r="AF152" s="45" t="e">
        <f>+水洗化人口等!#REF!</f>
        <v>#REF!</v>
      </c>
      <c r="AG152" s="11">
        <v>152</v>
      </c>
    </row>
    <row r="153" spans="32:33" ht="13.5">
      <c r="AF153" s="45" t="e">
        <f>+水洗化人口等!#REF!</f>
        <v>#REF!</v>
      </c>
      <c r="AG153" s="11">
        <v>153</v>
      </c>
    </row>
    <row r="154" spans="32:33" ht="13.5">
      <c r="AF154" s="45" t="e">
        <f>+水洗化人口等!#REF!</f>
        <v>#REF!</v>
      </c>
      <c r="AG154" s="11">
        <v>154</v>
      </c>
    </row>
    <row r="155" spans="32:33" ht="13.5">
      <c r="AF155" s="45" t="e">
        <f>+水洗化人口等!#REF!</f>
        <v>#REF!</v>
      </c>
      <c r="AG155" s="11">
        <v>155</v>
      </c>
    </row>
    <row r="156" spans="32:33" ht="13.5">
      <c r="AF156" s="45" t="e">
        <f>+水洗化人口等!#REF!</f>
        <v>#REF!</v>
      </c>
      <c r="AG156" s="11">
        <v>156</v>
      </c>
    </row>
    <row r="157" spans="32:33" ht="13.5">
      <c r="AF157" s="45" t="e">
        <f>+水洗化人口等!#REF!</f>
        <v>#REF!</v>
      </c>
      <c r="AG157" s="11">
        <v>157</v>
      </c>
    </row>
    <row r="158" spans="32:33" ht="13.5">
      <c r="AF158" s="45" t="e">
        <f>+水洗化人口等!#REF!</f>
        <v>#REF!</v>
      </c>
      <c r="AG158" s="11">
        <v>158</v>
      </c>
    </row>
    <row r="159" spans="32:33" ht="13.5">
      <c r="AF159" s="45" t="e">
        <f>+水洗化人口等!#REF!</f>
        <v>#REF!</v>
      </c>
      <c r="AG159" s="11">
        <v>159</v>
      </c>
    </row>
    <row r="160" spans="32:33" ht="13.5">
      <c r="AF160" s="45" t="e">
        <f>+水洗化人口等!#REF!</f>
        <v>#REF!</v>
      </c>
      <c r="AG160" s="11">
        <v>160</v>
      </c>
    </row>
    <row r="161" spans="32:33" ht="13.5">
      <c r="AF161" s="45" t="e">
        <f>+水洗化人口等!#REF!</f>
        <v>#REF!</v>
      </c>
      <c r="AG161" s="11">
        <v>161</v>
      </c>
    </row>
    <row r="162" spans="32:33" ht="13.5">
      <c r="AF162" s="45" t="e">
        <f>+水洗化人口等!#REF!</f>
        <v>#REF!</v>
      </c>
      <c r="AG162" s="11">
        <v>162</v>
      </c>
    </row>
    <row r="163" spans="32:33" ht="13.5">
      <c r="AF163" s="45" t="e">
        <f>+水洗化人口等!#REF!</f>
        <v>#REF!</v>
      </c>
      <c r="AG163" s="11">
        <v>163</v>
      </c>
    </row>
    <row r="164" spans="32:33" ht="13.5">
      <c r="AF164" s="45" t="e">
        <f>+水洗化人口等!#REF!</f>
        <v>#REF!</v>
      </c>
      <c r="AG164" s="11">
        <v>164</v>
      </c>
    </row>
    <row r="165" spans="32:33" ht="13.5">
      <c r="AF165" s="45" t="e">
        <f>+水洗化人口等!#REF!</f>
        <v>#REF!</v>
      </c>
      <c r="AG165" s="11">
        <v>165</v>
      </c>
    </row>
    <row r="166" spans="32:33" ht="13.5">
      <c r="AF166" s="45" t="e">
        <f>+水洗化人口等!#REF!</f>
        <v>#REF!</v>
      </c>
      <c r="AG166" s="11">
        <v>166</v>
      </c>
    </row>
    <row r="167" spans="32:33" ht="13.5">
      <c r="AF167" s="45" t="e">
        <f>+水洗化人口等!#REF!</f>
        <v>#REF!</v>
      </c>
      <c r="AG167" s="11">
        <v>167</v>
      </c>
    </row>
    <row r="168" spans="32:33" ht="13.5">
      <c r="AF168" s="45" t="e">
        <f>+水洗化人口等!#REF!</f>
        <v>#REF!</v>
      </c>
      <c r="AG168" s="11">
        <v>168</v>
      </c>
    </row>
    <row r="169" spans="32:33" ht="13.5">
      <c r="AF169" s="45" t="e">
        <f>+水洗化人口等!#REF!</f>
        <v>#REF!</v>
      </c>
      <c r="AG169" s="11">
        <v>169</v>
      </c>
    </row>
    <row r="170" spans="32:33" ht="13.5">
      <c r="AF170" s="45" t="e">
        <f>+水洗化人口等!#REF!</f>
        <v>#REF!</v>
      </c>
      <c r="AG170" s="11">
        <v>170</v>
      </c>
    </row>
    <row r="171" spans="32:33" ht="13.5">
      <c r="AF171" s="45" t="e">
        <f>+水洗化人口等!#REF!</f>
        <v>#REF!</v>
      </c>
      <c r="AG171" s="11">
        <v>171</v>
      </c>
    </row>
    <row r="172" spans="32:33" ht="13.5">
      <c r="AF172" s="45" t="e">
        <f>+水洗化人口等!#REF!</f>
        <v>#REF!</v>
      </c>
      <c r="AG172" s="11">
        <v>172</v>
      </c>
    </row>
    <row r="173" spans="32:33" ht="13.5">
      <c r="AF173" s="45" t="e">
        <f>+水洗化人口等!#REF!</f>
        <v>#REF!</v>
      </c>
      <c r="AG173" s="11">
        <v>173</v>
      </c>
    </row>
    <row r="174" spans="32:33" ht="13.5">
      <c r="AF174" s="45" t="e">
        <f>+水洗化人口等!#REF!</f>
        <v>#REF!</v>
      </c>
      <c r="AG174" s="11">
        <v>174</v>
      </c>
    </row>
    <row r="175" spans="32:33" ht="13.5">
      <c r="AF175" s="45" t="e">
        <f>+水洗化人口等!#REF!</f>
        <v>#REF!</v>
      </c>
      <c r="AG175" s="11">
        <v>175</v>
      </c>
    </row>
    <row r="176" spans="32:33" ht="13.5">
      <c r="AF176" s="45" t="e">
        <f>+水洗化人口等!#REF!</f>
        <v>#REF!</v>
      </c>
      <c r="AG176" s="11">
        <v>176</v>
      </c>
    </row>
    <row r="177" spans="32:33" ht="13.5">
      <c r="AF177" s="45" t="e">
        <f>+水洗化人口等!#REF!</f>
        <v>#REF!</v>
      </c>
      <c r="AG177" s="11">
        <v>177</v>
      </c>
    </row>
    <row r="178" spans="32:33" ht="13.5">
      <c r="AF178" s="45" t="e">
        <f>+水洗化人口等!#REF!</f>
        <v>#REF!</v>
      </c>
      <c r="AG178" s="11">
        <v>178</v>
      </c>
    </row>
    <row r="179" spans="32:33" ht="13.5">
      <c r="AF179" s="45" t="e">
        <f>+水洗化人口等!#REF!</f>
        <v>#REF!</v>
      </c>
      <c r="AG179" s="11">
        <v>179</v>
      </c>
    </row>
    <row r="180" spans="32:33" ht="13.5">
      <c r="AF180" s="45" t="e">
        <f>+水洗化人口等!#REF!</f>
        <v>#REF!</v>
      </c>
      <c r="AG180" s="11">
        <v>180</v>
      </c>
    </row>
    <row r="181" spans="32:33" ht="13.5">
      <c r="AF181" s="45" t="e">
        <f>+水洗化人口等!#REF!</f>
        <v>#REF!</v>
      </c>
      <c r="AG181" s="11">
        <v>181</v>
      </c>
    </row>
    <row r="182" spans="32:33" ht="13.5">
      <c r="AF182" s="45" t="e">
        <f>+水洗化人口等!#REF!</f>
        <v>#REF!</v>
      </c>
      <c r="AG182" s="11">
        <v>182</v>
      </c>
    </row>
    <row r="183" spans="32:33" ht="13.5">
      <c r="AF183" s="45" t="e">
        <f>+水洗化人口等!#REF!</f>
        <v>#REF!</v>
      </c>
      <c r="AG183" s="11">
        <v>183</v>
      </c>
    </row>
    <row r="184" spans="32:33" ht="13.5">
      <c r="AF184" s="45" t="e">
        <f>+水洗化人口等!#REF!</f>
        <v>#REF!</v>
      </c>
      <c r="AG184" s="11">
        <v>184</v>
      </c>
    </row>
    <row r="185" spans="32:33" ht="13.5">
      <c r="AF185" s="45" t="e">
        <f>+水洗化人口等!#REF!</f>
        <v>#REF!</v>
      </c>
      <c r="AG185" s="11">
        <v>185</v>
      </c>
    </row>
    <row r="186" spans="32:33" ht="13.5">
      <c r="AF186" s="45" t="e">
        <f>+水洗化人口等!#REF!</f>
        <v>#REF!</v>
      </c>
      <c r="AG186" s="11">
        <v>186</v>
      </c>
    </row>
    <row r="187" spans="32:33" ht="13.5">
      <c r="AF187" s="45" t="e">
        <f>+水洗化人口等!#REF!</f>
        <v>#REF!</v>
      </c>
      <c r="AG187" s="11">
        <v>187</v>
      </c>
    </row>
    <row r="188" spans="32:33" ht="13.5">
      <c r="AF188" s="45" t="e">
        <f>+水洗化人口等!#REF!</f>
        <v>#REF!</v>
      </c>
      <c r="AG188" s="11">
        <v>188</v>
      </c>
    </row>
    <row r="189" spans="32:33" ht="13.5">
      <c r="AF189" s="45" t="e">
        <f>+水洗化人口等!#REF!</f>
        <v>#REF!</v>
      </c>
      <c r="AG189" s="11">
        <v>189</v>
      </c>
    </row>
    <row r="190" spans="32:33" ht="13.5">
      <c r="AF190" s="45" t="e">
        <f>+水洗化人口等!#REF!</f>
        <v>#REF!</v>
      </c>
      <c r="AG190" s="11">
        <v>190</v>
      </c>
    </row>
    <row r="191" spans="32:33" ht="13.5">
      <c r="AF191" s="45" t="e">
        <f>+水洗化人口等!#REF!</f>
        <v>#REF!</v>
      </c>
      <c r="AG191" s="11">
        <v>191</v>
      </c>
    </row>
    <row r="192" spans="32:33" ht="13.5">
      <c r="AF192" s="45" t="e">
        <f>+水洗化人口等!#REF!</f>
        <v>#REF!</v>
      </c>
      <c r="AG192" s="11">
        <v>192</v>
      </c>
    </row>
    <row r="193" spans="32:33" ht="13.5">
      <c r="AF193" s="45" t="e">
        <f>+水洗化人口等!#REF!</f>
        <v>#REF!</v>
      </c>
      <c r="AG193" s="11">
        <v>193</v>
      </c>
    </row>
    <row r="194" spans="32:33" ht="13.5">
      <c r="AF194" s="45" t="e">
        <f>+水洗化人口等!#REF!</f>
        <v>#REF!</v>
      </c>
      <c r="AG194" s="11">
        <v>194</v>
      </c>
    </row>
    <row r="195" spans="32:33" ht="13.5">
      <c r="AF195" s="45" t="e">
        <f>+水洗化人口等!#REF!</f>
        <v>#REF!</v>
      </c>
      <c r="AG195" s="11">
        <v>195</v>
      </c>
    </row>
    <row r="196" spans="32:33" ht="13.5">
      <c r="AF196" s="45" t="e">
        <f>+水洗化人口等!#REF!</f>
        <v>#REF!</v>
      </c>
      <c r="AG196" s="11">
        <v>196</v>
      </c>
    </row>
    <row r="197" spans="32:33" ht="13.5">
      <c r="AF197" s="45" t="e">
        <f>+水洗化人口等!#REF!</f>
        <v>#REF!</v>
      </c>
      <c r="AG197" s="11">
        <v>197</v>
      </c>
    </row>
    <row r="198" spans="32:33" ht="13.5">
      <c r="AF198" s="45" t="e">
        <f>+水洗化人口等!#REF!</f>
        <v>#REF!</v>
      </c>
      <c r="AG198" s="11">
        <v>198</v>
      </c>
    </row>
    <row r="199" spans="32:33" ht="13.5">
      <c r="AF199" s="45" t="e">
        <f>+水洗化人口等!#REF!</f>
        <v>#REF!</v>
      </c>
      <c r="AG199" s="11">
        <v>199</v>
      </c>
    </row>
    <row r="200" spans="32:33" ht="13.5">
      <c r="AF200" s="45" t="e">
        <f>+水洗化人口等!#REF!</f>
        <v>#REF!</v>
      </c>
      <c r="AG200" s="11">
        <v>200</v>
      </c>
    </row>
    <row r="201" spans="32:33" ht="13.5">
      <c r="AF201" s="45" t="e">
        <f>+水洗化人口等!#REF!</f>
        <v>#REF!</v>
      </c>
      <c r="AG201" s="11">
        <v>201</v>
      </c>
    </row>
    <row r="202" spans="32:33" ht="13.5">
      <c r="AF202" s="45" t="e">
        <f>+水洗化人口等!#REF!</f>
        <v>#REF!</v>
      </c>
      <c r="AG202" s="11">
        <v>202</v>
      </c>
    </row>
    <row r="203" spans="32:33" ht="13.5">
      <c r="AF203" s="45" t="e">
        <f>+水洗化人口等!#REF!</f>
        <v>#REF!</v>
      </c>
      <c r="AG203" s="11">
        <v>203</v>
      </c>
    </row>
    <row r="204" spans="32:33" ht="13.5">
      <c r="AF204" s="45" t="e">
        <f>+水洗化人口等!#REF!</f>
        <v>#REF!</v>
      </c>
      <c r="AG204" s="11">
        <v>204</v>
      </c>
    </row>
    <row r="205" spans="32:33" ht="13.5">
      <c r="AF205" s="45" t="e">
        <f>+水洗化人口等!#REF!</f>
        <v>#REF!</v>
      </c>
      <c r="AG205" s="11">
        <v>205</v>
      </c>
    </row>
    <row r="206" spans="32:33" ht="13.5">
      <c r="AF206" s="45" t="e">
        <f>+水洗化人口等!#REF!</f>
        <v>#REF!</v>
      </c>
      <c r="AG206" s="11">
        <v>206</v>
      </c>
    </row>
    <row r="207" spans="32:33" ht="13.5">
      <c r="AF207" s="45" t="str">
        <f>+'水洗化人口等'!B8</f>
        <v>35201</v>
      </c>
      <c r="AG207" s="11">
        <v>207</v>
      </c>
    </row>
    <row r="208" spans="32:33" ht="13.5">
      <c r="AF208" s="45" t="str">
        <f>+'水洗化人口等'!B9</f>
        <v>35202</v>
      </c>
      <c r="AG208" s="11">
        <v>208</v>
      </c>
    </row>
    <row r="209" spans="32:33" ht="13.5">
      <c r="AF209" s="45" t="str">
        <f>+'水洗化人口等'!B10</f>
        <v>35203</v>
      </c>
      <c r="AG209" s="11">
        <v>209</v>
      </c>
    </row>
    <row r="210" spans="32:33" ht="13.5">
      <c r="AF210" s="45" t="str">
        <f>+'水洗化人口等'!B11</f>
        <v>35204</v>
      </c>
      <c r="AG210" s="11">
        <v>210</v>
      </c>
    </row>
    <row r="211" spans="32:33" ht="13.5">
      <c r="AF211" s="45" t="str">
        <f>+'水洗化人口等'!B12</f>
        <v>35206</v>
      </c>
      <c r="AG211" s="11">
        <v>211</v>
      </c>
    </row>
    <row r="212" spans="32:33" ht="13.5">
      <c r="AF212" s="45" t="str">
        <f>+'水洗化人口等'!B13</f>
        <v>35207</v>
      </c>
      <c r="AG212" s="11">
        <v>212</v>
      </c>
    </row>
    <row r="213" spans="32:33" ht="13.5">
      <c r="AF213" s="45" t="str">
        <f>+'水洗化人口等'!B14</f>
        <v>35208</v>
      </c>
      <c r="AG213" s="11">
        <v>213</v>
      </c>
    </row>
    <row r="214" spans="32:33" ht="13.5">
      <c r="AF214" s="45" t="str">
        <f>+'水洗化人口等'!B15</f>
        <v>35210</v>
      </c>
      <c r="AG214" s="11">
        <v>214</v>
      </c>
    </row>
    <row r="215" spans="32:33" ht="13.5">
      <c r="AF215" s="45" t="str">
        <f>+'水洗化人口等'!B16</f>
        <v>35211</v>
      </c>
      <c r="AG215" s="11">
        <v>215</v>
      </c>
    </row>
    <row r="216" spans="32:33" ht="13.5">
      <c r="AF216" s="45" t="str">
        <f>+'水洗化人口等'!B17</f>
        <v>35212</v>
      </c>
      <c r="AG216" s="11">
        <v>216</v>
      </c>
    </row>
    <row r="217" spans="32:33" ht="13.5">
      <c r="AF217" s="45" t="str">
        <f>+'水洗化人口等'!B18</f>
        <v>35213</v>
      </c>
      <c r="AG217" s="11">
        <v>217</v>
      </c>
    </row>
    <row r="218" spans="32:33" ht="13.5">
      <c r="AF218" s="45" t="str">
        <f>+'水洗化人口等'!B19</f>
        <v>35215</v>
      </c>
      <c r="AG218" s="11">
        <v>218</v>
      </c>
    </row>
    <row r="219" spans="32:33" ht="13.5">
      <c r="AF219" s="45" t="str">
        <f>+'水洗化人口等'!B20</f>
        <v>35216</v>
      </c>
      <c r="AG219" s="11">
        <v>219</v>
      </c>
    </row>
    <row r="220" spans="32:33" ht="13.5">
      <c r="AF220" s="45" t="str">
        <f>+'水洗化人口等'!B21</f>
        <v>35305</v>
      </c>
      <c r="AG220" s="11">
        <v>220</v>
      </c>
    </row>
    <row r="221" spans="32:33" ht="13.5">
      <c r="AF221" s="45" t="str">
        <f>+'水洗化人口等'!B22</f>
        <v>35321</v>
      </c>
      <c r="AG221" s="11">
        <v>221</v>
      </c>
    </row>
    <row r="222" spans="32:33" ht="13.5">
      <c r="AF222" s="45" t="str">
        <f>+'水洗化人口等'!B23</f>
        <v>35341</v>
      </c>
      <c r="AG222" s="11">
        <v>222</v>
      </c>
    </row>
    <row r="223" spans="32:33" ht="13.5">
      <c r="AF223" s="45" t="str">
        <f>+'水洗化人口等'!B24</f>
        <v>35343</v>
      </c>
      <c r="AG223" s="11">
        <v>223</v>
      </c>
    </row>
    <row r="224" spans="32:33" ht="13.5">
      <c r="AF224" s="45" t="str">
        <f>+'水洗化人口等'!B25</f>
        <v>35344</v>
      </c>
      <c r="AG224" s="11">
        <v>224</v>
      </c>
    </row>
    <row r="225" spans="32:33" ht="13.5">
      <c r="AF225" s="45" t="str">
        <f>+'水洗化人口等'!B26</f>
        <v>35502</v>
      </c>
      <c r="AG225" s="11">
        <v>225</v>
      </c>
    </row>
    <row r="226" spans="32:33" ht="13.5">
      <c r="AF226" s="45">
        <f>+'水洗化人口等'!B27</f>
        <v>0</v>
      </c>
      <c r="AG226" s="11">
        <v>226</v>
      </c>
    </row>
    <row r="227" spans="32:33" ht="13.5">
      <c r="AF227" s="45">
        <f>+'水洗化人口等'!B28</f>
        <v>0</v>
      </c>
      <c r="AG227" s="11">
        <v>227</v>
      </c>
    </row>
    <row r="228" spans="32:33" ht="13.5">
      <c r="AF228" s="45">
        <f>+'水洗化人口等'!B29</f>
        <v>0</v>
      </c>
      <c r="AG228" s="11">
        <v>228</v>
      </c>
    </row>
    <row r="229" spans="32:33" ht="13.5">
      <c r="AF229" s="45">
        <f>+'水洗化人口等'!B30</f>
        <v>0</v>
      </c>
      <c r="AG229" s="11">
        <v>229</v>
      </c>
    </row>
    <row r="230" spans="32:33" ht="13.5">
      <c r="AF230" s="45">
        <f>+'水洗化人口等'!B31</f>
        <v>0</v>
      </c>
      <c r="AG230" s="11">
        <v>230</v>
      </c>
    </row>
    <row r="231" spans="32:33" ht="13.5">
      <c r="AF231" s="45">
        <f>+'水洗化人口等'!B32</f>
        <v>0</v>
      </c>
      <c r="AG231" s="11">
        <v>231</v>
      </c>
    </row>
    <row r="232" spans="32:33" ht="13.5">
      <c r="AF232" s="45">
        <f>+'水洗化人口等'!B33</f>
        <v>0</v>
      </c>
      <c r="AG232" s="11">
        <v>232</v>
      </c>
    </row>
    <row r="233" spans="32:33" ht="13.5">
      <c r="AF233" s="45">
        <f>+'水洗化人口等'!B34</f>
        <v>0</v>
      </c>
      <c r="AG233" s="11">
        <v>233</v>
      </c>
    </row>
    <row r="234" spans="32:33" ht="13.5">
      <c r="AF234" s="45">
        <f>+'水洗化人口等'!B35</f>
        <v>0</v>
      </c>
      <c r="AG234" s="11">
        <v>234</v>
      </c>
    </row>
    <row r="235" spans="32:33" ht="13.5">
      <c r="AF235" s="45">
        <f>+'水洗化人口等'!B36</f>
        <v>0</v>
      </c>
      <c r="AG235" s="11">
        <v>235</v>
      </c>
    </row>
    <row r="236" spans="32:33" ht="13.5">
      <c r="AF236" s="45">
        <f>+'水洗化人口等'!B37</f>
        <v>0</v>
      </c>
      <c r="AG236" s="11">
        <v>236</v>
      </c>
    </row>
    <row r="237" spans="32:33" ht="13.5">
      <c r="AF237" s="45">
        <f>+'水洗化人口等'!B38</f>
        <v>0</v>
      </c>
      <c r="AG237" s="11">
        <v>237</v>
      </c>
    </row>
    <row r="238" spans="32:33" ht="13.5">
      <c r="AF238" s="45">
        <f>+'水洗化人口等'!B39</f>
        <v>0</v>
      </c>
      <c r="AG238" s="11">
        <v>238</v>
      </c>
    </row>
    <row r="239" spans="32:33" ht="13.5">
      <c r="AF239" s="45">
        <f>+'水洗化人口等'!B40</f>
        <v>0</v>
      </c>
      <c r="AG239" s="11">
        <v>239</v>
      </c>
    </row>
    <row r="240" spans="32:33" ht="13.5">
      <c r="AF240" s="45">
        <f>+'水洗化人口等'!B41</f>
        <v>0</v>
      </c>
      <c r="AG240" s="11">
        <v>240</v>
      </c>
    </row>
    <row r="241" spans="32:33" ht="13.5">
      <c r="AF241" s="45">
        <f>+'水洗化人口等'!B42</f>
        <v>0</v>
      </c>
      <c r="AG241" s="11">
        <v>241</v>
      </c>
    </row>
    <row r="242" spans="32:33" ht="13.5">
      <c r="AF242" s="45">
        <f>+'水洗化人口等'!B43</f>
        <v>0</v>
      </c>
      <c r="AG242" s="11">
        <v>242</v>
      </c>
    </row>
    <row r="243" spans="32:33" ht="13.5">
      <c r="AF243" s="45">
        <f>+'水洗化人口等'!B44</f>
        <v>0</v>
      </c>
      <c r="AG243" s="11">
        <v>243</v>
      </c>
    </row>
    <row r="244" spans="32:33" ht="13.5">
      <c r="AF244" s="45">
        <f>+'水洗化人口等'!B45</f>
        <v>0</v>
      </c>
      <c r="AG244" s="11">
        <v>244</v>
      </c>
    </row>
    <row r="245" spans="32:33" ht="13.5">
      <c r="AF245" s="45">
        <f>+'水洗化人口等'!B46</f>
        <v>0</v>
      </c>
      <c r="AG245" s="11">
        <v>245</v>
      </c>
    </row>
    <row r="246" spans="32:33" ht="13.5">
      <c r="AF246" s="45">
        <f>+'水洗化人口等'!B47</f>
        <v>0</v>
      </c>
      <c r="AG246" s="11">
        <v>246</v>
      </c>
    </row>
    <row r="247" spans="32:33" ht="13.5">
      <c r="AF247" s="45">
        <f>+'水洗化人口等'!B48</f>
        <v>0</v>
      </c>
      <c r="AG247" s="11">
        <v>247</v>
      </c>
    </row>
    <row r="248" spans="32:33" ht="13.5">
      <c r="AF248" s="45">
        <f>+'水洗化人口等'!B49</f>
        <v>0</v>
      </c>
      <c r="AG248" s="11">
        <v>248</v>
      </c>
    </row>
    <row r="249" spans="32:33" ht="13.5">
      <c r="AF249" s="45">
        <f>+'水洗化人口等'!B50</f>
        <v>0</v>
      </c>
      <c r="AG249" s="11">
        <v>249</v>
      </c>
    </row>
    <row r="250" spans="32:33" ht="13.5">
      <c r="AF250" s="45">
        <f>+'水洗化人口等'!B51</f>
        <v>0</v>
      </c>
      <c r="AG250" s="11">
        <v>250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2016-10-24T05:42:31Z</cp:lastPrinted>
  <dcterms:created xsi:type="dcterms:W3CDTF">2008-01-06T09:25:24Z</dcterms:created>
  <dcterms:modified xsi:type="dcterms:W3CDTF">2017-02-02T04:12:02Z</dcterms:modified>
  <cp:category/>
  <cp:version/>
  <cp:contentType/>
  <cp:contentStatus/>
</cp:coreProperties>
</file>