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412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'し尿処理状況'!$2:$30</definedName>
    <definedName name="_xlnm.Print_Area" localSheetId="0">'水洗化人口等'!$2:$30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<sst xmlns="http://schemas.openxmlformats.org/spreadsheetml/2006/main" count="668" uniqueCount="300">
  <si>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</si>
  <si>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</si>
  <si>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</si>
  <si>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</si>
  <si>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</si>
  <si>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</si>
  <si>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</si>
  <si>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</si>
  <si>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</si>
  <si>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</si>
  <si>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</si>
  <si>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</si>
  <si>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</si>
  <si>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</si>
  <si>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</si>
  <si>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</si>
  <si>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</si>
  <si>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</si>
  <si>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</si>
  <si>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</si>
  <si>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</si>
  <si>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</si>
  <si>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</si>
  <si>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</si>
  <si>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</si>
  <si>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</si>
  <si>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</si>
  <si>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</si>
  <si>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</si>
  <si>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</si>
  <si>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</si>
  <si>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</si>
  <si>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</si>
  <si>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</si>
  <si>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</si>
  <si>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</si>
  <si>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</si>
  <si>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</si>
  <si>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</si>
  <si>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</si>
  <si>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</si>
  <si>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</si>
  <si>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</si>
  <si>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</si>
  <si>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</si>
  <si>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</si>
  <si>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</si>
  <si>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</si>
  <si>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</si>
  <si>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</si>
  <si>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</si>
  <si>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</si>
  <si>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</si>
  <si>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</si>
  <si>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</si>
  <si>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</si>
  <si>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</si>
  <si>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</si>
  <si>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</si>
  <si>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</si>
  <si>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</si>
  <si>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</si>
  <si>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</si>
  <si>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</si>
  <si>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</si>
  <si>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</si>
  <si>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</si>
  <si>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</si>
  <si>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</si>
  <si>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</si>
  <si>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</si>
  <si>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</si>
  <si>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</si>
  <si>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</si>
  <si>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</si>
  <si>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</si>
  <si>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</si>
  <si>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</si>
  <si>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</si>
  <si>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</si>
  <si>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</si>
  <si>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</si>
  <si>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</si>
  <si>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</si>
  <si>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</si>
  <si>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</si>
  <si>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</si>
  <si>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</si>
  <si>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</si>
  <si>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</si>
  <si>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</si>
  <si>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</si>
  <si>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</si>
  <si>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</si>
  <si>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</si>
  <si>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</si>
  <si>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</si>
  <si>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</si>
  <si>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</si>
  <si>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</si>
  <si>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</si>
  <si>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</si>
  <si>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</si>
  <si>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</si>
  <si>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</si>
  <si>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</si>
  <si>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</si>
  <si>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</si>
  <si>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</si>
  <si>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</si>
  <si>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</si>
  <si>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</si>
  <si>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</si>
  <si>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</si>
  <si>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</si>
  <si>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</si>
  <si>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</si>
  <si>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</si>
  <si>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</si>
  <si>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</si>
  <si>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</si>
  <si>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</si>
  <si>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</si>
  <si>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</si>
  <si>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</si>
  <si>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</si>
  <si>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</si>
  <si>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</si>
  <si>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</si>
  <si>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</si>
  <si>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</si>
  <si>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</si>
  <si>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</si>
  <si>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</si>
  <si>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</si>
  <si>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</si>
  <si>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</si>
  <si>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</si>
  <si>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</si>
  <si>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</si>
  <si>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</si>
  <si>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</si>
  <si>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</si>
  <si>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</si>
  <si>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</si>
  <si>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</si>
  <si>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</si>
  <si>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</si>
  <si>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</si>
  <si>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</si>
  <si>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</si>
  <si>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</si>
  <si>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</si>
  <si>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</si>
  <si>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</si>
  <si>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</si>
  <si>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</si>
  <si>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</si>
  <si>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</si>
  <si>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</si>
  <si>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</si>
  <si>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</si>
  <si>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</si>
  <si>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</si>
  <si>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</si>
  <si>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</si>
  <si>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</si>
  <si>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</si>
  <si>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</si>
  <si>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</si>
  <si>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</si>
  <si>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</si>
  <si>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</si>
  <si>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</si>
  <si>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</si>
  <si>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</si>
  <si>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</si>
  <si>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</si>
  <si>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</si>
  <si>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</si>
  <si>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</si>
  <si>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</si>
  <si>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</si>
  <si>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</si>
  <si>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</si>
  <si>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</si>
  <si>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</si>
  <si>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</si>
  <si>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</si>
  <si>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</si>
  <si>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</si>
  <si>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</si>
  <si>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</si>
  <si>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</si>
  <si>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</si>
  <si>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</si>
  <si>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</si>
  <si>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</si>
  <si>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</si>
  <si>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</si>
  <si>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</si>
  <si>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</si>
  <si>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</si>
  <si>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</si>
  <si>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</si>
  <si>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</si>
  <si>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</si>
  <si>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</si>
  <si>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</si>
  <si>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</si>
  <si>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</si>
  <si>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</si>
  <si>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</si>
  <si>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</si>
  <si>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</si>
  <si>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</si>
  <si>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</si>
  <si>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</si>
  <si>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</si>
  <si>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</si>
  <si>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</si>
  <si>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</si>
  <si>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</si>
  <si>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</si>
  <si>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</si>
  <si>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</si>
  <si>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</si>
  <si>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</si>
  <si>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</si>
  <si>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</si>
  <si>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</si>
  <si>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</si>
  <si>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</si>
  <si>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</si>
  <si>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</si>
  <si>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</si>
  <si>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</si>
  <si>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</si>
  <si>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</si>
  <si>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</si>
  <si>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</si>
  <si>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</si>
  <si>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</si>
  <si>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</si>
  <si>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</si>
  <si>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</si>
  <si>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</si>
  <si>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</si>
  <si>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</si>
  <si>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</si>
  <si>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34000</t>
  </si>
  <si>
    <t>水洗化人口等（平成27年度実績）</t>
  </si>
  <si>
    <t>し尿処理の状況（平成27年度実績）</t>
  </si>
  <si>
    <t>34100</t>
  </si>
  <si>
    <t>広島市</t>
  </si>
  <si>
    <t>○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</si>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</sst>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30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20</v>
      </c>
      <c r="B7" s="115" t="s">
        <v>250</v>
      </c>
      <c r="C7" s="111" t="s">
        <v>201</v>
      </c>
      <c r="D7" s="112">
        <f>+SUM(E7,+I7)</f>
        <v>2864132</v>
      </c>
      <c r="E7" s="112">
        <f>+SUM(G7,+H7)</f>
        <v>300666</v>
      </c>
      <c r="F7" s="113">
        <f>IF(D7&gt;0,E7/D7*100,"-")</f>
        <v>10.497630695791955</v>
      </c>
      <c r="G7" s="110">
        <f>SUM(G$8:G$1000)</f>
        <v>289739</v>
      </c>
      <c r="H7" s="110">
        <f>SUM(H$8:H$1000)</f>
        <v>10927</v>
      </c>
      <c r="I7" s="112">
        <f>+SUM(K7,+M7,+O7)</f>
        <v>2563466</v>
      </c>
      <c r="J7" s="113">
        <f>IF(D7&gt;0,I7/D7*100,"-")</f>
        <v>89.50236930420805</v>
      </c>
      <c r="K7" s="110">
        <f>SUM(K$8:K$1000)</f>
        <v>1958033</v>
      </c>
      <c r="L7" s="113">
        <f>IF(D7&gt;0,K7/D7*100,"-")</f>
        <v>68.36392317113877</v>
      </c>
      <c r="M7" s="110">
        <f>SUM(M$8:M$1000)</f>
        <v>13864</v>
      </c>
      <c r="N7" s="113">
        <f>IF(D7&gt;0,M7/D7*100,"-")</f>
        <v>0.4840559024514233</v>
      </c>
      <c r="O7" s="110">
        <f>SUM(O$8:O$1000)</f>
        <v>591569</v>
      </c>
      <c r="P7" s="110">
        <f>SUM(P$8:P$1000)</f>
        <v>379853</v>
      </c>
      <c r="Q7" s="113">
        <f>IF(D7&gt;0,O7/D7*100,"-")</f>
        <v>20.654390230617864</v>
      </c>
      <c r="R7" s="110">
        <f>SUM(R$8:R$1000)</f>
        <v>40995</v>
      </c>
      <c r="S7" s="114">
        <f aca="true" t="shared" si="0" ref="S7:Z7">COUNTIF(S$8:S$1000,"○")</f>
        <v>19</v>
      </c>
      <c r="T7" s="114">
        <f t="shared" si="0"/>
        <v>1</v>
      </c>
      <c r="U7" s="114">
        <f t="shared" si="0"/>
        <v>0</v>
      </c>
      <c r="V7" s="114">
        <f t="shared" si="0"/>
        <v>3</v>
      </c>
      <c r="W7" s="114">
        <f t="shared" si="0"/>
        <v>15</v>
      </c>
      <c r="X7" s="114">
        <f t="shared" si="0"/>
        <v>0</v>
      </c>
      <c r="Y7" s="114">
        <f t="shared" si="0"/>
        <v>1</v>
      </c>
      <c r="Z7" s="114">
        <f t="shared" si="0"/>
        <v>7</v>
      </c>
    </row>
    <row r="8" spans="1:26" s="107" customFormat="1" ht="13.5" customHeight="1">
      <c r="A8" s="101" t="s">
        <v>20</v>
      </c>
      <c r="B8" s="102" t="s">
        <v>253</v>
      </c>
      <c r="C8" s="101" t="s">
        <v>254</v>
      </c>
      <c r="D8" s="103">
        <f>+SUM(E8,+I8)</f>
        <v>1190629</v>
      </c>
      <c r="E8" s="103">
        <f>+SUM(G8,+H8)</f>
        <v>22145</v>
      </c>
      <c r="F8" s="104">
        <f>IF(D8&gt;0,E8/D8*100,"-")</f>
        <v>1.8599412579401307</v>
      </c>
      <c r="G8" s="103">
        <v>22145</v>
      </c>
      <c r="H8" s="103">
        <v>0</v>
      </c>
      <c r="I8" s="103">
        <f>+SUM(K8,+M8,+O8)</f>
        <v>1168484</v>
      </c>
      <c r="J8" s="104">
        <f>IF(D8&gt;0,I8/D8*100,"-")</f>
        <v>98.14005874205986</v>
      </c>
      <c r="K8" s="103">
        <v>1086855</v>
      </c>
      <c r="L8" s="104">
        <f>IF(D8&gt;0,K8/D8*100,"-")</f>
        <v>91.2841027725681</v>
      </c>
      <c r="M8" s="103">
        <v>0</v>
      </c>
      <c r="N8" s="104">
        <f>IF(D8&gt;0,M8/D8*100,"-")</f>
        <v>0</v>
      </c>
      <c r="O8" s="103">
        <v>81629</v>
      </c>
      <c r="P8" s="103">
        <v>52358</v>
      </c>
      <c r="Q8" s="104">
        <f>IF(D8&gt;0,O8/D8*100,"-")</f>
        <v>6.855955969491756</v>
      </c>
      <c r="R8" s="103">
        <v>16277</v>
      </c>
      <c r="S8" s="101" t="s">
        <v>255</v>
      </c>
      <c r="T8" s="101"/>
      <c r="U8" s="101"/>
      <c r="V8" s="101"/>
      <c r="W8" s="101"/>
      <c r="X8" s="101"/>
      <c r="Y8" s="101" t="s">
        <v>255</v>
      </c>
      <c r="Z8" s="101"/>
    </row>
    <row r="9" spans="1:26" s="107" customFormat="1" ht="13.5" customHeight="1">
      <c r="A9" s="101" t="s">
        <v>20</v>
      </c>
      <c r="B9" s="102" t="s">
        <v>256</v>
      </c>
      <c r="C9" s="101" t="s">
        <v>257</v>
      </c>
      <c r="D9" s="103">
        <f>+SUM(E9,+I9)</f>
        <v>233685</v>
      </c>
      <c r="E9" s="103">
        <f>+SUM(G9,+H9)</f>
        <v>18322</v>
      </c>
      <c r="F9" s="104">
        <f>IF(D9&gt;0,E9/D9*100,"-")</f>
        <v>7.840469007424525</v>
      </c>
      <c r="G9" s="103">
        <v>18322</v>
      </c>
      <c r="H9" s="103">
        <v>0</v>
      </c>
      <c r="I9" s="103">
        <f>+SUM(K9,+M9,+O9)</f>
        <v>215363</v>
      </c>
      <c r="J9" s="104">
        <f>IF(D9&gt;0,I9/D9*100,"-")</f>
        <v>92.15953099257548</v>
      </c>
      <c r="K9" s="103">
        <v>193664</v>
      </c>
      <c r="L9" s="104">
        <f>IF(D9&gt;0,K9/D9*100,"-")</f>
        <v>82.87395425465905</v>
      </c>
      <c r="M9" s="103">
        <v>836</v>
      </c>
      <c r="N9" s="104">
        <f>IF(D9&gt;0,M9/D9*100,"-")</f>
        <v>0.357746539144575</v>
      </c>
      <c r="O9" s="103">
        <v>20863</v>
      </c>
      <c r="P9" s="103">
        <v>11259</v>
      </c>
      <c r="Q9" s="104">
        <f>IF(D9&gt;0,O9/D9*100,"-")</f>
        <v>8.92783019877185</v>
      </c>
      <c r="R9" s="103">
        <v>2807</v>
      </c>
      <c r="S9" s="101" t="s">
        <v>255</v>
      </c>
      <c r="T9" s="101"/>
      <c r="U9" s="101"/>
      <c r="V9" s="101"/>
      <c r="W9" s="101"/>
      <c r="X9" s="101"/>
      <c r="Y9" s="101"/>
      <c r="Z9" s="101" t="s">
        <v>255</v>
      </c>
    </row>
    <row r="10" spans="1:26" s="107" customFormat="1" ht="13.5" customHeight="1">
      <c r="A10" s="101" t="s">
        <v>20</v>
      </c>
      <c r="B10" s="102" t="s">
        <v>258</v>
      </c>
      <c r="C10" s="101" t="s">
        <v>259</v>
      </c>
      <c r="D10" s="103">
        <f>+SUM(E10,+I10)</f>
        <v>27299</v>
      </c>
      <c r="E10" s="103">
        <f>+SUM(G10,+H10)</f>
        <v>6622</v>
      </c>
      <c r="F10" s="104">
        <f>IF(D10&gt;0,E10/D10*100,"-")</f>
        <v>24.257298802153926</v>
      </c>
      <c r="G10" s="103">
        <v>6622</v>
      </c>
      <c r="H10" s="103">
        <v>0</v>
      </c>
      <c r="I10" s="103">
        <f>+SUM(K10,+M10,+O10)</f>
        <v>20677</v>
      </c>
      <c r="J10" s="104">
        <f>IF(D10&gt;0,I10/D10*100,"-")</f>
        <v>75.74270119784607</v>
      </c>
      <c r="K10" s="103">
        <v>3039</v>
      </c>
      <c r="L10" s="104">
        <f>IF(D10&gt;0,K10/D10*100,"-")</f>
        <v>11.1322759075424</v>
      </c>
      <c r="M10" s="103">
        <v>0</v>
      </c>
      <c r="N10" s="104">
        <f>IF(D10&gt;0,M10/D10*100,"-")</f>
        <v>0</v>
      </c>
      <c r="O10" s="103">
        <v>17638</v>
      </c>
      <c r="P10" s="103">
        <v>6134</v>
      </c>
      <c r="Q10" s="104">
        <f>IF(D10&gt;0,O10/D10*100,"-")</f>
        <v>64.61042529030368</v>
      </c>
      <c r="R10" s="103">
        <v>145</v>
      </c>
      <c r="S10" s="101" t="s">
        <v>255</v>
      </c>
      <c r="T10" s="101"/>
      <c r="U10" s="101"/>
      <c r="V10" s="101"/>
      <c r="W10" s="101" t="s">
        <v>255</v>
      </c>
      <c r="X10" s="101"/>
      <c r="Y10" s="101"/>
      <c r="Z10" s="101"/>
    </row>
    <row r="11" spans="1:26" s="107" customFormat="1" ht="13.5" customHeight="1">
      <c r="A11" s="101" t="s">
        <v>20</v>
      </c>
      <c r="B11" s="102" t="s">
        <v>260</v>
      </c>
      <c r="C11" s="101" t="s">
        <v>261</v>
      </c>
      <c r="D11" s="103">
        <f>+SUM(E11,+I11)</f>
        <v>98103</v>
      </c>
      <c r="E11" s="103">
        <f>+SUM(G11,+H11)</f>
        <v>18362</v>
      </c>
      <c r="F11" s="104">
        <f>IF(D11&gt;0,E11/D11*100,"-")</f>
        <v>18.71706267902103</v>
      </c>
      <c r="G11" s="103">
        <v>17653</v>
      </c>
      <c r="H11" s="103">
        <v>709</v>
      </c>
      <c r="I11" s="103">
        <f>+SUM(K11,+M11,+O11)</f>
        <v>79741</v>
      </c>
      <c r="J11" s="104">
        <f>IF(D11&gt;0,I11/D11*100,"-")</f>
        <v>81.28293732097897</v>
      </c>
      <c r="K11" s="103">
        <v>37407</v>
      </c>
      <c r="L11" s="104">
        <f>IF(D11&gt;0,K11/D11*100,"-")</f>
        <v>38.13033240573683</v>
      </c>
      <c r="M11" s="103">
        <v>0</v>
      </c>
      <c r="N11" s="104">
        <f>IF(D11&gt;0,M11/D11*100,"-")</f>
        <v>0</v>
      </c>
      <c r="O11" s="103">
        <v>42334</v>
      </c>
      <c r="P11" s="103">
        <v>27850</v>
      </c>
      <c r="Q11" s="104">
        <f>IF(D11&gt;0,O11/D11*100,"-")</f>
        <v>43.152604915242144</v>
      </c>
      <c r="R11" s="103">
        <v>1726</v>
      </c>
      <c r="S11" s="101"/>
      <c r="T11" s="101" t="s">
        <v>255</v>
      </c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20</v>
      </c>
      <c r="B12" s="102" t="s">
        <v>262</v>
      </c>
      <c r="C12" s="101" t="s">
        <v>263</v>
      </c>
      <c r="D12" s="103">
        <f>+SUM(E12,+I12)</f>
        <v>142682</v>
      </c>
      <c r="E12" s="103">
        <f>+SUM(G12,+H12)</f>
        <v>72793</v>
      </c>
      <c r="F12" s="104">
        <f>IF(D12&gt;0,E12/D12*100,"-")</f>
        <v>51.01764763600174</v>
      </c>
      <c r="G12" s="103">
        <v>72793</v>
      </c>
      <c r="H12" s="103">
        <v>0</v>
      </c>
      <c r="I12" s="103">
        <f>+SUM(K12,+M12,+O12)</f>
        <v>69889</v>
      </c>
      <c r="J12" s="104">
        <f>IF(D12&gt;0,I12/D12*100,"-")</f>
        <v>48.98235236399826</v>
      </c>
      <c r="K12" s="103">
        <v>14108</v>
      </c>
      <c r="L12" s="104">
        <f>IF(D12&gt;0,K12/D12*100,"-")</f>
        <v>9.887722347598157</v>
      </c>
      <c r="M12" s="103">
        <v>0</v>
      </c>
      <c r="N12" s="104">
        <f>IF(D12&gt;0,M12/D12*100,"-")</f>
        <v>0</v>
      </c>
      <c r="O12" s="103">
        <v>55781</v>
      </c>
      <c r="P12" s="103">
        <v>45023</v>
      </c>
      <c r="Q12" s="104">
        <f>IF(D12&gt;0,O12/D12*100,"-")</f>
        <v>39.0946300164001</v>
      </c>
      <c r="R12" s="103">
        <v>1924</v>
      </c>
      <c r="S12" s="101" t="s">
        <v>255</v>
      </c>
      <c r="T12" s="101"/>
      <c r="U12" s="101"/>
      <c r="V12" s="101"/>
      <c r="W12" s="101" t="s">
        <v>255</v>
      </c>
      <c r="X12" s="101"/>
      <c r="Y12" s="101"/>
      <c r="Z12" s="101"/>
    </row>
    <row r="13" spans="1:26" s="107" customFormat="1" ht="13.5" customHeight="1">
      <c r="A13" s="101" t="s">
        <v>20</v>
      </c>
      <c r="B13" s="102" t="s">
        <v>264</v>
      </c>
      <c r="C13" s="101" t="s">
        <v>265</v>
      </c>
      <c r="D13" s="103">
        <f>+SUM(E13,+I13)</f>
        <v>471749</v>
      </c>
      <c r="E13" s="103">
        <f>+SUM(G13,+H13)</f>
        <v>60658</v>
      </c>
      <c r="F13" s="104">
        <f>IF(D13&gt;0,E13/D13*100,"-")</f>
        <v>12.858108867215403</v>
      </c>
      <c r="G13" s="103">
        <v>59019</v>
      </c>
      <c r="H13" s="103">
        <v>1639</v>
      </c>
      <c r="I13" s="103">
        <f>+SUM(K13,+M13,+O13)</f>
        <v>411091</v>
      </c>
      <c r="J13" s="104">
        <f>IF(D13&gt;0,I13/D13*100,"-")</f>
        <v>87.1418911327846</v>
      </c>
      <c r="K13" s="103">
        <v>310728</v>
      </c>
      <c r="L13" s="104">
        <f>IF(D13&gt;0,K13/D13*100,"-")</f>
        <v>65.86723024320136</v>
      </c>
      <c r="M13" s="103">
        <v>0</v>
      </c>
      <c r="N13" s="104">
        <f>IF(D13&gt;0,M13/D13*100,"-")</f>
        <v>0</v>
      </c>
      <c r="O13" s="103">
        <v>100363</v>
      </c>
      <c r="P13" s="103">
        <v>48883</v>
      </c>
      <c r="Q13" s="104">
        <f>IF(D13&gt;0,O13/D13*100,"-")</f>
        <v>21.274660889583235</v>
      </c>
      <c r="R13" s="103">
        <v>6992</v>
      </c>
      <c r="S13" s="101"/>
      <c r="T13" s="101"/>
      <c r="U13" s="101"/>
      <c r="V13" s="101" t="s">
        <v>255</v>
      </c>
      <c r="W13" s="101"/>
      <c r="X13" s="101"/>
      <c r="Y13" s="101"/>
      <c r="Z13" s="101" t="s">
        <v>255</v>
      </c>
    </row>
    <row r="14" spans="1:26" s="107" customFormat="1" ht="13.5" customHeight="1">
      <c r="A14" s="101" t="s">
        <v>20</v>
      </c>
      <c r="B14" s="102" t="s">
        <v>266</v>
      </c>
      <c r="C14" s="101" t="s">
        <v>267</v>
      </c>
      <c r="D14" s="103">
        <f>+SUM(E14,+I14)</f>
        <v>41460</v>
      </c>
      <c r="E14" s="103">
        <f>+SUM(G14,+H14)</f>
        <v>6071</v>
      </c>
      <c r="F14" s="104">
        <f>IF(D14&gt;0,E14/D14*100,"-")</f>
        <v>14.643029425952726</v>
      </c>
      <c r="G14" s="103">
        <v>5691</v>
      </c>
      <c r="H14" s="103">
        <v>380</v>
      </c>
      <c r="I14" s="103">
        <f>+SUM(K14,+M14,+O14)</f>
        <v>35389</v>
      </c>
      <c r="J14" s="104">
        <f>IF(D14&gt;0,I14/D14*100,"-")</f>
        <v>85.35697057404728</v>
      </c>
      <c r="K14" s="103">
        <v>10937</v>
      </c>
      <c r="L14" s="104">
        <f>IF(D14&gt;0,K14/D14*100,"-")</f>
        <v>26.379643029425953</v>
      </c>
      <c r="M14" s="103">
        <v>0</v>
      </c>
      <c r="N14" s="104">
        <f>IF(D14&gt;0,M14/D14*100,"-")</f>
        <v>0</v>
      </c>
      <c r="O14" s="103">
        <v>24452</v>
      </c>
      <c r="P14" s="103">
        <v>9479</v>
      </c>
      <c r="Q14" s="104">
        <f>IF(D14&gt;0,O14/D14*100,"-")</f>
        <v>58.97732754462132</v>
      </c>
      <c r="R14" s="103">
        <v>424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20</v>
      </c>
      <c r="B15" s="102" t="s">
        <v>268</v>
      </c>
      <c r="C15" s="101" t="s">
        <v>269</v>
      </c>
      <c r="D15" s="103">
        <f>+SUM(E15,+I15)</f>
        <v>54712</v>
      </c>
      <c r="E15" s="103">
        <f>+SUM(G15,+H15)</f>
        <v>15985</v>
      </c>
      <c r="F15" s="104">
        <f>IF(D15&gt;0,E15/D15*100,"-")</f>
        <v>29.216625237607836</v>
      </c>
      <c r="G15" s="103">
        <v>12040</v>
      </c>
      <c r="H15" s="103">
        <v>3945</v>
      </c>
      <c r="I15" s="103">
        <f>+SUM(K15,+M15,+O15)</f>
        <v>38727</v>
      </c>
      <c r="J15" s="104">
        <f>IF(D15&gt;0,I15/D15*100,"-")</f>
        <v>70.78337476239216</v>
      </c>
      <c r="K15" s="103">
        <v>14600</v>
      </c>
      <c r="L15" s="104">
        <f>IF(D15&gt;0,K15/D15*100,"-")</f>
        <v>26.68518789296681</v>
      </c>
      <c r="M15" s="103">
        <v>0</v>
      </c>
      <c r="N15" s="104">
        <f>IF(D15&gt;0,M15/D15*100,"-")</f>
        <v>0</v>
      </c>
      <c r="O15" s="103">
        <v>24127</v>
      </c>
      <c r="P15" s="103">
        <v>18269</v>
      </c>
      <c r="Q15" s="104">
        <f>IF(D15&gt;0,O15/D15*100,"-")</f>
        <v>44.098186869425355</v>
      </c>
      <c r="R15" s="103">
        <v>475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20</v>
      </c>
      <c r="B16" s="102" t="s">
        <v>270</v>
      </c>
      <c r="C16" s="101" t="s">
        <v>271</v>
      </c>
      <c r="D16" s="103">
        <f>+SUM(E16,+I16)</f>
        <v>37742</v>
      </c>
      <c r="E16" s="103">
        <f>+SUM(G16,+H16)</f>
        <v>14183</v>
      </c>
      <c r="F16" s="104">
        <f>IF(D16&gt;0,E16/D16*100,"-")</f>
        <v>37.57882465158179</v>
      </c>
      <c r="G16" s="103">
        <v>11347</v>
      </c>
      <c r="H16" s="103">
        <v>2836</v>
      </c>
      <c r="I16" s="103">
        <f>+SUM(K16,+M16,+O16)</f>
        <v>23559</v>
      </c>
      <c r="J16" s="104">
        <f>IF(D16&gt;0,I16/D16*100,"-")</f>
        <v>62.42117534841821</v>
      </c>
      <c r="K16" s="103">
        <v>12389</v>
      </c>
      <c r="L16" s="104">
        <f>IF(D16&gt;0,K16/D16*100,"-")</f>
        <v>32.825499443590694</v>
      </c>
      <c r="M16" s="103">
        <v>0</v>
      </c>
      <c r="N16" s="104">
        <f>IF(D16&gt;0,M16/D16*100,"-")</f>
        <v>0</v>
      </c>
      <c r="O16" s="103">
        <v>11170</v>
      </c>
      <c r="P16" s="103">
        <v>10595</v>
      </c>
      <c r="Q16" s="104">
        <f>IF(D16&gt;0,O16/D16*100,"-")</f>
        <v>29.595675904827512</v>
      </c>
      <c r="R16" s="103">
        <v>337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20</v>
      </c>
      <c r="B17" s="102" t="s">
        <v>272</v>
      </c>
      <c r="C17" s="101" t="s">
        <v>273</v>
      </c>
      <c r="D17" s="103">
        <f>+SUM(E17,+I17)</f>
        <v>28013</v>
      </c>
      <c r="E17" s="103">
        <f>+SUM(G17,+H17)</f>
        <v>362</v>
      </c>
      <c r="F17" s="104">
        <f>IF(D17&gt;0,E17/D17*100,"-")</f>
        <v>1.2922571663156392</v>
      </c>
      <c r="G17" s="103">
        <v>362</v>
      </c>
      <c r="H17" s="103">
        <v>0</v>
      </c>
      <c r="I17" s="103">
        <f>+SUM(K17,+M17,+O17)</f>
        <v>27651</v>
      </c>
      <c r="J17" s="104">
        <f>IF(D17&gt;0,I17/D17*100,"-")</f>
        <v>98.70774283368436</v>
      </c>
      <c r="K17" s="103">
        <v>26282</v>
      </c>
      <c r="L17" s="104">
        <f>IF(D17&gt;0,K17/D17*100,"-")</f>
        <v>93.82072609145754</v>
      </c>
      <c r="M17" s="103">
        <v>0</v>
      </c>
      <c r="N17" s="104">
        <f>IF(D17&gt;0,M17/D17*100,"-")</f>
        <v>0</v>
      </c>
      <c r="O17" s="103">
        <v>1369</v>
      </c>
      <c r="P17" s="103">
        <v>610</v>
      </c>
      <c r="Q17" s="104">
        <f>IF(D17&gt;0,O17/D17*100,"-")</f>
        <v>4.887016742226823</v>
      </c>
      <c r="R17" s="103">
        <v>300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20</v>
      </c>
      <c r="B18" s="102" t="s">
        <v>274</v>
      </c>
      <c r="C18" s="101" t="s">
        <v>275</v>
      </c>
      <c r="D18" s="103">
        <f>+SUM(E18,+I18)</f>
        <v>185035</v>
      </c>
      <c r="E18" s="103">
        <f>+SUM(G18,+H18)</f>
        <v>21077</v>
      </c>
      <c r="F18" s="104">
        <f>IF(D18&gt;0,E18/D18*100,"-")</f>
        <v>11.390817953360175</v>
      </c>
      <c r="G18" s="103">
        <v>21077</v>
      </c>
      <c r="H18" s="103">
        <v>0</v>
      </c>
      <c r="I18" s="103">
        <f>+SUM(K18,+M18,+O18)</f>
        <v>163958</v>
      </c>
      <c r="J18" s="104">
        <f>IF(D18&gt;0,I18/D18*100,"-")</f>
        <v>88.60918204663982</v>
      </c>
      <c r="K18" s="103">
        <v>68481</v>
      </c>
      <c r="L18" s="104">
        <f>IF(D18&gt;0,K18/D18*100,"-")</f>
        <v>37.00975491123301</v>
      </c>
      <c r="M18" s="103">
        <v>0</v>
      </c>
      <c r="N18" s="104">
        <f>IF(D18&gt;0,M18/D18*100,"-")</f>
        <v>0</v>
      </c>
      <c r="O18" s="103">
        <v>95477</v>
      </c>
      <c r="P18" s="103">
        <v>78473</v>
      </c>
      <c r="Q18" s="104">
        <f>IF(D18&gt;0,O18/D18*100,"-")</f>
        <v>51.59942713540681</v>
      </c>
      <c r="R18" s="103">
        <v>4963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20</v>
      </c>
      <c r="B19" s="102" t="s">
        <v>276</v>
      </c>
      <c r="C19" s="101" t="s">
        <v>277</v>
      </c>
      <c r="D19" s="103">
        <f>+SUM(E19,+I19)</f>
        <v>117222</v>
      </c>
      <c r="E19" s="103">
        <f>+SUM(G19,+H19)</f>
        <v>9822</v>
      </c>
      <c r="F19" s="104">
        <f>IF(D19&gt;0,E19/D19*100,"-")</f>
        <v>8.378973230281005</v>
      </c>
      <c r="G19" s="103">
        <v>9822</v>
      </c>
      <c r="H19" s="103">
        <v>0</v>
      </c>
      <c r="I19" s="103">
        <f>+SUM(K19,+M19,+O19)</f>
        <v>107400</v>
      </c>
      <c r="J19" s="104">
        <f>IF(D19&gt;0,I19/D19*100,"-")</f>
        <v>91.621026769719</v>
      </c>
      <c r="K19" s="103">
        <v>45630</v>
      </c>
      <c r="L19" s="104">
        <f>IF(D19&gt;0,K19/D19*100,"-")</f>
        <v>38.9261401443415</v>
      </c>
      <c r="M19" s="103">
        <v>12943</v>
      </c>
      <c r="N19" s="104">
        <f>IF(D19&gt;0,M19/D19*100,"-")</f>
        <v>11.04144273259286</v>
      </c>
      <c r="O19" s="103">
        <v>48827</v>
      </c>
      <c r="P19" s="103">
        <v>20641</v>
      </c>
      <c r="Q19" s="104">
        <f>IF(D19&gt;0,O19/D19*100,"-")</f>
        <v>41.65344389278463</v>
      </c>
      <c r="R19" s="103">
        <v>988</v>
      </c>
      <c r="S19" s="101"/>
      <c r="T19" s="101"/>
      <c r="U19" s="101"/>
      <c r="V19" s="101" t="s">
        <v>255</v>
      </c>
      <c r="W19" s="101"/>
      <c r="X19" s="101"/>
      <c r="Y19" s="101"/>
      <c r="Z19" s="101" t="s">
        <v>255</v>
      </c>
    </row>
    <row r="20" spans="1:26" s="107" customFormat="1" ht="13.5" customHeight="1">
      <c r="A20" s="101" t="s">
        <v>20</v>
      </c>
      <c r="B20" s="102" t="s">
        <v>278</v>
      </c>
      <c r="C20" s="101" t="s">
        <v>279</v>
      </c>
      <c r="D20" s="103">
        <f>+SUM(E20,+I20)</f>
        <v>30251</v>
      </c>
      <c r="E20" s="103">
        <f>+SUM(G20,+H20)</f>
        <v>9005</v>
      </c>
      <c r="F20" s="104">
        <f>IF(D20&gt;0,E20/D20*100,"-")</f>
        <v>29.76761098806651</v>
      </c>
      <c r="G20" s="103">
        <v>9005</v>
      </c>
      <c r="H20" s="103">
        <v>0</v>
      </c>
      <c r="I20" s="103">
        <f>+SUM(K20,+M20,+O20)</f>
        <v>21246</v>
      </c>
      <c r="J20" s="104">
        <f>IF(D20&gt;0,I20/D20*100,"-")</f>
        <v>70.23238901193349</v>
      </c>
      <c r="K20" s="103">
        <v>7872</v>
      </c>
      <c r="L20" s="104">
        <f>IF(D20&gt;0,K20/D20*100,"-")</f>
        <v>26.022280255198176</v>
      </c>
      <c r="M20" s="103">
        <v>85</v>
      </c>
      <c r="N20" s="104">
        <f>IF(D20&gt;0,M20/D20*100,"-")</f>
        <v>0.2809824468612608</v>
      </c>
      <c r="O20" s="103">
        <v>13289</v>
      </c>
      <c r="P20" s="103">
        <v>12080</v>
      </c>
      <c r="Q20" s="104">
        <f>IF(D20&gt;0,O20/D20*100,"-")</f>
        <v>43.92912630987406</v>
      </c>
      <c r="R20" s="103">
        <v>534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20</v>
      </c>
      <c r="B21" s="102" t="s">
        <v>280</v>
      </c>
      <c r="C21" s="101" t="s">
        <v>281</v>
      </c>
      <c r="D21" s="103">
        <f>+SUM(E21,+I21)</f>
        <v>25168</v>
      </c>
      <c r="E21" s="103">
        <f>+SUM(G21,+H21)</f>
        <v>8520</v>
      </c>
      <c r="F21" s="104">
        <f>IF(D21&gt;0,E21/D21*100,"-")</f>
        <v>33.8525111252384</v>
      </c>
      <c r="G21" s="103">
        <v>8520</v>
      </c>
      <c r="H21" s="103">
        <v>0</v>
      </c>
      <c r="I21" s="103">
        <f>+SUM(K21,+M21,+O21)</f>
        <v>16648</v>
      </c>
      <c r="J21" s="104">
        <f>IF(D21&gt;0,I21/D21*100,"-")</f>
        <v>66.1474888747616</v>
      </c>
      <c r="K21" s="103">
        <v>9676</v>
      </c>
      <c r="L21" s="104">
        <f>IF(D21&gt;0,K21/D21*100,"-")</f>
        <v>38.44564526382708</v>
      </c>
      <c r="M21" s="103">
        <v>0</v>
      </c>
      <c r="N21" s="104">
        <f>IF(D21&gt;0,M21/D21*100,"-")</f>
        <v>0</v>
      </c>
      <c r="O21" s="103">
        <v>6972</v>
      </c>
      <c r="P21" s="103">
        <v>4029</v>
      </c>
      <c r="Q21" s="104">
        <f>IF(D21&gt;0,O21/D21*100,"-")</f>
        <v>27.701843610934517</v>
      </c>
      <c r="R21" s="103">
        <v>601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20</v>
      </c>
      <c r="B22" s="102" t="s">
        <v>282</v>
      </c>
      <c r="C22" s="101" t="s">
        <v>283</v>
      </c>
      <c r="D22" s="103">
        <f>+SUM(E22,+I22)</f>
        <v>52079</v>
      </c>
      <c r="E22" s="103">
        <f>+SUM(G22,+H22)</f>
        <v>1415</v>
      </c>
      <c r="F22" s="104">
        <f>IF(D22&gt;0,E22/D22*100,"-")</f>
        <v>2.7170260565679065</v>
      </c>
      <c r="G22" s="103">
        <v>1407</v>
      </c>
      <c r="H22" s="103">
        <v>8</v>
      </c>
      <c r="I22" s="103">
        <f>+SUM(K22,+M22,+O22)</f>
        <v>50664</v>
      </c>
      <c r="J22" s="104">
        <f>IF(D22&gt;0,I22/D22*100,"-")</f>
        <v>97.2829739434321</v>
      </c>
      <c r="K22" s="103">
        <v>42824</v>
      </c>
      <c r="L22" s="104">
        <f>IF(D22&gt;0,K22/D22*100,"-")</f>
        <v>82.22892144626432</v>
      </c>
      <c r="M22" s="103">
        <v>0</v>
      </c>
      <c r="N22" s="104">
        <f>IF(D22&gt;0,M22/D22*100,"-")</f>
        <v>0</v>
      </c>
      <c r="O22" s="103">
        <v>7840</v>
      </c>
      <c r="P22" s="103">
        <v>2306</v>
      </c>
      <c r="Q22" s="104">
        <f>IF(D22&gt;0,O22/D22*100,"-")</f>
        <v>15.054052497167763</v>
      </c>
      <c r="R22" s="103">
        <v>635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20</v>
      </c>
      <c r="B23" s="102" t="s">
        <v>284</v>
      </c>
      <c r="C23" s="101" t="s">
        <v>285</v>
      </c>
      <c r="D23" s="103">
        <f>+SUM(E23,+I23)</f>
        <v>29221</v>
      </c>
      <c r="E23" s="103">
        <f>+SUM(G23,+H23)</f>
        <v>768</v>
      </c>
      <c r="F23" s="104">
        <f>IF(D23&gt;0,E23/D23*100,"-")</f>
        <v>2.628246808801889</v>
      </c>
      <c r="G23" s="103">
        <v>768</v>
      </c>
      <c r="H23" s="103">
        <v>0</v>
      </c>
      <c r="I23" s="103">
        <f>+SUM(K23,+M23,+O23)</f>
        <v>28453</v>
      </c>
      <c r="J23" s="104">
        <f>IF(D23&gt;0,I23/D23*100,"-")</f>
        <v>97.37175319119811</v>
      </c>
      <c r="K23" s="103">
        <v>26548</v>
      </c>
      <c r="L23" s="104">
        <f>IF(D23&gt;0,K23/D23*100,"-")</f>
        <v>90.8524691146778</v>
      </c>
      <c r="M23" s="103">
        <v>0</v>
      </c>
      <c r="N23" s="104">
        <f>IF(D23&gt;0,M23/D23*100,"-")</f>
        <v>0</v>
      </c>
      <c r="O23" s="103">
        <v>1905</v>
      </c>
      <c r="P23" s="103">
        <v>415</v>
      </c>
      <c r="Q23" s="104">
        <f>IF(D23&gt;0,O23/D23*100,"-")</f>
        <v>6.519284076520311</v>
      </c>
      <c r="R23" s="103">
        <v>778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20</v>
      </c>
      <c r="B24" s="102" t="s">
        <v>286</v>
      </c>
      <c r="C24" s="101" t="s">
        <v>287</v>
      </c>
      <c r="D24" s="103">
        <f>+SUM(E24,+I24)</f>
        <v>24703</v>
      </c>
      <c r="E24" s="103">
        <f>+SUM(G24,+H24)</f>
        <v>1206</v>
      </c>
      <c r="F24" s="104">
        <f>IF(D24&gt;0,E24/D24*100,"-")</f>
        <v>4.881998137877991</v>
      </c>
      <c r="G24" s="103">
        <v>1206</v>
      </c>
      <c r="H24" s="103">
        <v>0</v>
      </c>
      <c r="I24" s="103">
        <f>+SUM(K24,+M24,+O24)</f>
        <v>23497</v>
      </c>
      <c r="J24" s="104">
        <f>IF(D24&gt;0,I24/D24*100,"-")</f>
        <v>95.11800186212201</v>
      </c>
      <c r="K24" s="103">
        <v>22186</v>
      </c>
      <c r="L24" s="104">
        <f>IF(D24&gt;0,K24/D24*100,"-")</f>
        <v>89.81095413512529</v>
      </c>
      <c r="M24" s="103">
        <v>0</v>
      </c>
      <c r="N24" s="104">
        <f>IF(D24&gt;0,M24/D24*100,"-")</f>
        <v>0</v>
      </c>
      <c r="O24" s="103">
        <v>1311</v>
      </c>
      <c r="P24" s="103">
        <v>787</v>
      </c>
      <c r="Q24" s="104">
        <f>IF(D24&gt;0,O24/D24*100,"-")</f>
        <v>5.307047726996721</v>
      </c>
      <c r="R24" s="103">
        <v>147</v>
      </c>
      <c r="S24" s="101" t="s">
        <v>255</v>
      </c>
      <c r="T24" s="101"/>
      <c r="U24" s="101"/>
      <c r="V24" s="101"/>
      <c r="W24" s="101"/>
      <c r="X24" s="101"/>
      <c r="Y24" s="101"/>
      <c r="Z24" s="101" t="s">
        <v>255</v>
      </c>
    </row>
    <row r="25" spans="1:26" s="107" customFormat="1" ht="13.5" customHeight="1">
      <c r="A25" s="101" t="s">
        <v>20</v>
      </c>
      <c r="B25" s="102" t="s">
        <v>288</v>
      </c>
      <c r="C25" s="101" t="s">
        <v>289</v>
      </c>
      <c r="D25" s="103">
        <f>+SUM(E25,+I25)</f>
        <v>13070</v>
      </c>
      <c r="E25" s="103">
        <f>+SUM(G25,+H25)</f>
        <v>221</v>
      </c>
      <c r="F25" s="104">
        <f>IF(D25&gt;0,E25/D25*100,"-")</f>
        <v>1.6908951798010712</v>
      </c>
      <c r="G25" s="103">
        <v>221</v>
      </c>
      <c r="H25" s="103">
        <v>0</v>
      </c>
      <c r="I25" s="103">
        <f>+SUM(K25,+M25,+O25)</f>
        <v>12849</v>
      </c>
      <c r="J25" s="104">
        <f>IF(D25&gt;0,I25/D25*100,"-")</f>
        <v>98.30910482019894</v>
      </c>
      <c r="K25" s="103">
        <v>12507</v>
      </c>
      <c r="L25" s="104">
        <f>IF(D25&gt;0,K25/D25*100,"-")</f>
        <v>95.69242540168325</v>
      </c>
      <c r="M25" s="103">
        <v>0</v>
      </c>
      <c r="N25" s="104">
        <f>IF(D25&gt;0,M25/D25*100,"-")</f>
        <v>0</v>
      </c>
      <c r="O25" s="103">
        <v>342</v>
      </c>
      <c r="P25" s="103">
        <v>55</v>
      </c>
      <c r="Q25" s="104">
        <f>IF(D25&gt;0,O25/D25*100,"-")</f>
        <v>2.6166794185156848</v>
      </c>
      <c r="R25" s="103">
        <v>95</v>
      </c>
      <c r="S25" s="101" t="s">
        <v>255</v>
      </c>
      <c r="T25" s="101"/>
      <c r="U25" s="101"/>
      <c r="V25" s="101"/>
      <c r="W25" s="101"/>
      <c r="X25" s="101"/>
      <c r="Y25" s="101"/>
      <c r="Z25" s="101" t="s">
        <v>255</v>
      </c>
    </row>
    <row r="26" spans="1:26" s="107" customFormat="1" ht="13.5" customHeight="1">
      <c r="A26" s="101" t="s">
        <v>20</v>
      </c>
      <c r="B26" s="102" t="s">
        <v>290</v>
      </c>
      <c r="C26" s="101" t="s">
        <v>291</v>
      </c>
      <c r="D26" s="103">
        <f>+SUM(E26,+I26)</f>
        <v>6845</v>
      </c>
      <c r="E26" s="103">
        <f>+SUM(G26,+H26)</f>
        <v>1362</v>
      </c>
      <c r="F26" s="104">
        <f>IF(D26&gt;0,E26/D26*100,"-")</f>
        <v>19.89773557341125</v>
      </c>
      <c r="G26" s="103">
        <v>1312</v>
      </c>
      <c r="H26" s="103">
        <v>50</v>
      </c>
      <c r="I26" s="103">
        <f>+SUM(K26,+M26,+O26)</f>
        <v>5483</v>
      </c>
      <c r="J26" s="104">
        <f>IF(D26&gt;0,I26/D26*100,"-")</f>
        <v>80.10226442658876</v>
      </c>
      <c r="K26" s="103">
        <v>2148</v>
      </c>
      <c r="L26" s="104">
        <f>IF(D26&gt;0,K26/D26*100,"-")</f>
        <v>31.380569758948134</v>
      </c>
      <c r="M26" s="103">
        <v>0</v>
      </c>
      <c r="N26" s="104">
        <f>IF(D26&gt;0,M26/D26*100,"-")</f>
        <v>0</v>
      </c>
      <c r="O26" s="103">
        <v>3335</v>
      </c>
      <c r="P26" s="103">
        <v>3162</v>
      </c>
      <c r="Q26" s="104">
        <f>IF(D26&gt;0,O26/D26*100,"-")</f>
        <v>48.72169466764061</v>
      </c>
      <c r="R26" s="103">
        <v>23</v>
      </c>
      <c r="S26" s="101" t="s">
        <v>255</v>
      </c>
      <c r="T26" s="101"/>
      <c r="U26" s="101"/>
      <c r="V26" s="101"/>
      <c r="W26" s="101"/>
      <c r="X26" s="101"/>
      <c r="Y26" s="101"/>
      <c r="Z26" s="101" t="s">
        <v>255</v>
      </c>
    </row>
    <row r="27" spans="1:26" s="107" customFormat="1" ht="13.5" customHeight="1">
      <c r="A27" s="101" t="s">
        <v>20</v>
      </c>
      <c r="B27" s="102" t="s">
        <v>292</v>
      </c>
      <c r="C27" s="101" t="s">
        <v>293</v>
      </c>
      <c r="D27" s="103">
        <f>+SUM(E27,+I27)</f>
        <v>19447</v>
      </c>
      <c r="E27" s="103">
        <f>+SUM(G27,+H27)</f>
        <v>1791</v>
      </c>
      <c r="F27" s="104">
        <f>IF(D27&gt;0,E27/D27*100,"-")</f>
        <v>9.209646732143776</v>
      </c>
      <c r="G27" s="103">
        <v>1040</v>
      </c>
      <c r="H27" s="103">
        <v>751</v>
      </c>
      <c r="I27" s="103">
        <f>+SUM(K27,+M27,+O27)</f>
        <v>17656</v>
      </c>
      <c r="J27" s="104">
        <f>IF(D27&gt;0,I27/D27*100,"-")</f>
        <v>90.79035326785623</v>
      </c>
      <c r="K27" s="103">
        <v>7592</v>
      </c>
      <c r="L27" s="104">
        <f>IF(D27&gt;0,K27/D27*100,"-")</f>
        <v>39.03944053067311</v>
      </c>
      <c r="M27" s="103">
        <v>0</v>
      </c>
      <c r="N27" s="104">
        <f>IF(D27&gt;0,M27/D27*100,"-")</f>
        <v>0</v>
      </c>
      <c r="O27" s="103">
        <v>10064</v>
      </c>
      <c r="P27" s="103">
        <v>9160</v>
      </c>
      <c r="Q27" s="104">
        <f>IF(D27&gt;0,O27/D27*100,"-")</f>
        <v>51.75091273718311</v>
      </c>
      <c r="R27" s="103">
        <v>376</v>
      </c>
      <c r="S27" s="101" t="s">
        <v>255</v>
      </c>
      <c r="T27" s="101"/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20</v>
      </c>
      <c r="B28" s="102" t="s">
        <v>294</v>
      </c>
      <c r="C28" s="101" t="s">
        <v>295</v>
      </c>
      <c r="D28" s="103">
        <f>+SUM(E28,+I28)</f>
        <v>8027</v>
      </c>
      <c r="E28" s="103">
        <f>+SUM(G28,+H28)</f>
        <v>2451</v>
      </c>
      <c r="F28" s="104">
        <f>IF(D28&gt;0,E28/D28*100,"-")</f>
        <v>30.534446243926748</v>
      </c>
      <c r="G28" s="103">
        <v>2451</v>
      </c>
      <c r="H28" s="103">
        <v>0</v>
      </c>
      <c r="I28" s="103">
        <f>+SUM(K28,+M28,+O28)</f>
        <v>5576</v>
      </c>
      <c r="J28" s="104">
        <f>IF(D28&gt;0,I28/D28*100,"-")</f>
        <v>69.46555375607325</v>
      </c>
      <c r="K28" s="103">
        <v>1941</v>
      </c>
      <c r="L28" s="104">
        <f>IF(D28&gt;0,K28/D28*100,"-")</f>
        <v>24.180889497944438</v>
      </c>
      <c r="M28" s="103">
        <v>0</v>
      </c>
      <c r="N28" s="104">
        <f>IF(D28&gt;0,M28/D28*100,"-")</f>
        <v>0</v>
      </c>
      <c r="O28" s="103">
        <v>3635</v>
      </c>
      <c r="P28" s="103">
        <v>2928</v>
      </c>
      <c r="Q28" s="104">
        <f>IF(D28&gt;0,O28/D28*100,"-")</f>
        <v>45.284664258128814</v>
      </c>
      <c r="R28" s="103">
        <v>104</v>
      </c>
      <c r="S28" s="101"/>
      <c r="T28" s="101"/>
      <c r="U28" s="101"/>
      <c r="V28" s="101" t="s">
        <v>255</v>
      </c>
      <c r="W28" s="101"/>
      <c r="X28" s="101"/>
      <c r="Y28" s="101"/>
      <c r="Z28" s="101" t="s">
        <v>255</v>
      </c>
    </row>
    <row r="29" spans="1:26" s="107" customFormat="1" ht="13.5" customHeight="1">
      <c r="A29" s="101" t="s">
        <v>20</v>
      </c>
      <c r="B29" s="102" t="s">
        <v>296</v>
      </c>
      <c r="C29" s="101" t="s">
        <v>297</v>
      </c>
      <c r="D29" s="103">
        <f>+SUM(E29,+I29)</f>
        <v>17170</v>
      </c>
      <c r="E29" s="103">
        <f>+SUM(G29,+H29)</f>
        <v>4938</v>
      </c>
      <c r="F29" s="104">
        <f>IF(D29&gt;0,E29/D29*100,"-")</f>
        <v>28.75946418171229</v>
      </c>
      <c r="G29" s="103">
        <v>4938</v>
      </c>
      <c r="H29" s="103">
        <v>0</v>
      </c>
      <c r="I29" s="103">
        <f>+SUM(K29,+M29,+O29)</f>
        <v>12232</v>
      </c>
      <c r="J29" s="104">
        <f>IF(D29&gt;0,I29/D29*100,"-")</f>
        <v>71.24053581828771</v>
      </c>
      <c r="K29" s="103">
        <v>619</v>
      </c>
      <c r="L29" s="104">
        <f>IF(D29&gt;0,K29/D29*100,"-")</f>
        <v>3.6051252184041935</v>
      </c>
      <c r="M29" s="103">
        <v>0</v>
      </c>
      <c r="N29" s="104">
        <f>IF(D29&gt;0,M29/D29*100,"-")</f>
        <v>0</v>
      </c>
      <c r="O29" s="103">
        <v>11613</v>
      </c>
      <c r="P29" s="103">
        <v>8458</v>
      </c>
      <c r="Q29" s="104">
        <f>IF(D29&gt;0,O29/D29*100,"-")</f>
        <v>67.63541059988351</v>
      </c>
      <c r="R29" s="103">
        <v>267</v>
      </c>
      <c r="S29" s="101" t="s">
        <v>255</v>
      </c>
      <c r="T29" s="101"/>
      <c r="U29" s="101"/>
      <c r="V29" s="101"/>
      <c r="W29" s="101" t="s">
        <v>255</v>
      </c>
      <c r="X29" s="101"/>
      <c r="Y29" s="101"/>
      <c r="Z29" s="101"/>
    </row>
    <row r="30" spans="1:26" s="107" customFormat="1" ht="13.5" customHeight="1">
      <c r="A30" s="101" t="s">
        <v>20</v>
      </c>
      <c r="B30" s="102" t="s">
        <v>298</v>
      </c>
      <c r="C30" s="101" t="s">
        <v>299</v>
      </c>
      <c r="D30" s="103">
        <f>+SUM(E30,+I30)</f>
        <v>9820</v>
      </c>
      <c r="E30" s="103">
        <f>+SUM(G30,+H30)</f>
        <v>2587</v>
      </c>
      <c r="F30" s="104">
        <f>IF(D30&gt;0,E30/D30*100,"-")</f>
        <v>26.34419551934827</v>
      </c>
      <c r="G30" s="103">
        <v>1978</v>
      </c>
      <c r="H30" s="103">
        <v>609</v>
      </c>
      <c r="I30" s="103">
        <f>+SUM(K30,+M30,+O30)</f>
        <v>7233</v>
      </c>
      <c r="J30" s="104">
        <f>IF(D30&gt;0,I30/D30*100,"-")</f>
        <v>73.65580448065174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7233</v>
      </c>
      <c r="P30" s="103">
        <v>6899</v>
      </c>
      <c r="Q30" s="104">
        <f>IF(D30&gt;0,O30/D30*100,"-")</f>
        <v>73.65580448065174</v>
      </c>
      <c r="R30" s="103">
        <v>77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</row>
    <row r="32" spans="1:26" s="107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</row>
    <row r="33" spans="1:26" s="107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</row>
    <row r="34" spans="1:26" s="107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30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広島県</v>
      </c>
      <c r="B7" s="109" t="str">
        <f>'水洗化人口等'!B7</f>
        <v>34000</v>
      </c>
      <c r="C7" s="108" t="s">
        <v>201</v>
      </c>
      <c r="D7" s="110">
        <f>SUM(E7,+H7,+K7)</f>
        <v>658929</v>
      </c>
      <c r="E7" s="110">
        <f>SUM(F7:G7)</f>
        <v>13393</v>
      </c>
      <c r="F7" s="110">
        <f>SUM(F$8:F$1000)</f>
        <v>13393</v>
      </c>
      <c r="G7" s="110">
        <f>SUM(G$8:G$1000)</f>
        <v>0</v>
      </c>
      <c r="H7" s="110">
        <f>SUM(I7:J7)</f>
        <v>49131</v>
      </c>
      <c r="I7" s="110">
        <f>SUM(I$8:I$1000)</f>
        <v>42825</v>
      </c>
      <c r="J7" s="110">
        <f>SUM(J$8:J$1000)</f>
        <v>6306</v>
      </c>
      <c r="K7" s="110">
        <f>SUM(L7:M7)</f>
        <v>596405</v>
      </c>
      <c r="L7" s="110">
        <f>SUM(L$8:L$1000)</f>
        <v>162132</v>
      </c>
      <c r="M7" s="110">
        <f>SUM(M$8:M$1000)</f>
        <v>434273</v>
      </c>
      <c r="N7" s="110">
        <f>SUM(O7,+V7,+AC7)</f>
        <v>666042</v>
      </c>
      <c r="O7" s="110">
        <f>SUM(P7:U7)</f>
        <v>218937</v>
      </c>
      <c r="P7" s="110">
        <f aca="true" t="shared" si="0" ref="P7:U7">SUM(P$8:P$1000)</f>
        <v>185692</v>
      </c>
      <c r="Q7" s="110">
        <f t="shared" si="0"/>
        <v>0</v>
      </c>
      <c r="R7" s="110">
        <f t="shared" si="0"/>
        <v>0</v>
      </c>
      <c r="S7" s="110">
        <f t="shared" si="0"/>
        <v>33245</v>
      </c>
      <c r="T7" s="110">
        <f t="shared" si="0"/>
        <v>0</v>
      </c>
      <c r="U7" s="110">
        <f t="shared" si="0"/>
        <v>0</v>
      </c>
      <c r="V7" s="110">
        <f>SUM(W7:AB7)</f>
        <v>441697</v>
      </c>
      <c r="W7" s="110">
        <f aca="true" t="shared" si="1" ref="W7:AB7">SUM(W$8:W$1000)</f>
        <v>397947</v>
      </c>
      <c r="X7" s="110">
        <f t="shared" si="1"/>
        <v>0</v>
      </c>
      <c r="Y7" s="110">
        <f t="shared" si="1"/>
        <v>0</v>
      </c>
      <c r="Z7" s="110">
        <f t="shared" si="1"/>
        <v>43750</v>
      </c>
      <c r="AA7" s="110">
        <f t="shared" si="1"/>
        <v>0</v>
      </c>
      <c r="AB7" s="110">
        <f t="shared" si="1"/>
        <v>0</v>
      </c>
      <c r="AC7" s="110">
        <f>SUM(AD7:AE7)</f>
        <v>5408</v>
      </c>
      <c r="AD7" s="110">
        <f>SUM(AD$8:AD$1000)</f>
        <v>5408</v>
      </c>
      <c r="AE7" s="110">
        <f>SUM(AE$8:AE$1000)</f>
        <v>0</v>
      </c>
      <c r="AF7" s="110">
        <f>SUM(AG7:AI7)</f>
        <v>102686</v>
      </c>
      <c r="AG7" s="110">
        <f>SUM(AG$8:AG$1000)</f>
        <v>102686</v>
      </c>
      <c r="AH7" s="110">
        <f>SUM(AH$8:AH$1000)</f>
        <v>0</v>
      </c>
      <c r="AI7" s="110">
        <f>SUM(AI$8:AI$1000)</f>
        <v>0</v>
      </c>
      <c r="AJ7" s="110">
        <f>SUM(AK7:AS7)</f>
        <v>137333</v>
      </c>
      <c r="AK7" s="110">
        <f aca="true" t="shared" si="2" ref="AK7:AS7">SUM(AK$8:AK$1000)</f>
        <v>35145</v>
      </c>
      <c r="AL7" s="110">
        <f t="shared" si="2"/>
        <v>39</v>
      </c>
      <c r="AM7" s="110">
        <f t="shared" si="2"/>
        <v>8215</v>
      </c>
      <c r="AN7" s="110">
        <f t="shared" si="2"/>
        <v>1286</v>
      </c>
      <c r="AO7" s="110">
        <f t="shared" si="2"/>
        <v>0</v>
      </c>
      <c r="AP7" s="110">
        <f t="shared" si="2"/>
        <v>91267</v>
      </c>
      <c r="AQ7" s="110">
        <f t="shared" si="2"/>
        <v>317</v>
      </c>
      <c r="AR7" s="110">
        <f t="shared" si="2"/>
        <v>102</v>
      </c>
      <c r="AS7" s="110">
        <f t="shared" si="2"/>
        <v>962</v>
      </c>
      <c r="AT7" s="110">
        <f>SUM(AU7:AY7)</f>
        <v>1016</v>
      </c>
      <c r="AU7" s="110">
        <f>SUM(AU$8:AU$1000)</f>
        <v>537</v>
      </c>
      <c r="AV7" s="110">
        <f>SUM(AV$8:AV$1000)</f>
        <v>0</v>
      </c>
      <c r="AW7" s="110">
        <f>SUM(AW$8:AW$1000)</f>
        <v>479</v>
      </c>
      <c r="AX7" s="110">
        <f>SUM(AX$8:AX$1000)</f>
        <v>0</v>
      </c>
      <c r="AY7" s="110">
        <f>SUM(AY$8:AY$1000)</f>
        <v>0</v>
      </c>
      <c r="AZ7" s="110">
        <f>SUM(BA7:BC7)</f>
        <v>200</v>
      </c>
      <c r="BA7" s="110">
        <f>SUM(BA$8:BA$1000)</f>
        <v>200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20</v>
      </c>
      <c r="B8" s="106" t="s">
        <v>253</v>
      </c>
      <c r="C8" s="101" t="s">
        <v>254</v>
      </c>
      <c r="D8" s="103">
        <f>SUM(E8,+H8,+K8)</f>
        <v>69289</v>
      </c>
      <c r="E8" s="103">
        <f>SUM(F8:G8)</f>
        <v>0</v>
      </c>
      <c r="F8" s="103">
        <v>0</v>
      </c>
      <c r="G8" s="103">
        <v>0</v>
      </c>
      <c r="H8" s="103">
        <f>SUM(I8:J8)</f>
        <v>30644</v>
      </c>
      <c r="I8" s="103">
        <v>30644</v>
      </c>
      <c r="J8" s="103">
        <v>0</v>
      </c>
      <c r="K8" s="103">
        <f>SUM(L8:M8)</f>
        <v>38645</v>
      </c>
      <c r="L8" s="103">
        <v>0</v>
      </c>
      <c r="M8" s="103">
        <v>38645</v>
      </c>
      <c r="N8" s="103">
        <f>SUM(O8,+V8,+AC8)</f>
        <v>69289</v>
      </c>
      <c r="O8" s="103">
        <f>SUM(P8:U8)</f>
        <v>30644</v>
      </c>
      <c r="P8" s="103">
        <v>4101</v>
      </c>
      <c r="Q8" s="103">
        <v>0</v>
      </c>
      <c r="R8" s="103">
        <v>0</v>
      </c>
      <c r="S8" s="103">
        <v>26543</v>
      </c>
      <c r="T8" s="103">
        <v>0</v>
      </c>
      <c r="U8" s="103">
        <v>0</v>
      </c>
      <c r="V8" s="103">
        <f>SUM(W8:AB8)</f>
        <v>38645</v>
      </c>
      <c r="W8" s="103">
        <v>4467</v>
      </c>
      <c r="X8" s="103">
        <v>0</v>
      </c>
      <c r="Y8" s="103">
        <v>0</v>
      </c>
      <c r="Z8" s="103">
        <v>34178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283</v>
      </c>
      <c r="AG8" s="103">
        <v>283</v>
      </c>
      <c r="AH8" s="103">
        <v>0</v>
      </c>
      <c r="AI8" s="103">
        <v>0</v>
      </c>
      <c r="AJ8" s="103">
        <f>SUM(AK8:AS8)</f>
        <v>283</v>
      </c>
      <c r="AK8" s="103">
        <v>0</v>
      </c>
      <c r="AL8" s="103">
        <v>0</v>
      </c>
      <c r="AM8" s="103">
        <v>12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271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20</v>
      </c>
      <c r="B9" s="106" t="s">
        <v>256</v>
      </c>
      <c r="C9" s="101" t="s">
        <v>257</v>
      </c>
      <c r="D9" s="103">
        <f>SUM(E9,+H9,+K9)</f>
        <v>31332</v>
      </c>
      <c r="E9" s="103">
        <f>SUM(F9:G9)</f>
        <v>0</v>
      </c>
      <c r="F9" s="103">
        <v>0</v>
      </c>
      <c r="G9" s="103">
        <v>0</v>
      </c>
      <c r="H9" s="103">
        <f>SUM(I9:J9)</f>
        <v>3616</v>
      </c>
      <c r="I9" s="103">
        <v>3616</v>
      </c>
      <c r="J9" s="103">
        <v>0</v>
      </c>
      <c r="K9" s="103">
        <f>SUM(L9:M9)</f>
        <v>27716</v>
      </c>
      <c r="L9" s="103">
        <v>11305</v>
      </c>
      <c r="M9" s="103">
        <v>16411</v>
      </c>
      <c r="N9" s="103">
        <f>SUM(O9,+V9,+AC9)</f>
        <v>31336</v>
      </c>
      <c r="O9" s="103">
        <f>SUM(P9:U9)</f>
        <v>14921</v>
      </c>
      <c r="P9" s="103">
        <v>13877</v>
      </c>
      <c r="Q9" s="103">
        <v>0</v>
      </c>
      <c r="R9" s="103">
        <v>0</v>
      </c>
      <c r="S9" s="103">
        <v>1044</v>
      </c>
      <c r="T9" s="103">
        <v>0</v>
      </c>
      <c r="U9" s="103">
        <v>0</v>
      </c>
      <c r="V9" s="103">
        <f>SUM(W9:AB9)</f>
        <v>16411</v>
      </c>
      <c r="W9" s="103">
        <v>13731</v>
      </c>
      <c r="X9" s="103">
        <v>0</v>
      </c>
      <c r="Y9" s="103">
        <v>0</v>
      </c>
      <c r="Z9" s="103">
        <v>2680</v>
      </c>
      <c r="AA9" s="103">
        <v>0</v>
      </c>
      <c r="AB9" s="103">
        <v>0</v>
      </c>
      <c r="AC9" s="103">
        <f>SUM(AD9:AE9)</f>
        <v>4</v>
      </c>
      <c r="AD9" s="103">
        <v>4</v>
      </c>
      <c r="AE9" s="103">
        <v>0</v>
      </c>
      <c r="AF9" s="103">
        <f>SUM(AG9:AI9)</f>
        <v>572</v>
      </c>
      <c r="AG9" s="103">
        <v>572</v>
      </c>
      <c r="AH9" s="103">
        <v>0</v>
      </c>
      <c r="AI9" s="103">
        <v>0</v>
      </c>
      <c r="AJ9" s="103">
        <f>SUM(AK9:AS9)</f>
        <v>566</v>
      </c>
      <c r="AK9" s="103">
        <v>0</v>
      </c>
      <c r="AL9" s="103">
        <v>0</v>
      </c>
      <c r="AM9" s="103">
        <v>217</v>
      </c>
      <c r="AN9" s="103">
        <v>349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6</v>
      </c>
      <c r="AU9" s="103">
        <v>6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20</v>
      </c>
      <c r="B10" s="106" t="s">
        <v>258</v>
      </c>
      <c r="C10" s="101" t="s">
        <v>259</v>
      </c>
      <c r="D10" s="103">
        <f>SUM(E10,+H10,+K10)</f>
        <v>17372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17372</v>
      </c>
      <c r="L10" s="103">
        <v>4062</v>
      </c>
      <c r="M10" s="103">
        <v>13310</v>
      </c>
      <c r="N10" s="103">
        <f>SUM(O10,+V10,+AC10)</f>
        <v>17372</v>
      </c>
      <c r="O10" s="103">
        <f>SUM(P10:U10)</f>
        <v>4062</v>
      </c>
      <c r="P10" s="103">
        <v>4062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13310</v>
      </c>
      <c r="W10" s="103">
        <v>13310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528</v>
      </c>
      <c r="AG10" s="103">
        <v>528</v>
      </c>
      <c r="AH10" s="103">
        <v>0</v>
      </c>
      <c r="AI10" s="103">
        <v>0</v>
      </c>
      <c r="AJ10" s="103">
        <f>SUM(AK10:AS10)</f>
        <v>528</v>
      </c>
      <c r="AK10" s="103">
        <v>0</v>
      </c>
      <c r="AL10" s="103">
        <v>0</v>
      </c>
      <c r="AM10" s="103">
        <v>528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20</v>
      </c>
      <c r="B11" s="106" t="s">
        <v>260</v>
      </c>
      <c r="C11" s="101" t="s">
        <v>261</v>
      </c>
      <c r="D11" s="103">
        <f>SUM(E11,+H11,+K11)</f>
        <v>52411</v>
      </c>
      <c r="E11" s="103">
        <f>SUM(F11:G11)</f>
        <v>0</v>
      </c>
      <c r="F11" s="103">
        <v>0</v>
      </c>
      <c r="G11" s="103">
        <v>0</v>
      </c>
      <c r="H11" s="103">
        <f>SUM(I11:J11)</f>
        <v>46</v>
      </c>
      <c r="I11" s="103">
        <v>39</v>
      </c>
      <c r="J11" s="103">
        <v>7</v>
      </c>
      <c r="K11" s="103">
        <f>SUM(L11:M11)</f>
        <v>52365</v>
      </c>
      <c r="L11" s="103">
        <v>14978</v>
      </c>
      <c r="M11" s="103">
        <v>37387</v>
      </c>
      <c r="N11" s="103">
        <f>SUM(O11,+V11,+AC11)</f>
        <v>52777</v>
      </c>
      <c r="O11" s="103">
        <f>SUM(P11:U11)</f>
        <v>15017</v>
      </c>
      <c r="P11" s="103">
        <v>15017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37394</v>
      </c>
      <c r="W11" s="103">
        <v>37394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366</v>
      </c>
      <c r="AD11" s="103">
        <v>366</v>
      </c>
      <c r="AE11" s="103">
        <v>0</v>
      </c>
      <c r="AF11" s="103">
        <f>SUM(AG11:AI11)</f>
        <v>1146</v>
      </c>
      <c r="AG11" s="103">
        <v>1146</v>
      </c>
      <c r="AH11" s="103">
        <v>0</v>
      </c>
      <c r="AI11" s="103">
        <v>0</v>
      </c>
      <c r="AJ11" s="103">
        <f>SUM(AK11:AS11)</f>
        <v>1146</v>
      </c>
      <c r="AK11" s="103">
        <v>0</v>
      </c>
      <c r="AL11" s="103">
        <v>0</v>
      </c>
      <c r="AM11" s="103">
        <v>1111</v>
      </c>
      <c r="AN11" s="103">
        <v>0</v>
      </c>
      <c r="AO11" s="103">
        <v>0</v>
      </c>
      <c r="AP11" s="103">
        <v>0</v>
      </c>
      <c r="AQ11" s="103">
        <v>0</v>
      </c>
      <c r="AR11" s="103">
        <v>35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20</v>
      </c>
      <c r="B12" s="106" t="s">
        <v>262</v>
      </c>
      <c r="C12" s="101" t="s">
        <v>263</v>
      </c>
      <c r="D12" s="103">
        <f>SUM(E12,+H12,+K12)</f>
        <v>104244</v>
      </c>
      <c r="E12" s="103">
        <f>SUM(F12:G12)</f>
        <v>11198</v>
      </c>
      <c r="F12" s="103">
        <v>11198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93046</v>
      </c>
      <c r="L12" s="103">
        <v>42926</v>
      </c>
      <c r="M12" s="103">
        <v>50120</v>
      </c>
      <c r="N12" s="103">
        <f>SUM(O12,+V12,+AC12)</f>
        <v>104244</v>
      </c>
      <c r="O12" s="103">
        <f>SUM(P12:U12)</f>
        <v>54124</v>
      </c>
      <c r="P12" s="103">
        <v>54124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50120</v>
      </c>
      <c r="W12" s="103">
        <v>50120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1191</v>
      </c>
      <c r="AG12" s="103">
        <v>1191</v>
      </c>
      <c r="AH12" s="103">
        <v>0</v>
      </c>
      <c r="AI12" s="103">
        <v>0</v>
      </c>
      <c r="AJ12" s="103">
        <f>SUM(AK12:AS12)</f>
        <v>1016</v>
      </c>
      <c r="AK12" s="103">
        <v>0</v>
      </c>
      <c r="AL12" s="103">
        <v>0</v>
      </c>
      <c r="AM12" s="103">
        <v>79</v>
      </c>
      <c r="AN12" s="103">
        <v>937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178</v>
      </c>
      <c r="AU12" s="103">
        <v>175</v>
      </c>
      <c r="AV12" s="103">
        <v>0</v>
      </c>
      <c r="AW12" s="103">
        <v>3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20</v>
      </c>
      <c r="B13" s="106" t="s">
        <v>264</v>
      </c>
      <c r="C13" s="101" t="s">
        <v>265</v>
      </c>
      <c r="D13" s="103">
        <f>SUM(E13,+H13,+K13)</f>
        <v>109550</v>
      </c>
      <c r="E13" s="103">
        <f>SUM(F13:G13)</f>
        <v>0</v>
      </c>
      <c r="F13" s="103">
        <v>0</v>
      </c>
      <c r="G13" s="103">
        <v>0</v>
      </c>
      <c r="H13" s="103">
        <f>SUM(I13:J13)</f>
        <v>135</v>
      </c>
      <c r="I13" s="103">
        <v>135</v>
      </c>
      <c r="J13" s="103">
        <v>0</v>
      </c>
      <c r="K13" s="103">
        <f>SUM(L13:M13)</f>
        <v>109415</v>
      </c>
      <c r="L13" s="103">
        <v>30657</v>
      </c>
      <c r="M13" s="103">
        <v>78758</v>
      </c>
      <c r="N13" s="103">
        <f>SUM(O13,+V13,+AC13)</f>
        <v>111971</v>
      </c>
      <c r="O13" s="103">
        <f>SUM(P13:U13)</f>
        <v>31379</v>
      </c>
      <c r="P13" s="103">
        <v>31379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79876</v>
      </c>
      <c r="W13" s="103">
        <v>79876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716</v>
      </c>
      <c r="AD13" s="103">
        <v>716</v>
      </c>
      <c r="AE13" s="103">
        <v>0</v>
      </c>
      <c r="AF13" s="103">
        <f>SUM(AG13:AI13)</f>
        <v>2619</v>
      </c>
      <c r="AG13" s="103">
        <v>2619</v>
      </c>
      <c r="AH13" s="103">
        <v>0</v>
      </c>
      <c r="AI13" s="103">
        <v>0</v>
      </c>
      <c r="AJ13" s="103">
        <f>SUM(AK13:AS13)</f>
        <v>2619</v>
      </c>
      <c r="AK13" s="103">
        <v>0</v>
      </c>
      <c r="AL13" s="103">
        <v>0</v>
      </c>
      <c r="AM13" s="103">
        <v>2589</v>
      </c>
      <c r="AN13" s="103">
        <v>0</v>
      </c>
      <c r="AO13" s="103">
        <v>0</v>
      </c>
      <c r="AP13" s="103">
        <v>0</v>
      </c>
      <c r="AQ13" s="103">
        <v>0</v>
      </c>
      <c r="AR13" s="103">
        <v>30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20</v>
      </c>
      <c r="B14" s="106" t="s">
        <v>266</v>
      </c>
      <c r="C14" s="101" t="s">
        <v>267</v>
      </c>
      <c r="D14" s="103">
        <f>SUM(E14,+H14,+K14)</f>
        <v>22670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22670</v>
      </c>
      <c r="L14" s="103">
        <v>6132</v>
      </c>
      <c r="M14" s="103">
        <v>16538</v>
      </c>
      <c r="N14" s="103">
        <f>SUM(O14,+V14,+AC14)</f>
        <v>22727</v>
      </c>
      <c r="O14" s="103">
        <f>SUM(P14:U14)</f>
        <v>6132</v>
      </c>
      <c r="P14" s="103">
        <v>6132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16538</v>
      </c>
      <c r="W14" s="103">
        <v>16538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57</v>
      </c>
      <c r="AD14" s="103">
        <v>57</v>
      </c>
      <c r="AE14" s="103">
        <v>0</v>
      </c>
      <c r="AF14" s="103">
        <f>SUM(AG14:AI14)</f>
        <v>71</v>
      </c>
      <c r="AG14" s="103">
        <v>71</v>
      </c>
      <c r="AH14" s="103">
        <v>0</v>
      </c>
      <c r="AI14" s="103">
        <v>0</v>
      </c>
      <c r="AJ14" s="103">
        <f>SUM(AK14:AS14)</f>
        <v>710</v>
      </c>
      <c r="AK14" s="103">
        <v>710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71</v>
      </c>
      <c r="AU14" s="103">
        <v>71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20</v>
      </c>
      <c r="B15" s="106" t="s">
        <v>268</v>
      </c>
      <c r="C15" s="101" t="s">
        <v>269</v>
      </c>
      <c r="D15" s="103">
        <f>SUM(E15,+H15,+K15)</f>
        <v>31855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31855</v>
      </c>
      <c r="L15" s="103">
        <v>9181</v>
      </c>
      <c r="M15" s="103">
        <v>22674</v>
      </c>
      <c r="N15" s="103">
        <f>SUM(O15,+V15,+AC15)</f>
        <v>33870</v>
      </c>
      <c r="O15" s="103">
        <f>SUM(P15:U15)</f>
        <v>9181</v>
      </c>
      <c r="P15" s="103">
        <v>9181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22674</v>
      </c>
      <c r="W15" s="103">
        <v>22674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2015</v>
      </c>
      <c r="AD15" s="103">
        <v>2015</v>
      </c>
      <c r="AE15" s="103">
        <v>0</v>
      </c>
      <c r="AF15" s="103">
        <f>SUM(AG15:AI15)</f>
        <v>37</v>
      </c>
      <c r="AG15" s="103">
        <v>37</v>
      </c>
      <c r="AH15" s="103">
        <v>0</v>
      </c>
      <c r="AI15" s="103">
        <v>0</v>
      </c>
      <c r="AJ15" s="103">
        <f>SUM(AK15:AS15)</f>
        <v>76</v>
      </c>
      <c r="AK15" s="103">
        <v>0</v>
      </c>
      <c r="AL15" s="103">
        <v>39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37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39</v>
      </c>
      <c r="BA15" s="103">
        <v>39</v>
      </c>
      <c r="BB15" s="103">
        <v>0</v>
      </c>
      <c r="BC15" s="103">
        <v>0</v>
      </c>
    </row>
    <row r="16" spans="1:55" s="107" customFormat="1" ht="13.5" customHeight="1">
      <c r="A16" s="105" t="s">
        <v>20</v>
      </c>
      <c r="B16" s="106" t="s">
        <v>270</v>
      </c>
      <c r="C16" s="101" t="s">
        <v>271</v>
      </c>
      <c r="D16" s="103">
        <f>SUM(E16,+H16,+K16)</f>
        <v>19214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19214</v>
      </c>
      <c r="L16" s="103">
        <v>6587</v>
      </c>
      <c r="M16" s="103">
        <v>12627</v>
      </c>
      <c r="N16" s="103">
        <f>SUM(O16,+V16,+AC16)</f>
        <v>20363</v>
      </c>
      <c r="O16" s="103">
        <f>SUM(P16:U16)</f>
        <v>6587</v>
      </c>
      <c r="P16" s="103">
        <v>6587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12627</v>
      </c>
      <c r="W16" s="103">
        <v>12627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1149</v>
      </c>
      <c r="AD16" s="103">
        <v>1149</v>
      </c>
      <c r="AE16" s="103">
        <v>0</v>
      </c>
      <c r="AF16" s="103">
        <f>SUM(AG16:AI16)</f>
        <v>38</v>
      </c>
      <c r="AG16" s="103">
        <v>38</v>
      </c>
      <c r="AH16" s="103">
        <v>0</v>
      </c>
      <c r="AI16" s="103">
        <v>0</v>
      </c>
      <c r="AJ16" s="103">
        <f>SUM(AK16:AS16)</f>
        <v>38</v>
      </c>
      <c r="AK16" s="103">
        <v>38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38</v>
      </c>
      <c r="AU16" s="103">
        <v>38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20</v>
      </c>
      <c r="B17" s="106" t="s">
        <v>272</v>
      </c>
      <c r="C17" s="101" t="s">
        <v>273</v>
      </c>
      <c r="D17" s="103">
        <f>SUM(E17,+H17,+K17)</f>
        <v>3085</v>
      </c>
      <c r="E17" s="103">
        <f>SUM(F17:G17)</f>
        <v>0</v>
      </c>
      <c r="F17" s="103">
        <v>0</v>
      </c>
      <c r="G17" s="103">
        <v>0</v>
      </c>
      <c r="H17" s="103">
        <f>SUM(I17:J17)</f>
        <v>547</v>
      </c>
      <c r="I17" s="103">
        <v>547</v>
      </c>
      <c r="J17" s="103">
        <v>0</v>
      </c>
      <c r="K17" s="103">
        <f>SUM(L17:M17)</f>
        <v>2538</v>
      </c>
      <c r="L17" s="103">
        <v>0</v>
      </c>
      <c r="M17" s="103">
        <v>2538</v>
      </c>
      <c r="N17" s="103">
        <f>SUM(O17,+V17,+AC17)</f>
        <v>3085</v>
      </c>
      <c r="O17" s="103">
        <f>SUM(P17:U17)</f>
        <v>547</v>
      </c>
      <c r="P17" s="103">
        <v>0</v>
      </c>
      <c r="Q17" s="103">
        <v>0</v>
      </c>
      <c r="R17" s="103">
        <v>0</v>
      </c>
      <c r="S17" s="103">
        <v>547</v>
      </c>
      <c r="T17" s="103">
        <v>0</v>
      </c>
      <c r="U17" s="103">
        <v>0</v>
      </c>
      <c r="V17" s="103">
        <f>SUM(W17:AB17)</f>
        <v>2538</v>
      </c>
      <c r="W17" s="103">
        <v>0</v>
      </c>
      <c r="X17" s="103">
        <v>0</v>
      </c>
      <c r="Y17" s="103">
        <v>0</v>
      </c>
      <c r="Z17" s="103">
        <v>2538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20</v>
      </c>
      <c r="B18" s="106" t="s">
        <v>274</v>
      </c>
      <c r="C18" s="101" t="s">
        <v>275</v>
      </c>
      <c r="D18" s="103">
        <f>SUM(E18,+H18,+K18)</f>
        <v>82170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82170</v>
      </c>
      <c r="L18" s="103">
        <v>17688</v>
      </c>
      <c r="M18" s="103">
        <v>64482</v>
      </c>
      <c r="N18" s="103">
        <f>SUM(O18,+V18,+AC18)</f>
        <v>82170</v>
      </c>
      <c r="O18" s="103">
        <f>SUM(P18:U18)</f>
        <v>17688</v>
      </c>
      <c r="P18" s="103">
        <v>17688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64482</v>
      </c>
      <c r="W18" s="103">
        <v>64482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94826</v>
      </c>
      <c r="AG18" s="103">
        <v>94826</v>
      </c>
      <c r="AH18" s="103">
        <v>0</v>
      </c>
      <c r="AI18" s="103">
        <v>0</v>
      </c>
      <c r="AJ18" s="103">
        <f>SUM(AK18:AS18)</f>
        <v>94826</v>
      </c>
      <c r="AK18" s="103">
        <v>139</v>
      </c>
      <c r="AL18" s="103">
        <v>0</v>
      </c>
      <c r="AM18" s="103">
        <v>3420</v>
      </c>
      <c r="AN18" s="103">
        <v>0</v>
      </c>
      <c r="AO18" s="103">
        <v>0</v>
      </c>
      <c r="AP18" s="103">
        <v>91267</v>
      </c>
      <c r="AQ18" s="103">
        <v>0</v>
      </c>
      <c r="AR18" s="103">
        <v>0</v>
      </c>
      <c r="AS18" s="103">
        <v>0</v>
      </c>
      <c r="AT18" s="103">
        <f>SUM(AU18:AY18)</f>
        <v>587</v>
      </c>
      <c r="AU18" s="103">
        <v>139</v>
      </c>
      <c r="AV18" s="103">
        <v>0</v>
      </c>
      <c r="AW18" s="103">
        <v>448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20</v>
      </c>
      <c r="B19" s="106" t="s">
        <v>276</v>
      </c>
      <c r="C19" s="101" t="s">
        <v>277</v>
      </c>
      <c r="D19" s="103">
        <f>SUM(E19,+H19,+K19)</f>
        <v>34266</v>
      </c>
      <c r="E19" s="103">
        <f>SUM(F19:G19)</f>
        <v>0</v>
      </c>
      <c r="F19" s="103">
        <v>0</v>
      </c>
      <c r="G19" s="103">
        <v>0</v>
      </c>
      <c r="H19" s="103">
        <f>SUM(I19:J19)</f>
        <v>8</v>
      </c>
      <c r="I19" s="103">
        <v>8</v>
      </c>
      <c r="J19" s="103">
        <v>0</v>
      </c>
      <c r="K19" s="103">
        <f>SUM(L19:M19)</f>
        <v>34258</v>
      </c>
      <c r="L19" s="103">
        <v>6429</v>
      </c>
      <c r="M19" s="103">
        <v>27829</v>
      </c>
      <c r="N19" s="103">
        <f>SUM(O19,+V19,+AC19)</f>
        <v>34266</v>
      </c>
      <c r="O19" s="103">
        <f>SUM(P19:U19)</f>
        <v>6437</v>
      </c>
      <c r="P19" s="103">
        <v>6429</v>
      </c>
      <c r="Q19" s="103">
        <v>0</v>
      </c>
      <c r="R19" s="103">
        <v>0</v>
      </c>
      <c r="S19" s="103">
        <v>8</v>
      </c>
      <c r="T19" s="103">
        <v>0</v>
      </c>
      <c r="U19" s="103">
        <v>0</v>
      </c>
      <c r="V19" s="103">
        <f>SUM(W19:AB19)</f>
        <v>27829</v>
      </c>
      <c r="W19" s="103">
        <v>27829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108</v>
      </c>
      <c r="AG19" s="103">
        <v>108</v>
      </c>
      <c r="AH19" s="103">
        <v>0</v>
      </c>
      <c r="AI19" s="103">
        <v>0</v>
      </c>
      <c r="AJ19" s="103">
        <f>SUM(AK19:AS19)</f>
        <v>34258</v>
      </c>
      <c r="AK19" s="103">
        <v>34258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108</v>
      </c>
      <c r="AU19" s="103">
        <v>108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20</v>
      </c>
      <c r="B20" s="106" t="s">
        <v>278</v>
      </c>
      <c r="C20" s="101" t="s">
        <v>279</v>
      </c>
      <c r="D20" s="103">
        <f>SUM(E20,+H20,+K20)</f>
        <v>21428</v>
      </c>
      <c r="E20" s="103">
        <f>SUM(F20:G20)</f>
        <v>0</v>
      </c>
      <c r="F20" s="103">
        <v>0</v>
      </c>
      <c r="G20" s="103">
        <v>0</v>
      </c>
      <c r="H20" s="103">
        <f>SUM(I20:J20)</f>
        <v>10506</v>
      </c>
      <c r="I20" s="103">
        <v>4207</v>
      </c>
      <c r="J20" s="103">
        <v>6299</v>
      </c>
      <c r="K20" s="103">
        <f>SUM(L20:M20)</f>
        <v>10922</v>
      </c>
      <c r="L20" s="103">
        <v>0</v>
      </c>
      <c r="M20" s="103">
        <v>10922</v>
      </c>
      <c r="N20" s="103">
        <f>SUM(O20,+V20,+AC20)</f>
        <v>21428</v>
      </c>
      <c r="O20" s="103">
        <f>SUM(P20:U20)</f>
        <v>4207</v>
      </c>
      <c r="P20" s="103">
        <v>4207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17221</v>
      </c>
      <c r="W20" s="103">
        <v>17221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</v>
      </c>
      <c r="AG20" s="103">
        <v>1</v>
      </c>
      <c r="AH20" s="103">
        <v>0</v>
      </c>
      <c r="AI20" s="103">
        <v>0</v>
      </c>
      <c r="AJ20" s="103">
        <f>SUM(AK20:AS20)</f>
        <v>1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1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20</v>
      </c>
      <c r="B21" s="106" t="s">
        <v>280</v>
      </c>
      <c r="C21" s="101" t="s">
        <v>281</v>
      </c>
      <c r="D21" s="103">
        <f>SUM(E21,+H21,+K21)</f>
        <v>9457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9457</v>
      </c>
      <c r="L21" s="103">
        <v>5103</v>
      </c>
      <c r="M21" s="103">
        <v>4354</v>
      </c>
      <c r="N21" s="103">
        <f>SUM(O21,+V21,+AC21)</f>
        <v>9457</v>
      </c>
      <c r="O21" s="103">
        <f>SUM(P21:U21)</f>
        <v>5103</v>
      </c>
      <c r="P21" s="103">
        <v>0</v>
      </c>
      <c r="Q21" s="103">
        <v>0</v>
      </c>
      <c r="R21" s="103">
        <v>0</v>
      </c>
      <c r="S21" s="103">
        <v>5103</v>
      </c>
      <c r="T21" s="103">
        <v>0</v>
      </c>
      <c r="U21" s="103">
        <v>0</v>
      </c>
      <c r="V21" s="103">
        <f>SUM(W21:AB21)</f>
        <v>4354</v>
      </c>
      <c r="W21" s="103">
        <v>0</v>
      </c>
      <c r="X21" s="103">
        <v>0</v>
      </c>
      <c r="Y21" s="103">
        <v>0</v>
      </c>
      <c r="Z21" s="103">
        <v>4354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20</v>
      </c>
      <c r="B22" s="106" t="s">
        <v>282</v>
      </c>
      <c r="C22" s="101" t="s">
        <v>283</v>
      </c>
      <c r="D22" s="103">
        <f>SUM(E22,+H22,+K22)</f>
        <v>6130</v>
      </c>
      <c r="E22" s="103">
        <f>SUM(F22:G22)</f>
        <v>0</v>
      </c>
      <c r="F22" s="103">
        <v>0</v>
      </c>
      <c r="G22" s="103">
        <v>0</v>
      </c>
      <c r="H22" s="103">
        <f>SUM(I22:J22)</f>
        <v>1477</v>
      </c>
      <c r="I22" s="103">
        <v>1477</v>
      </c>
      <c r="J22" s="103">
        <v>0</v>
      </c>
      <c r="K22" s="103">
        <f>SUM(L22:M22)</f>
        <v>4653</v>
      </c>
      <c r="L22" s="103">
        <v>0</v>
      </c>
      <c r="M22" s="103">
        <v>4653</v>
      </c>
      <c r="N22" s="103">
        <f>SUM(O22,+V22,+AC22)</f>
        <v>6138</v>
      </c>
      <c r="O22" s="103">
        <f>SUM(P22:U22)</f>
        <v>1477</v>
      </c>
      <c r="P22" s="103">
        <v>1477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4653</v>
      </c>
      <c r="W22" s="103">
        <v>4653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8</v>
      </c>
      <c r="AD22" s="103">
        <v>8</v>
      </c>
      <c r="AE22" s="103">
        <v>0</v>
      </c>
      <c r="AF22" s="103">
        <f>SUM(AG22:AI22)</f>
        <v>202</v>
      </c>
      <c r="AG22" s="103">
        <v>202</v>
      </c>
      <c r="AH22" s="103">
        <v>0</v>
      </c>
      <c r="AI22" s="103">
        <v>0</v>
      </c>
      <c r="AJ22" s="103">
        <f>SUM(AK22:AS22)</f>
        <v>202</v>
      </c>
      <c r="AK22" s="103">
        <v>0</v>
      </c>
      <c r="AL22" s="103">
        <v>0</v>
      </c>
      <c r="AM22" s="103">
        <v>8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194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20</v>
      </c>
      <c r="B23" s="106" t="s">
        <v>284</v>
      </c>
      <c r="C23" s="101" t="s">
        <v>285</v>
      </c>
      <c r="D23" s="103">
        <f>SUM(E23,+H23,+K23)</f>
        <v>2028</v>
      </c>
      <c r="E23" s="103">
        <f>SUM(F23:G23)</f>
        <v>0</v>
      </c>
      <c r="F23" s="103">
        <v>0</v>
      </c>
      <c r="G23" s="103">
        <v>0</v>
      </c>
      <c r="H23" s="103">
        <f>SUM(I23:J23)</f>
        <v>796</v>
      </c>
      <c r="I23" s="103">
        <v>796</v>
      </c>
      <c r="J23" s="103">
        <v>0</v>
      </c>
      <c r="K23" s="103">
        <f>SUM(L23:M23)</f>
        <v>1232</v>
      </c>
      <c r="L23" s="103">
        <v>0</v>
      </c>
      <c r="M23" s="103">
        <v>1232</v>
      </c>
      <c r="N23" s="103">
        <f>SUM(O23,+V23,+AC23)</f>
        <v>2028</v>
      </c>
      <c r="O23" s="103">
        <f>SUM(P23:U23)</f>
        <v>796</v>
      </c>
      <c r="P23" s="103">
        <v>796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1232</v>
      </c>
      <c r="W23" s="103">
        <v>1232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67</v>
      </c>
      <c r="AG23" s="103">
        <v>67</v>
      </c>
      <c r="AH23" s="103">
        <v>0</v>
      </c>
      <c r="AI23" s="103">
        <v>0</v>
      </c>
      <c r="AJ23" s="103">
        <f>SUM(AK23:AS23)</f>
        <v>67</v>
      </c>
      <c r="AK23" s="103">
        <v>0</v>
      </c>
      <c r="AL23" s="103">
        <v>0</v>
      </c>
      <c r="AM23" s="103">
        <v>3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64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20</v>
      </c>
      <c r="B24" s="106" t="s">
        <v>286</v>
      </c>
      <c r="C24" s="101" t="s">
        <v>287</v>
      </c>
      <c r="D24" s="103">
        <f>SUM(E24,+H24,+K24)</f>
        <v>3273</v>
      </c>
      <c r="E24" s="103">
        <f>SUM(F24:G24)</f>
        <v>0</v>
      </c>
      <c r="F24" s="103">
        <v>0</v>
      </c>
      <c r="G24" s="103">
        <v>0</v>
      </c>
      <c r="H24" s="103">
        <f>SUM(I24:J24)</f>
        <v>1356</v>
      </c>
      <c r="I24" s="103">
        <v>1356</v>
      </c>
      <c r="J24" s="103">
        <v>0</v>
      </c>
      <c r="K24" s="103">
        <f>SUM(L24:M24)</f>
        <v>1917</v>
      </c>
      <c r="L24" s="103">
        <v>0</v>
      </c>
      <c r="M24" s="103">
        <v>1917</v>
      </c>
      <c r="N24" s="103">
        <f>SUM(O24,+V24,+AC24)</f>
        <v>3273</v>
      </c>
      <c r="O24" s="103">
        <f>SUM(P24:U24)</f>
        <v>1356</v>
      </c>
      <c r="P24" s="103">
        <v>1356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1917</v>
      </c>
      <c r="W24" s="103">
        <v>1917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107</v>
      </c>
      <c r="AG24" s="103">
        <v>107</v>
      </c>
      <c r="AH24" s="103">
        <v>0</v>
      </c>
      <c r="AI24" s="103">
        <v>0</v>
      </c>
      <c r="AJ24" s="103">
        <f>SUM(AK24:AS24)</f>
        <v>107</v>
      </c>
      <c r="AK24" s="103">
        <v>0</v>
      </c>
      <c r="AL24" s="103">
        <v>0</v>
      </c>
      <c r="AM24" s="103">
        <v>4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103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20</v>
      </c>
      <c r="B25" s="106" t="s">
        <v>288</v>
      </c>
      <c r="C25" s="101" t="s">
        <v>289</v>
      </c>
      <c r="D25" s="103">
        <f>SUM(E25,+H25,+K25)</f>
        <v>663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663</v>
      </c>
      <c r="L25" s="103">
        <v>216</v>
      </c>
      <c r="M25" s="103">
        <v>447</v>
      </c>
      <c r="N25" s="103">
        <f>SUM(O25,+V25,+AC25)</f>
        <v>663</v>
      </c>
      <c r="O25" s="103">
        <f>SUM(P25:U25)</f>
        <v>216</v>
      </c>
      <c r="P25" s="103">
        <v>216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447</v>
      </c>
      <c r="W25" s="103">
        <v>447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22</v>
      </c>
      <c r="AG25" s="103">
        <v>22</v>
      </c>
      <c r="AH25" s="103">
        <v>0</v>
      </c>
      <c r="AI25" s="103">
        <v>0</v>
      </c>
      <c r="AJ25" s="103">
        <f>SUM(AK25:AS25)</f>
        <v>22</v>
      </c>
      <c r="AK25" s="103">
        <v>0</v>
      </c>
      <c r="AL25" s="103">
        <v>0</v>
      </c>
      <c r="AM25" s="103">
        <v>22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20</v>
      </c>
      <c r="B26" s="106" t="s">
        <v>290</v>
      </c>
      <c r="C26" s="101" t="s">
        <v>291</v>
      </c>
      <c r="D26" s="103">
        <f>SUM(E26,+H26,+K26)</f>
        <v>3792</v>
      </c>
      <c r="E26" s="103">
        <f>SUM(F26:G26)</f>
        <v>906</v>
      </c>
      <c r="F26" s="103">
        <v>906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2886</v>
      </c>
      <c r="L26" s="103">
        <v>0</v>
      </c>
      <c r="M26" s="103">
        <v>2886</v>
      </c>
      <c r="N26" s="103">
        <f>SUM(O26,+V26,+AC26)</f>
        <v>3827</v>
      </c>
      <c r="O26" s="103">
        <f>SUM(P26:U26)</f>
        <v>906</v>
      </c>
      <c r="P26" s="103">
        <v>906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2886</v>
      </c>
      <c r="W26" s="103">
        <v>2886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35</v>
      </c>
      <c r="AD26" s="103">
        <v>35</v>
      </c>
      <c r="AE26" s="103">
        <v>0</v>
      </c>
      <c r="AF26" s="103">
        <f>SUM(AG26:AI26)</f>
        <v>155</v>
      </c>
      <c r="AG26" s="103">
        <v>155</v>
      </c>
      <c r="AH26" s="103">
        <v>0</v>
      </c>
      <c r="AI26" s="103">
        <v>0</v>
      </c>
      <c r="AJ26" s="103">
        <f>SUM(AK26:AS26)</f>
        <v>155</v>
      </c>
      <c r="AK26" s="103">
        <v>0</v>
      </c>
      <c r="AL26" s="103">
        <v>0</v>
      </c>
      <c r="AM26" s="103">
        <v>155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20</v>
      </c>
      <c r="AU26" s="103">
        <v>0</v>
      </c>
      <c r="AV26" s="103">
        <v>0</v>
      </c>
      <c r="AW26" s="103">
        <v>20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20</v>
      </c>
      <c r="B27" s="106" t="s">
        <v>292</v>
      </c>
      <c r="C27" s="101" t="s">
        <v>293</v>
      </c>
      <c r="D27" s="103">
        <f>SUM(E27,+H27,+K27)</f>
        <v>10290</v>
      </c>
      <c r="E27" s="103">
        <f>SUM(F27:G27)</f>
        <v>235</v>
      </c>
      <c r="F27" s="103">
        <v>235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10055</v>
      </c>
      <c r="L27" s="103">
        <v>1526</v>
      </c>
      <c r="M27" s="103">
        <v>8529</v>
      </c>
      <c r="N27" s="103">
        <f>SUM(O27,+V27,+AC27)</f>
        <v>11024</v>
      </c>
      <c r="O27" s="103">
        <f>SUM(P27:U27)</f>
        <v>1761</v>
      </c>
      <c r="P27" s="103">
        <v>1761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8529</v>
      </c>
      <c r="W27" s="103">
        <v>8529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734</v>
      </c>
      <c r="AD27" s="103">
        <v>734</v>
      </c>
      <c r="AE27" s="103">
        <v>0</v>
      </c>
      <c r="AF27" s="103">
        <f>SUM(AG27:AI27)</f>
        <v>334</v>
      </c>
      <c r="AG27" s="103">
        <v>334</v>
      </c>
      <c r="AH27" s="103">
        <v>0</v>
      </c>
      <c r="AI27" s="103">
        <v>0</v>
      </c>
      <c r="AJ27" s="103">
        <f>SUM(AK27:AS27)</f>
        <v>334</v>
      </c>
      <c r="AK27" s="103">
        <v>0</v>
      </c>
      <c r="AL27" s="103">
        <v>0</v>
      </c>
      <c r="AM27" s="103">
        <v>67</v>
      </c>
      <c r="AN27" s="103">
        <v>0</v>
      </c>
      <c r="AO27" s="103">
        <v>0</v>
      </c>
      <c r="AP27" s="103">
        <v>0</v>
      </c>
      <c r="AQ27" s="103">
        <v>267</v>
      </c>
      <c r="AR27" s="103">
        <v>0</v>
      </c>
      <c r="AS27" s="103">
        <v>0</v>
      </c>
      <c r="AT27" s="103">
        <f>SUM(AU27:AY27)</f>
        <v>8</v>
      </c>
      <c r="AU27" s="103">
        <v>0</v>
      </c>
      <c r="AV27" s="103">
        <v>0</v>
      </c>
      <c r="AW27" s="103">
        <v>8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20</v>
      </c>
      <c r="B28" s="106" t="s">
        <v>294</v>
      </c>
      <c r="C28" s="101" t="s">
        <v>295</v>
      </c>
      <c r="D28" s="103">
        <f>SUM(E28,+H28,+K28)</f>
        <v>4582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4582</v>
      </c>
      <c r="L28" s="103">
        <v>1960</v>
      </c>
      <c r="M28" s="103">
        <v>2622</v>
      </c>
      <c r="N28" s="103">
        <f>SUM(O28,+V28,+AC28)</f>
        <v>4582</v>
      </c>
      <c r="O28" s="103">
        <f>SUM(P28:U28)</f>
        <v>1960</v>
      </c>
      <c r="P28" s="103">
        <v>1960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2622</v>
      </c>
      <c r="W28" s="103">
        <v>2622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161</v>
      </c>
      <c r="BA28" s="103">
        <v>161</v>
      </c>
      <c r="BB28" s="103">
        <v>0</v>
      </c>
      <c r="BC28" s="103">
        <v>0</v>
      </c>
    </row>
    <row r="29" spans="1:55" s="107" customFormat="1" ht="13.5" customHeight="1">
      <c r="A29" s="105" t="s">
        <v>20</v>
      </c>
      <c r="B29" s="106" t="s">
        <v>296</v>
      </c>
      <c r="C29" s="101" t="s">
        <v>297</v>
      </c>
      <c r="D29" s="103">
        <f>SUM(E29,+H29,+K29)</f>
        <v>14198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14198</v>
      </c>
      <c r="L29" s="103">
        <v>3382</v>
      </c>
      <c r="M29" s="103">
        <v>10816</v>
      </c>
      <c r="N29" s="103">
        <f>SUM(O29,+V29,+AC29)</f>
        <v>14198</v>
      </c>
      <c r="O29" s="103">
        <f>SUM(P29:U29)</f>
        <v>3382</v>
      </c>
      <c r="P29" s="103">
        <v>3382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10816</v>
      </c>
      <c r="W29" s="103">
        <v>10816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329</v>
      </c>
      <c r="AG29" s="103">
        <v>329</v>
      </c>
      <c r="AH29" s="103">
        <v>0</v>
      </c>
      <c r="AI29" s="103">
        <v>0</v>
      </c>
      <c r="AJ29" s="103">
        <f>SUM(AK29:AS29)</f>
        <v>329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329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20</v>
      </c>
      <c r="B30" s="106" t="s">
        <v>298</v>
      </c>
      <c r="C30" s="101" t="s">
        <v>299</v>
      </c>
      <c r="D30" s="103">
        <f>SUM(E30,+H30,+K30)</f>
        <v>5630</v>
      </c>
      <c r="E30" s="103">
        <f>SUM(F30:G30)</f>
        <v>1054</v>
      </c>
      <c r="F30" s="103">
        <v>1054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4576</v>
      </c>
      <c r="L30" s="103">
        <v>0</v>
      </c>
      <c r="M30" s="103">
        <v>4576</v>
      </c>
      <c r="N30" s="103">
        <f>SUM(O30,+V30,+AC30)</f>
        <v>5954</v>
      </c>
      <c r="O30" s="103">
        <f>SUM(P30:U30)</f>
        <v>1054</v>
      </c>
      <c r="P30" s="103">
        <v>1054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4576</v>
      </c>
      <c r="W30" s="103">
        <v>4576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324</v>
      </c>
      <c r="AD30" s="103">
        <v>324</v>
      </c>
      <c r="AE30" s="103">
        <v>0</v>
      </c>
      <c r="AF30" s="103">
        <f>SUM(AG30:AI30)</f>
        <v>50</v>
      </c>
      <c r="AG30" s="103">
        <v>50</v>
      </c>
      <c r="AH30" s="103">
        <v>0</v>
      </c>
      <c r="AI30" s="103">
        <v>0</v>
      </c>
      <c r="AJ30" s="103">
        <f>SUM(AK30:AS30)</f>
        <v>50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50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/>
      <c r="B31" s="106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7" customFormat="1" ht="13.5" customHeight="1">
      <c r="A32" s="105"/>
      <c r="B32" s="106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7" customFormat="1" ht="13.5" customHeight="1">
      <c r="A33" s="105"/>
      <c r="B33" s="106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7" customFormat="1" ht="13.5" customHeight="1">
      <c r="A34" s="105"/>
      <c r="B34" s="106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29" man="1"/>
    <brk id="31" min="1" max="29" man="1"/>
    <brk id="45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34000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34100</v>
      </c>
      <c r="AG207" s="11">
        <v>207</v>
      </c>
    </row>
    <row r="208" spans="32:33" ht="13.5">
      <c r="AF208" s="45" t="str">
        <f>+'水洗化人口等'!B9</f>
        <v>34202</v>
      </c>
      <c r="AG208" s="11">
        <v>208</v>
      </c>
    </row>
    <row r="209" spans="32:33" ht="13.5">
      <c r="AF209" s="45" t="str">
        <f>+'水洗化人口等'!B10</f>
        <v>34203</v>
      </c>
      <c r="AG209" s="11">
        <v>209</v>
      </c>
    </row>
    <row r="210" spans="32:33" ht="13.5">
      <c r="AF210" s="45" t="str">
        <f>+'水洗化人口等'!B11</f>
        <v>34204</v>
      </c>
      <c r="AG210" s="11">
        <v>210</v>
      </c>
    </row>
    <row r="211" spans="32:33" ht="13.5">
      <c r="AF211" s="45" t="str">
        <f>+'水洗化人口等'!B12</f>
        <v>34205</v>
      </c>
      <c r="AG211" s="11">
        <v>211</v>
      </c>
    </row>
    <row r="212" spans="32:33" ht="13.5">
      <c r="AF212" s="45" t="str">
        <f>+'水洗化人口等'!B13</f>
        <v>34207</v>
      </c>
      <c r="AG212" s="11">
        <v>212</v>
      </c>
    </row>
    <row r="213" spans="32:33" ht="13.5">
      <c r="AF213" s="45" t="str">
        <f>+'水洗化人口等'!B14</f>
        <v>34208</v>
      </c>
      <c r="AG213" s="11">
        <v>213</v>
      </c>
    </row>
    <row r="214" spans="32:33" ht="13.5">
      <c r="AF214" s="45" t="str">
        <f>+'水洗化人口等'!B15</f>
        <v>34209</v>
      </c>
      <c r="AG214" s="11">
        <v>214</v>
      </c>
    </row>
    <row r="215" spans="32:33" ht="13.5">
      <c r="AF215" s="45" t="str">
        <f>+'水洗化人口等'!B16</f>
        <v>34210</v>
      </c>
      <c r="AG215" s="11">
        <v>215</v>
      </c>
    </row>
    <row r="216" spans="32:33" ht="13.5">
      <c r="AF216" s="45" t="str">
        <f>+'水洗化人口等'!B17</f>
        <v>34211</v>
      </c>
      <c r="AG216" s="11">
        <v>216</v>
      </c>
    </row>
    <row r="217" spans="32:33" ht="13.5">
      <c r="AF217" s="45" t="str">
        <f>+'水洗化人口等'!B18</f>
        <v>34212</v>
      </c>
      <c r="AG217" s="11">
        <v>217</v>
      </c>
    </row>
    <row r="218" spans="32:33" ht="13.5">
      <c r="AF218" s="45" t="str">
        <f>+'水洗化人口等'!B19</f>
        <v>34213</v>
      </c>
      <c r="AG218" s="11">
        <v>218</v>
      </c>
    </row>
    <row r="219" spans="32:33" ht="13.5">
      <c r="AF219" s="45" t="str">
        <f>+'水洗化人口等'!B20</f>
        <v>34214</v>
      </c>
      <c r="AG219" s="11">
        <v>219</v>
      </c>
    </row>
    <row r="220" spans="32:33" ht="13.5">
      <c r="AF220" s="45" t="str">
        <f>+'水洗化人口等'!B21</f>
        <v>34215</v>
      </c>
      <c r="AG220" s="11">
        <v>220</v>
      </c>
    </row>
    <row r="221" spans="32:33" ht="13.5">
      <c r="AF221" s="45" t="str">
        <f>+'水洗化人口等'!B22</f>
        <v>34302</v>
      </c>
      <c r="AG221" s="11">
        <v>221</v>
      </c>
    </row>
    <row r="222" spans="32:33" ht="13.5">
      <c r="AF222" s="45" t="str">
        <f>+'水洗化人口等'!B23</f>
        <v>34304</v>
      </c>
      <c r="AG222" s="11">
        <v>222</v>
      </c>
    </row>
    <row r="223" spans="32:33" ht="13.5">
      <c r="AF223" s="45" t="str">
        <f>+'水洗化人口等'!B24</f>
        <v>34307</v>
      </c>
      <c r="AG223" s="11">
        <v>223</v>
      </c>
    </row>
    <row r="224" spans="32:33" ht="13.5">
      <c r="AF224" s="45" t="str">
        <f>+'水洗化人口等'!B25</f>
        <v>34309</v>
      </c>
      <c r="AG224" s="11">
        <v>224</v>
      </c>
    </row>
    <row r="225" spans="32:33" ht="13.5">
      <c r="AF225" s="45" t="str">
        <f>+'水洗化人口等'!B26</f>
        <v>34368</v>
      </c>
      <c r="AG225" s="11">
        <v>225</v>
      </c>
    </row>
    <row r="226" spans="32:33" ht="13.5">
      <c r="AF226" s="45" t="str">
        <f>+'水洗化人口等'!B27</f>
        <v>34369</v>
      </c>
      <c r="AG226" s="11">
        <v>226</v>
      </c>
    </row>
    <row r="227" spans="32:33" ht="13.5">
      <c r="AF227" s="45" t="str">
        <f>+'水洗化人口等'!B28</f>
        <v>34431</v>
      </c>
      <c r="AG227" s="11">
        <v>227</v>
      </c>
    </row>
    <row r="228" spans="32:33" ht="13.5">
      <c r="AF228" s="45" t="str">
        <f>+'水洗化人口等'!B29</f>
        <v>34462</v>
      </c>
      <c r="AG228" s="11">
        <v>228</v>
      </c>
    </row>
    <row r="229" spans="32:33" ht="13.5">
      <c r="AF229" s="45" t="str">
        <f>+'水洗化人口等'!B30</f>
        <v>34545</v>
      </c>
      <c r="AG229" s="11">
        <v>229</v>
      </c>
    </row>
    <row r="230" spans="32:33" ht="13.5">
      <c r="AF230" s="45">
        <f>+'水洗化人口等'!B31</f>
        <v>0</v>
      </c>
      <c r="AG230" s="11">
        <v>230</v>
      </c>
    </row>
    <row r="231" spans="32:33" ht="13.5">
      <c r="AF231" s="45">
        <f>+'水洗化人口等'!B32</f>
        <v>0</v>
      </c>
      <c r="AG231" s="11">
        <v>231</v>
      </c>
    </row>
    <row r="232" spans="32:33" ht="13.5">
      <c r="AF232" s="45">
        <f>+'水洗化人口等'!B33</f>
        <v>0</v>
      </c>
      <c r="AG232" s="11">
        <v>232</v>
      </c>
    </row>
    <row r="233" spans="32:33" ht="13.5">
      <c r="AF233" s="45">
        <f>+'水洗化人口等'!B34</f>
        <v>0</v>
      </c>
      <c r="AG233" s="11">
        <v>233</v>
      </c>
    </row>
    <row r="234" spans="32:33" ht="13.5">
      <c r="AF234" s="45">
        <f>+'水洗化人口等'!B35</f>
        <v>0</v>
      </c>
      <c r="AG234" s="11">
        <v>234</v>
      </c>
    </row>
    <row r="235" spans="32:33" ht="13.5">
      <c r="AF235" s="45">
        <f>+'水洗化人口等'!B36</f>
        <v>0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2017-02-07T04:13:23Z</dcterms:modified>
  <cp:category/>
  <cp:version/>
  <cp:contentType/>
  <cp:contentStatus/>
</cp:coreProperties>
</file>