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<sst xmlns="http://schemas.openxmlformats.org/spreadsheetml/2006/main" count="636" uniqueCount="292">
  <si>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</si>
  <si>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</si>
  <si>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</si>
  <si>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</si>
  <si>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</si>
  <si>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</si>
  <si>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</si>
  <si>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</si>
  <si>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</si>
  <si>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</si>
  <si>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</si>
  <si>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</si>
  <si>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</si>
  <si>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</si>
  <si>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</si>
  <si>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</si>
  <si>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</si>
  <si>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</si>
  <si>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</si>
  <si>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</si>
  <si>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</si>
  <si>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</si>
  <si>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</si>
  <si>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</si>
  <si>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</si>
  <si>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</si>
  <si>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</si>
  <si>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</si>
  <si>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</si>
  <si>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</si>
  <si>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</si>
  <si>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</si>
  <si>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</si>
  <si>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</si>
  <si>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</si>
  <si>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</si>
  <si>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</si>
  <si>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</si>
  <si>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</si>
  <si>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</si>
  <si>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</si>
  <si>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</si>
  <si>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</si>
  <si>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</si>
  <si>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</si>
  <si>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</si>
  <si>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</si>
  <si>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</si>
  <si>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</si>
  <si>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</si>
  <si>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</si>
  <si>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</si>
  <si>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</si>
  <si>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</si>
  <si>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</si>
  <si>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</si>
  <si>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</si>
  <si>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</si>
  <si>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</si>
  <si>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</si>
  <si>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</si>
  <si>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</si>
  <si>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</si>
  <si>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</si>
  <si>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</si>
  <si>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</si>
  <si>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</si>
  <si>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</si>
  <si>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</si>
  <si>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</si>
  <si>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</si>
  <si>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</si>
  <si>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</si>
  <si>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</si>
  <si>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</si>
  <si>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</si>
  <si>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</si>
  <si>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</si>
  <si>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</si>
  <si>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</si>
  <si>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</si>
  <si>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</si>
  <si>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</si>
  <si>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</si>
  <si>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</si>
  <si>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</si>
  <si>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</si>
  <si>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</si>
  <si>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</si>
  <si>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</si>
  <si>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</si>
  <si>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</si>
  <si>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</si>
  <si>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</si>
  <si>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</si>
  <si>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</si>
  <si>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</si>
  <si>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</si>
  <si>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</si>
  <si>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</si>
  <si>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</si>
  <si>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</si>
  <si>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</si>
  <si>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</si>
  <si>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</si>
  <si>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</si>
  <si>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</si>
  <si>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</si>
  <si>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</si>
  <si>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</si>
  <si>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</si>
  <si>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</si>
  <si>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</si>
  <si>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</si>
  <si>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</si>
  <si>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</si>
  <si>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</si>
  <si>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</si>
  <si>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</si>
  <si>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</si>
  <si>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</si>
  <si>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</si>
  <si>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</si>
  <si>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</si>
  <si>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</si>
  <si>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</si>
  <si>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</si>
  <si>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</si>
  <si>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</si>
  <si>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</si>
  <si>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</si>
  <si>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</si>
  <si>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</si>
  <si>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</si>
  <si>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</si>
  <si>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</si>
  <si>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</si>
  <si>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</si>
  <si>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</si>
  <si>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</si>
  <si>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</si>
  <si>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</si>
  <si>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</si>
  <si>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</si>
  <si>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</si>
  <si>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</si>
  <si>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</si>
  <si>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</si>
  <si>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</si>
  <si>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</si>
  <si>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</si>
  <si>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</si>
  <si>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</si>
  <si>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</si>
  <si>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</si>
  <si>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</si>
  <si>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</si>
  <si>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</si>
  <si>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</si>
  <si>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</si>
  <si>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</si>
  <si>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</si>
  <si>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</si>
  <si>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</si>
  <si>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</si>
  <si>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</si>
  <si>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</si>
  <si>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</si>
  <si>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</si>
  <si>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</si>
  <si>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</si>
  <si>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</si>
  <si>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</si>
  <si>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</si>
  <si>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</si>
  <si>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</si>
  <si>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</si>
  <si>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</si>
  <si>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</si>
  <si>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</si>
  <si>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</si>
  <si>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</si>
  <si>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</si>
  <si>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</si>
  <si>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</si>
  <si>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</si>
  <si>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</si>
  <si>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</si>
  <si>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</si>
  <si>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</si>
  <si>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</si>
  <si>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</si>
  <si>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</si>
  <si>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</si>
  <si>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</si>
  <si>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</si>
  <si>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</si>
  <si>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</si>
  <si>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</si>
  <si>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</si>
  <si>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</si>
  <si>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</si>
  <si>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</si>
  <si>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</si>
  <si>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</si>
  <si>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</si>
  <si>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</si>
  <si>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</si>
  <si>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</si>
  <si>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</si>
  <si>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</si>
  <si>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</si>
  <si>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</si>
  <si>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</si>
  <si>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</si>
  <si>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</si>
  <si>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</si>
  <si>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</si>
  <si>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</si>
  <si>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</si>
  <si>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</si>
  <si>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</si>
  <si>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</si>
  <si>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</si>
  <si>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</si>
  <si>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</si>
  <si>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</si>
  <si>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</si>
  <si>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</si>
  <si>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</si>
  <si>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</si>
  <si>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</si>
  <si>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</si>
  <si>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</si>
  <si>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</si>
  <si>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</si>
  <si>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</si>
  <si>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</si>
  <si>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</si>
  <si>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</si>
  <si>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</si>
  <si>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</si>
  <si>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</si>
  <si>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</si>
  <si>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</si>
  <si>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</si>
  <si>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</si>
  <si>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</si>
  <si>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</si>
  <si>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</si>
  <si>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31000</t>
  </si>
  <si>
    <t>水洗化人口等（平成27年度実績）</t>
  </si>
  <si>
    <t>し尿処理の状況（平成27年度実績）</t>
  </si>
  <si>
    <t>31201</t>
  </si>
  <si>
    <t>鳥取市</t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</si>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</sst>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23</v>
      </c>
      <c r="B7" s="115" t="s">
        <v>250</v>
      </c>
      <c r="C7" s="111" t="s">
        <v>201</v>
      </c>
      <c r="D7" s="112">
        <f>+SUM(E7,+I7)</f>
        <v>579381</v>
      </c>
      <c r="E7" s="112">
        <f>+SUM(G7,+H7)</f>
        <v>50896</v>
      </c>
      <c r="F7" s="113">
        <f>IF(D7&gt;0,E7/D7*100,"-")</f>
        <v>8.784547646540014</v>
      </c>
      <c r="G7" s="110">
        <f>SUM(G$8:G$1000)</f>
        <v>49704</v>
      </c>
      <c r="H7" s="110">
        <f>SUM(H$8:H$1000)</f>
        <v>1192</v>
      </c>
      <c r="I7" s="112">
        <f>+SUM(K7,+M7,+O7)</f>
        <v>528485</v>
      </c>
      <c r="J7" s="113">
        <f>IF(D7&gt;0,I7/D7*100,"-")</f>
        <v>91.21545235345998</v>
      </c>
      <c r="K7" s="110">
        <f>SUM(K$8:K$1000)</f>
        <v>360879</v>
      </c>
      <c r="L7" s="113">
        <f>IF(D7&gt;0,K7/D7*100,"-")</f>
        <v>62.28699249716507</v>
      </c>
      <c r="M7" s="110">
        <f>SUM(M$8:M$1000)</f>
        <v>417</v>
      </c>
      <c r="N7" s="113">
        <f>IF(D7&gt;0,M7/D7*100,"-")</f>
        <v>0.07197336467712956</v>
      </c>
      <c r="O7" s="110">
        <f>SUM(O$8:O$1000)</f>
        <v>167189</v>
      </c>
      <c r="P7" s="110">
        <f>SUM(P$8:P$1000)</f>
        <v>56842</v>
      </c>
      <c r="Q7" s="113">
        <f>IF(D7&gt;0,O7/D7*100,"-")</f>
        <v>28.856486491617776</v>
      </c>
      <c r="R7" s="110">
        <f>SUM(R$8:R$1000)</f>
        <v>3866</v>
      </c>
      <c r="S7" s="114">
        <f aca="true" t="shared" si="0" ref="S7:Z7">COUNTIF(S$8:S$1000,"○")</f>
        <v>12</v>
      </c>
      <c r="T7" s="114">
        <f t="shared" si="0"/>
        <v>0</v>
      </c>
      <c r="U7" s="114">
        <f t="shared" si="0"/>
        <v>0</v>
      </c>
      <c r="V7" s="114">
        <f t="shared" si="0"/>
        <v>7</v>
      </c>
      <c r="W7" s="114">
        <f t="shared" si="0"/>
        <v>11</v>
      </c>
      <c r="X7" s="114">
        <f t="shared" si="0"/>
        <v>0</v>
      </c>
      <c r="Y7" s="114">
        <f t="shared" si="0"/>
        <v>0</v>
      </c>
      <c r="Z7" s="114">
        <f t="shared" si="0"/>
        <v>8</v>
      </c>
    </row>
    <row r="8" spans="1:26" s="107" customFormat="1" ht="13.5" customHeight="1">
      <c r="A8" s="101" t="s">
        <v>23</v>
      </c>
      <c r="B8" s="102" t="s">
        <v>253</v>
      </c>
      <c r="C8" s="101" t="s">
        <v>254</v>
      </c>
      <c r="D8" s="103">
        <f>+SUM(E8,+I8)</f>
        <v>192122</v>
      </c>
      <c r="E8" s="103">
        <f>+SUM(G8,+H8)</f>
        <v>8514</v>
      </c>
      <c r="F8" s="104">
        <f>IF(D8&gt;0,E8/D8*100,"-")</f>
        <v>4.4315591134799766</v>
      </c>
      <c r="G8" s="103">
        <v>7811</v>
      </c>
      <c r="H8" s="103">
        <v>703</v>
      </c>
      <c r="I8" s="103">
        <f>+SUM(K8,+M8,+O8)</f>
        <v>183608</v>
      </c>
      <c r="J8" s="104">
        <f>IF(D8&gt;0,I8/D8*100,"-")</f>
        <v>95.56844088652002</v>
      </c>
      <c r="K8" s="103">
        <v>140967</v>
      </c>
      <c r="L8" s="104">
        <f>IF(D8&gt;0,K8/D8*100,"-")</f>
        <v>73.37368963471128</v>
      </c>
      <c r="M8" s="103">
        <v>417</v>
      </c>
      <c r="N8" s="104">
        <f>IF(D8&gt;0,M8/D8*100,"-")</f>
        <v>0.21704958307741956</v>
      </c>
      <c r="O8" s="103">
        <v>42224</v>
      </c>
      <c r="P8" s="103">
        <v>5085</v>
      </c>
      <c r="Q8" s="104">
        <f>IF(D8&gt;0,O8/D8*100,"-")</f>
        <v>21.977701668731328</v>
      </c>
      <c r="R8" s="103">
        <v>1173</v>
      </c>
      <c r="S8" s="101"/>
      <c r="T8" s="101"/>
      <c r="U8" s="101"/>
      <c r="V8" s="101" t="s">
        <v>255</v>
      </c>
      <c r="W8" s="101"/>
      <c r="X8" s="101"/>
      <c r="Y8" s="101"/>
      <c r="Z8" s="101" t="s">
        <v>255</v>
      </c>
    </row>
    <row r="9" spans="1:26" s="107" customFormat="1" ht="13.5" customHeight="1">
      <c r="A9" s="101" t="s">
        <v>23</v>
      </c>
      <c r="B9" s="102" t="s">
        <v>256</v>
      </c>
      <c r="C9" s="101" t="s">
        <v>257</v>
      </c>
      <c r="D9" s="103">
        <f>+SUM(E9,+I9)</f>
        <v>149652</v>
      </c>
      <c r="E9" s="103">
        <f>+SUM(G9,+H9)</f>
        <v>15285</v>
      </c>
      <c r="F9" s="104">
        <f>IF(D9&gt;0,E9/D9*100,"-")</f>
        <v>10.213695774196136</v>
      </c>
      <c r="G9" s="103">
        <v>15285</v>
      </c>
      <c r="H9" s="103">
        <v>0</v>
      </c>
      <c r="I9" s="103">
        <f>+SUM(K9,+M9,+O9)</f>
        <v>134367</v>
      </c>
      <c r="J9" s="104">
        <f>IF(D9&gt;0,I9/D9*100,"-")</f>
        <v>89.78630422580387</v>
      </c>
      <c r="K9" s="103">
        <v>89313</v>
      </c>
      <c r="L9" s="104">
        <f>IF(D9&gt;0,K9/D9*100,"-")</f>
        <v>59.68045866410071</v>
      </c>
      <c r="M9" s="103">
        <v>0</v>
      </c>
      <c r="N9" s="104">
        <f>IF(D9&gt;0,M9/D9*100,"-")</f>
        <v>0</v>
      </c>
      <c r="O9" s="103">
        <v>45054</v>
      </c>
      <c r="P9" s="103">
        <v>17456</v>
      </c>
      <c r="Q9" s="104">
        <f>IF(D9&gt;0,O9/D9*100,"-")</f>
        <v>30.105845561703156</v>
      </c>
      <c r="R9" s="103">
        <v>1188</v>
      </c>
      <c r="S9" s="101"/>
      <c r="T9" s="101"/>
      <c r="U9" s="101"/>
      <c r="V9" s="101" t="s">
        <v>255</v>
      </c>
      <c r="W9" s="101"/>
      <c r="X9" s="101"/>
      <c r="Y9" s="101"/>
      <c r="Z9" s="101" t="s">
        <v>255</v>
      </c>
    </row>
    <row r="10" spans="1:26" s="107" customFormat="1" ht="13.5" customHeight="1">
      <c r="A10" s="101" t="s">
        <v>23</v>
      </c>
      <c r="B10" s="102" t="s">
        <v>258</v>
      </c>
      <c r="C10" s="101" t="s">
        <v>259</v>
      </c>
      <c r="D10" s="103">
        <f>+SUM(E10,+I10)</f>
        <v>48655</v>
      </c>
      <c r="E10" s="103">
        <f>+SUM(G10,+H10)</f>
        <v>4534</v>
      </c>
      <c r="F10" s="104">
        <f>IF(D10&gt;0,E10/D10*100,"-")</f>
        <v>9.318672284451752</v>
      </c>
      <c r="G10" s="103">
        <v>4139</v>
      </c>
      <c r="H10" s="103">
        <v>395</v>
      </c>
      <c r="I10" s="103">
        <f>+SUM(K10,+M10,+O10)</f>
        <v>44121</v>
      </c>
      <c r="J10" s="104">
        <f>IF(D10&gt;0,I10/D10*100,"-")</f>
        <v>90.68132771554825</v>
      </c>
      <c r="K10" s="103">
        <v>31183</v>
      </c>
      <c r="L10" s="104">
        <f>IF(D10&gt;0,K10/D10*100,"-")</f>
        <v>64.09002158051588</v>
      </c>
      <c r="M10" s="103">
        <v>0</v>
      </c>
      <c r="N10" s="104">
        <f>IF(D10&gt;0,M10/D10*100,"-")</f>
        <v>0</v>
      </c>
      <c r="O10" s="103">
        <v>12938</v>
      </c>
      <c r="P10" s="103">
        <v>2888</v>
      </c>
      <c r="Q10" s="104">
        <f>IF(D10&gt;0,O10/D10*100,"-")</f>
        <v>26.591306135032372</v>
      </c>
      <c r="R10" s="103">
        <v>235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23</v>
      </c>
      <c r="B11" s="102" t="s">
        <v>260</v>
      </c>
      <c r="C11" s="101" t="s">
        <v>261</v>
      </c>
      <c r="D11" s="103">
        <f>+SUM(E11,+I11)</f>
        <v>35275</v>
      </c>
      <c r="E11" s="103">
        <f>+SUM(G11,+H11)</f>
        <v>4390</v>
      </c>
      <c r="F11" s="104">
        <f>IF(D11&gt;0,E11/D11*100,"-")</f>
        <v>12.445074415308293</v>
      </c>
      <c r="G11" s="103">
        <v>4390</v>
      </c>
      <c r="H11" s="103">
        <v>0</v>
      </c>
      <c r="I11" s="103">
        <f>+SUM(K11,+M11,+O11)</f>
        <v>30885</v>
      </c>
      <c r="J11" s="104">
        <f>IF(D11&gt;0,I11/D11*100,"-")</f>
        <v>87.55492558469172</v>
      </c>
      <c r="K11" s="103">
        <v>19068</v>
      </c>
      <c r="L11" s="104">
        <f>IF(D11&gt;0,K11/D11*100,"-")</f>
        <v>54.05527994330262</v>
      </c>
      <c r="M11" s="103">
        <v>0</v>
      </c>
      <c r="N11" s="104">
        <f>IF(D11&gt;0,M11/D11*100,"-")</f>
        <v>0</v>
      </c>
      <c r="O11" s="103">
        <v>11817</v>
      </c>
      <c r="P11" s="103">
        <v>4523</v>
      </c>
      <c r="Q11" s="104">
        <f>IF(D11&gt;0,O11/D11*100,"-")</f>
        <v>33.49964564138909</v>
      </c>
      <c r="R11" s="103">
        <v>420</v>
      </c>
      <c r="S11" s="101"/>
      <c r="T11" s="101"/>
      <c r="U11" s="101"/>
      <c r="V11" s="101" t="s">
        <v>255</v>
      </c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23</v>
      </c>
      <c r="B12" s="102" t="s">
        <v>262</v>
      </c>
      <c r="C12" s="101" t="s">
        <v>263</v>
      </c>
      <c r="D12" s="103">
        <f>+SUM(E12,+I12)</f>
        <v>12075</v>
      </c>
      <c r="E12" s="103">
        <f>+SUM(G12,+H12)</f>
        <v>657</v>
      </c>
      <c r="F12" s="104">
        <f>IF(D12&gt;0,E12/D12*100,"-")</f>
        <v>5.440993788819876</v>
      </c>
      <c r="G12" s="103">
        <v>587</v>
      </c>
      <c r="H12" s="103">
        <v>70</v>
      </c>
      <c r="I12" s="103">
        <f>+SUM(K12,+M12,+O12)</f>
        <v>11418</v>
      </c>
      <c r="J12" s="104">
        <f>IF(D12&gt;0,I12/D12*100,"-")</f>
        <v>94.55900621118012</v>
      </c>
      <c r="K12" s="103">
        <v>8115</v>
      </c>
      <c r="L12" s="104">
        <f>IF(D12&gt;0,K12/D12*100,"-")</f>
        <v>67.20496894409938</v>
      </c>
      <c r="M12" s="103">
        <v>0</v>
      </c>
      <c r="N12" s="104">
        <f>IF(D12&gt;0,M12/D12*100,"-")</f>
        <v>0</v>
      </c>
      <c r="O12" s="103">
        <v>3303</v>
      </c>
      <c r="P12" s="103">
        <v>1640</v>
      </c>
      <c r="Q12" s="104">
        <f>IF(D12&gt;0,O12/D12*100,"-")</f>
        <v>27.354037267080745</v>
      </c>
      <c r="R12" s="103">
        <v>90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23</v>
      </c>
      <c r="B13" s="102" t="s">
        <v>264</v>
      </c>
      <c r="C13" s="101" t="s">
        <v>265</v>
      </c>
      <c r="D13" s="103">
        <f>+SUM(E13,+I13)</f>
        <v>3520</v>
      </c>
      <c r="E13" s="103">
        <f>+SUM(G13,+H13)</f>
        <v>595</v>
      </c>
      <c r="F13" s="104">
        <f>IF(D13&gt;0,E13/D13*100,"-")</f>
        <v>16.90340909090909</v>
      </c>
      <c r="G13" s="103">
        <v>595</v>
      </c>
      <c r="H13" s="103">
        <v>0</v>
      </c>
      <c r="I13" s="103">
        <f>+SUM(K13,+M13,+O13)</f>
        <v>2925</v>
      </c>
      <c r="J13" s="104">
        <f>IF(D13&gt;0,I13/D13*100,"-")</f>
        <v>83.0965909090909</v>
      </c>
      <c r="K13" s="103">
        <v>2226</v>
      </c>
      <c r="L13" s="104">
        <f>IF(D13&gt;0,K13/D13*100,"-")</f>
        <v>63.23863636363637</v>
      </c>
      <c r="M13" s="103">
        <v>0</v>
      </c>
      <c r="N13" s="104">
        <f>IF(D13&gt;0,M13/D13*100,"-")</f>
        <v>0</v>
      </c>
      <c r="O13" s="103">
        <v>699</v>
      </c>
      <c r="P13" s="103">
        <v>28</v>
      </c>
      <c r="Q13" s="104">
        <f>IF(D13&gt;0,O13/D13*100,"-")</f>
        <v>19.857954545454547</v>
      </c>
      <c r="R13" s="103">
        <v>36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23</v>
      </c>
      <c r="B14" s="102" t="s">
        <v>266</v>
      </c>
      <c r="C14" s="101" t="s">
        <v>267</v>
      </c>
      <c r="D14" s="103">
        <f>+SUM(E14,+I14)</f>
        <v>7425</v>
      </c>
      <c r="E14" s="103">
        <f>+SUM(G14,+H14)</f>
        <v>1594</v>
      </c>
      <c r="F14" s="104">
        <f>IF(D14&gt;0,E14/D14*100,"-")</f>
        <v>21.46801346801347</v>
      </c>
      <c r="G14" s="103">
        <v>1594</v>
      </c>
      <c r="H14" s="103">
        <v>0</v>
      </c>
      <c r="I14" s="103">
        <f>+SUM(K14,+M14,+O14)</f>
        <v>5831</v>
      </c>
      <c r="J14" s="104">
        <f>IF(D14&gt;0,I14/D14*100,"-")</f>
        <v>78.53198653198653</v>
      </c>
      <c r="K14" s="103">
        <v>2906</v>
      </c>
      <c r="L14" s="104">
        <f>IF(D14&gt;0,K14/D14*100,"-")</f>
        <v>39.13804713804714</v>
      </c>
      <c r="M14" s="103">
        <v>0</v>
      </c>
      <c r="N14" s="104">
        <f>IF(D14&gt;0,M14/D14*100,"-")</f>
        <v>0</v>
      </c>
      <c r="O14" s="103">
        <v>2925</v>
      </c>
      <c r="P14" s="103">
        <v>377</v>
      </c>
      <c r="Q14" s="104">
        <f>IF(D14&gt;0,O14/D14*100,"-")</f>
        <v>39.39393939393939</v>
      </c>
      <c r="R14" s="103">
        <v>44</v>
      </c>
      <c r="S14" s="101"/>
      <c r="T14" s="101"/>
      <c r="U14" s="101"/>
      <c r="V14" s="101" t="s">
        <v>255</v>
      </c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23</v>
      </c>
      <c r="B15" s="102" t="s">
        <v>268</v>
      </c>
      <c r="C15" s="101" t="s">
        <v>269</v>
      </c>
      <c r="D15" s="103">
        <f>+SUM(E15,+I15)</f>
        <v>17985</v>
      </c>
      <c r="E15" s="103">
        <f>+SUM(G15,+H15)</f>
        <v>771</v>
      </c>
      <c r="F15" s="104">
        <f>IF(D15&gt;0,E15/D15*100,"-")</f>
        <v>4.286905754795663</v>
      </c>
      <c r="G15" s="103">
        <v>771</v>
      </c>
      <c r="H15" s="103">
        <v>0</v>
      </c>
      <c r="I15" s="103">
        <f>+SUM(K15,+M15,+O15)</f>
        <v>17214</v>
      </c>
      <c r="J15" s="104">
        <f>IF(D15&gt;0,I15/D15*100,"-")</f>
        <v>95.71309424520433</v>
      </c>
      <c r="K15" s="103">
        <v>6636</v>
      </c>
      <c r="L15" s="104">
        <f>IF(D15&gt;0,K15/D15*100,"-")</f>
        <v>36.89741451209341</v>
      </c>
      <c r="M15" s="103">
        <v>0</v>
      </c>
      <c r="N15" s="104">
        <f>IF(D15&gt;0,M15/D15*100,"-")</f>
        <v>0</v>
      </c>
      <c r="O15" s="103">
        <v>10578</v>
      </c>
      <c r="P15" s="103">
        <v>10324</v>
      </c>
      <c r="Q15" s="104">
        <f>IF(D15&gt;0,O15/D15*100,"-")</f>
        <v>58.815679733110926</v>
      </c>
      <c r="R15" s="103">
        <v>55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23</v>
      </c>
      <c r="B16" s="102" t="s">
        <v>270</v>
      </c>
      <c r="C16" s="101" t="s">
        <v>271</v>
      </c>
      <c r="D16" s="103">
        <f>+SUM(E16,+I16)</f>
        <v>6755</v>
      </c>
      <c r="E16" s="103">
        <f>+SUM(G16,+H16)</f>
        <v>487</v>
      </c>
      <c r="F16" s="104">
        <f>IF(D16&gt;0,E16/D16*100,"-")</f>
        <v>7.209474463360474</v>
      </c>
      <c r="G16" s="103">
        <v>487</v>
      </c>
      <c r="H16" s="103">
        <v>0</v>
      </c>
      <c r="I16" s="103">
        <f>+SUM(K16,+M16,+O16)</f>
        <v>6268</v>
      </c>
      <c r="J16" s="104">
        <f>IF(D16&gt;0,I16/D16*100,"-")</f>
        <v>92.79052553663952</v>
      </c>
      <c r="K16" s="103">
        <v>5688</v>
      </c>
      <c r="L16" s="104">
        <f>IF(D16&gt;0,K16/D16*100,"-")</f>
        <v>84.20429311621021</v>
      </c>
      <c r="M16" s="103">
        <v>0</v>
      </c>
      <c r="N16" s="104">
        <f>IF(D16&gt;0,M16/D16*100,"-")</f>
        <v>0</v>
      </c>
      <c r="O16" s="103">
        <v>580</v>
      </c>
      <c r="P16" s="103">
        <v>580</v>
      </c>
      <c r="Q16" s="104">
        <f>IF(D16&gt;0,O16/D16*100,"-")</f>
        <v>8.586232420429312</v>
      </c>
      <c r="R16" s="103">
        <v>51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23</v>
      </c>
      <c r="B17" s="102" t="s">
        <v>272</v>
      </c>
      <c r="C17" s="101" t="s">
        <v>273</v>
      </c>
      <c r="D17" s="103">
        <f>+SUM(E17,+I17)</f>
        <v>17288</v>
      </c>
      <c r="E17" s="103">
        <f>+SUM(G17,+H17)</f>
        <v>579</v>
      </c>
      <c r="F17" s="104">
        <f>IF(D17&gt;0,E17/D17*100,"-")</f>
        <v>3.3491439148542343</v>
      </c>
      <c r="G17" s="103">
        <v>579</v>
      </c>
      <c r="H17" s="103">
        <v>0</v>
      </c>
      <c r="I17" s="103">
        <f>+SUM(K17,+M17,+O17)</f>
        <v>16709</v>
      </c>
      <c r="J17" s="104">
        <f>IF(D17&gt;0,I17/D17*100,"-")</f>
        <v>96.65085608514576</v>
      </c>
      <c r="K17" s="103">
        <v>14348</v>
      </c>
      <c r="L17" s="104">
        <f>IF(D17&gt;0,K17/D17*100,"-")</f>
        <v>82.99398426654326</v>
      </c>
      <c r="M17" s="103">
        <v>0</v>
      </c>
      <c r="N17" s="104">
        <f>IF(D17&gt;0,M17/D17*100,"-")</f>
        <v>0</v>
      </c>
      <c r="O17" s="103">
        <v>2361</v>
      </c>
      <c r="P17" s="103">
        <v>2261</v>
      </c>
      <c r="Q17" s="104">
        <f>IF(D17&gt;0,O17/D17*100,"-")</f>
        <v>13.656871818602498</v>
      </c>
      <c r="R17" s="103">
        <v>84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23</v>
      </c>
      <c r="B18" s="102" t="s">
        <v>274</v>
      </c>
      <c r="C18" s="101" t="s">
        <v>275</v>
      </c>
      <c r="D18" s="103">
        <f>+SUM(E18,+I18)</f>
        <v>18255</v>
      </c>
      <c r="E18" s="103">
        <f>+SUM(G18,+H18)</f>
        <v>4839</v>
      </c>
      <c r="F18" s="104">
        <f>IF(D18&gt;0,E18/D18*100,"-")</f>
        <v>26.50780608052588</v>
      </c>
      <c r="G18" s="103">
        <v>4839</v>
      </c>
      <c r="H18" s="103">
        <v>0</v>
      </c>
      <c r="I18" s="103">
        <f>+SUM(K18,+M18,+O18)</f>
        <v>13416</v>
      </c>
      <c r="J18" s="104">
        <f>IF(D18&gt;0,I18/D18*100,"-")</f>
        <v>73.49219391947412</v>
      </c>
      <c r="K18" s="103">
        <v>8230</v>
      </c>
      <c r="L18" s="104">
        <f>IF(D18&gt;0,K18/D18*100,"-")</f>
        <v>45.083538756505064</v>
      </c>
      <c r="M18" s="103">
        <v>0</v>
      </c>
      <c r="N18" s="104">
        <f>IF(D18&gt;0,M18/D18*100,"-")</f>
        <v>0</v>
      </c>
      <c r="O18" s="103">
        <v>5186</v>
      </c>
      <c r="P18" s="103">
        <v>3963</v>
      </c>
      <c r="Q18" s="104">
        <f>IF(D18&gt;0,O18/D18*100,"-")</f>
        <v>28.408655162969048</v>
      </c>
      <c r="R18" s="103">
        <v>120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23</v>
      </c>
      <c r="B19" s="102" t="s">
        <v>276</v>
      </c>
      <c r="C19" s="101" t="s">
        <v>277</v>
      </c>
      <c r="D19" s="103">
        <f>+SUM(E19,+I19)</f>
        <v>15548</v>
      </c>
      <c r="E19" s="103">
        <f>+SUM(G19,+H19)</f>
        <v>1194</v>
      </c>
      <c r="F19" s="104">
        <f>IF(D19&gt;0,E19/D19*100,"-")</f>
        <v>7.679444301517881</v>
      </c>
      <c r="G19" s="103">
        <v>1174</v>
      </c>
      <c r="H19" s="103">
        <v>20</v>
      </c>
      <c r="I19" s="103">
        <f>+SUM(K19,+M19,+O19)</f>
        <v>14354</v>
      </c>
      <c r="J19" s="104">
        <f>IF(D19&gt;0,I19/D19*100,"-")</f>
        <v>92.32055569848212</v>
      </c>
      <c r="K19" s="103">
        <v>13006</v>
      </c>
      <c r="L19" s="104">
        <f>IF(D19&gt;0,K19/D19*100,"-")</f>
        <v>83.6506303061487</v>
      </c>
      <c r="M19" s="103">
        <v>0</v>
      </c>
      <c r="N19" s="104">
        <f>IF(D19&gt;0,M19/D19*100,"-")</f>
        <v>0</v>
      </c>
      <c r="O19" s="103">
        <v>1348</v>
      </c>
      <c r="P19" s="103">
        <v>402</v>
      </c>
      <c r="Q19" s="104">
        <f>IF(D19&gt;0,O19/D19*100,"-")</f>
        <v>8.669925392333418</v>
      </c>
      <c r="R19" s="103">
        <v>103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23</v>
      </c>
      <c r="B20" s="102" t="s">
        <v>278</v>
      </c>
      <c r="C20" s="101" t="s">
        <v>279</v>
      </c>
      <c r="D20" s="103">
        <f>+SUM(E20,+I20)</f>
        <v>3479</v>
      </c>
      <c r="E20" s="103">
        <f>+SUM(G20,+H20)</f>
        <v>41</v>
      </c>
      <c r="F20" s="104">
        <f>IF(D20&gt;0,E20/D20*100,"-")</f>
        <v>1.1784995688416213</v>
      </c>
      <c r="G20" s="103">
        <v>41</v>
      </c>
      <c r="H20" s="103">
        <v>0</v>
      </c>
      <c r="I20" s="103">
        <f>+SUM(K20,+M20,+O20)</f>
        <v>3438</v>
      </c>
      <c r="J20" s="104">
        <f>IF(D20&gt;0,I20/D20*100,"-")</f>
        <v>98.82150043115838</v>
      </c>
      <c r="K20" s="103">
        <v>3395</v>
      </c>
      <c r="L20" s="104">
        <f>IF(D20&gt;0,K20/D20*100,"-")</f>
        <v>97.58551307847083</v>
      </c>
      <c r="M20" s="103">
        <v>0</v>
      </c>
      <c r="N20" s="104">
        <f>IF(D20&gt;0,M20/D20*100,"-")</f>
        <v>0</v>
      </c>
      <c r="O20" s="103">
        <v>43</v>
      </c>
      <c r="P20" s="103">
        <v>38</v>
      </c>
      <c r="Q20" s="104">
        <f>IF(D20&gt;0,O20/D20*100,"-")</f>
        <v>1.2359873526875538</v>
      </c>
      <c r="R20" s="103">
        <v>28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23</v>
      </c>
      <c r="B21" s="102" t="s">
        <v>280</v>
      </c>
      <c r="C21" s="101" t="s">
        <v>281</v>
      </c>
      <c r="D21" s="103">
        <f>+SUM(E21,+I21)</f>
        <v>17031</v>
      </c>
      <c r="E21" s="103">
        <f>+SUM(G21,+H21)</f>
        <v>2696</v>
      </c>
      <c r="F21" s="104">
        <f>IF(D21&gt;0,E21/D21*100,"-")</f>
        <v>15.829957136985499</v>
      </c>
      <c r="G21" s="103">
        <v>2696</v>
      </c>
      <c r="H21" s="103">
        <v>0</v>
      </c>
      <c r="I21" s="103">
        <f>+SUM(K21,+M21,+O21)</f>
        <v>14335</v>
      </c>
      <c r="J21" s="104">
        <f>IF(D21&gt;0,I21/D21*100,"-")</f>
        <v>84.1700428630145</v>
      </c>
      <c r="K21" s="103">
        <v>6009</v>
      </c>
      <c r="L21" s="104">
        <f>IF(D21&gt;0,K21/D21*100,"-")</f>
        <v>35.282719746344895</v>
      </c>
      <c r="M21" s="103">
        <v>0</v>
      </c>
      <c r="N21" s="104">
        <f>IF(D21&gt;0,M21/D21*100,"-")</f>
        <v>0</v>
      </c>
      <c r="O21" s="103">
        <v>8326</v>
      </c>
      <c r="P21" s="103">
        <v>581</v>
      </c>
      <c r="Q21" s="104">
        <f>IF(D21&gt;0,O21/D21*100,"-")</f>
        <v>48.8873231166696</v>
      </c>
      <c r="R21" s="103">
        <v>65</v>
      </c>
      <c r="S21" s="101" t="s">
        <v>255</v>
      </c>
      <c r="T21" s="101"/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23</v>
      </c>
      <c r="B22" s="102" t="s">
        <v>282</v>
      </c>
      <c r="C22" s="101" t="s">
        <v>283</v>
      </c>
      <c r="D22" s="103">
        <f>+SUM(E22,+I22)</f>
        <v>11214</v>
      </c>
      <c r="E22" s="103">
        <f>+SUM(G22,+H22)</f>
        <v>1881</v>
      </c>
      <c r="F22" s="104">
        <f>IF(D22&gt;0,E22/D22*100,"-")</f>
        <v>16.773675762439808</v>
      </c>
      <c r="G22" s="103">
        <v>1881</v>
      </c>
      <c r="H22" s="103">
        <v>0</v>
      </c>
      <c r="I22" s="103">
        <f>+SUM(K22,+M22,+O22)</f>
        <v>9333</v>
      </c>
      <c r="J22" s="104">
        <f>IF(D22&gt;0,I22/D22*100,"-")</f>
        <v>83.22632423756019</v>
      </c>
      <c r="K22" s="103">
        <v>3064</v>
      </c>
      <c r="L22" s="104">
        <f>IF(D22&gt;0,K22/D22*100,"-")</f>
        <v>27.32298912074193</v>
      </c>
      <c r="M22" s="103">
        <v>0</v>
      </c>
      <c r="N22" s="104">
        <f>IF(D22&gt;0,M22/D22*100,"-")</f>
        <v>0</v>
      </c>
      <c r="O22" s="103">
        <v>6269</v>
      </c>
      <c r="P22" s="103">
        <v>1639</v>
      </c>
      <c r="Q22" s="104">
        <f>IF(D22&gt;0,O22/D22*100,"-")</f>
        <v>55.90333511681826</v>
      </c>
      <c r="R22" s="103">
        <v>64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23</v>
      </c>
      <c r="B23" s="102" t="s">
        <v>284</v>
      </c>
      <c r="C23" s="101" t="s">
        <v>285</v>
      </c>
      <c r="D23" s="103">
        <f>+SUM(E23,+I23)</f>
        <v>11379</v>
      </c>
      <c r="E23" s="103">
        <f>+SUM(G23,+H23)</f>
        <v>1078</v>
      </c>
      <c r="F23" s="104">
        <f>IF(D23&gt;0,E23/D23*100,"-")</f>
        <v>9.473591704016169</v>
      </c>
      <c r="G23" s="103">
        <v>1078</v>
      </c>
      <c r="H23" s="103">
        <v>0</v>
      </c>
      <c r="I23" s="103">
        <f>+SUM(K23,+M23,+O23)</f>
        <v>10301</v>
      </c>
      <c r="J23" s="104">
        <f>IF(D23&gt;0,I23/D23*100,"-")</f>
        <v>90.52640829598383</v>
      </c>
      <c r="K23" s="103">
        <v>4044</v>
      </c>
      <c r="L23" s="104">
        <f>IF(D23&gt;0,K23/D23*100,"-")</f>
        <v>35.53915106775639</v>
      </c>
      <c r="M23" s="103">
        <v>0</v>
      </c>
      <c r="N23" s="104">
        <f>IF(D23&gt;0,M23/D23*100,"-")</f>
        <v>0</v>
      </c>
      <c r="O23" s="103">
        <v>6257</v>
      </c>
      <c r="P23" s="103">
        <v>1284</v>
      </c>
      <c r="Q23" s="104">
        <f>IF(D23&gt;0,O23/D23*100,"-")</f>
        <v>54.987257228227435</v>
      </c>
      <c r="R23" s="103">
        <v>64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23</v>
      </c>
      <c r="B24" s="102" t="s">
        <v>286</v>
      </c>
      <c r="C24" s="101" t="s">
        <v>287</v>
      </c>
      <c r="D24" s="103">
        <f>+SUM(E24,+I24)</f>
        <v>5112</v>
      </c>
      <c r="E24" s="103">
        <f>+SUM(G24,+H24)</f>
        <v>1110</v>
      </c>
      <c r="F24" s="104">
        <f>IF(D24&gt;0,E24/D24*100,"-")</f>
        <v>21.71361502347418</v>
      </c>
      <c r="G24" s="103">
        <v>1110</v>
      </c>
      <c r="H24" s="103">
        <v>0</v>
      </c>
      <c r="I24" s="103">
        <f>+SUM(K24,+M24,+O24)</f>
        <v>4002</v>
      </c>
      <c r="J24" s="104">
        <f>IF(D24&gt;0,I24/D24*100,"-")</f>
        <v>78.28638497652582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4002</v>
      </c>
      <c r="P24" s="103">
        <v>2192</v>
      </c>
      <c r="Q24" s="104">
        <f>IF(D24&gt;0,O24/D24*100,"-")</f>
        <v>78.28638497652582</v>
      </c>
      <c r="R24" s="103">
        <v>23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23</v>
      </c>
      <c r="B25" s="102" t="s">
        <v>288</v>
      </c>
      <c r="C25" s="101" t="s">
        <v>289</v>
      </c>
      <c r="D25" s="103">
        <f>+SUM(E25,+I25)</f>
        <v>3449</v>
      </c>
      <c r="E25" s="103">
        <f>+SUM(G25,+H25)</f>
        <v>303</v>
      </c>
      <c r="F25" s="104">
        <f>IF(D25&gt;0,E25/D25*100,"-")</f>
        <v>8.78515511742534</v>
      </c>
      <c r="G25" s="103">
        <v>303</v>
      </c>
      <c r="H25" s="103">
        <v>0</v>
      </c>
      <c r="I25" s="103">
        <f>+SUM(K25,+M25,+O25)</f>
        <v>3146</v>
      </c>
      <c r="J25" s="104">
        <f>IF(D25&gt;0,I25/D25*100,"-")</f>
        <v>91.21484488257467</v>
      </c>
      <c r="K25" s="103">
        <v>1602</v>
      </c>
      <c r="L25" s="104">
        <f>IF(D25&gt;0,K25/D25*100,"-")</f>
        <v>46.44824586836764</v>
      </c>
      <c r="M25" s="103">
        <v>0</v>
      </c>
      <c r="N25" s="104">
        <f>IF(D25&gt;0,M25/D25*100,"-")</f>
        <v>0</v>
      </c>
      <c r="O25" s="103">
        <v>1544</v>
      </c>
      <c r="P25" s="103">
        <v>1449</v>
      </c>
      <c r="Q25" s="104">
        <f>IF(D25&gt;0,O25/D25*100,"-")</f>
        <v>44.76659901420702</v>
      </c>
      <c r="R25" s="103">
        <v>15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23</v>
      </c>
      <c r="B26" s="102" t="s">
        <v>290</v>
      </c>
      <c r="C26" s="101" t="s">
        <v>291</v>
      </c>
      <c r="D26" s="103">
        <f>+SUM(E26,+I26)</f>
        <v>3162</v>
      </c>
      <c r="E26" s="103">
        <f>+SUM(G26,+H26)</f>
        <v>348</v>
      </c>
      <c r="F26" s="104">
        <f>IF(D26&gt;0,E26/D26*100,"-")</f>
        <v>11.005692599620494</v>
      </c>
      <c r="G26" s="103">
        <v>344</v>
      </c>
      <c r="H26" s="103">
        <v>4</v>
      </c>
      <c r="I26" s="103">
        <f>+SUM(K26,+M26,+O26)</f>
        <v>2814</v>
      </c>
      <c r="J26" s="104">
        <f>IF(D26&gt;0,I26/D26*100,"-")</f>
        <v>88.9943074003795</v>
      </c>
      <c r="K26" s="103">
        <v>1079</v>
      </c>
      <c r="L26" s="104">
        <f>IF(D26&gt;0,K26/D26*100,"-")</f>
        <v>34.12397216951297</v>
      </c>
      <c r="M26" s="103">
        <v>0</v>
      </c>
      <c r="N26" s="104">
        <f>IF(D26&gt;0,M26/D26*100,"-")</f>
        <v>0</v>
      </c>
      <c r="O26" s="103">
        <v>1735</v>
      </c>
      <c r="P26" s="103">
        <v>132</v>
      </c>
      <c r="Q26" s="104">
        <f>IF(D26&gt;0,O26/D26*100,"-")</f>
        <v>54.87033523086654</v>
      </c>
      <c r="R26" s="103">
        <v>8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鳥取県</v>
      </c>
      <c r="B7" s="109" t="str">
        <f>'水洗化人口等'!B7</f>
        <v>31000</v>
      </c>
      <c r="C7" s="108" t="s">
        <v>201</v>
      </c>
      <c r="D7" s="110">
        <f>SUM(E7,+H7,+K7)</f>
        <v>119258</v>
      </c>
      <c r="E7" s="110">
        <f>SUM(F7:G7)</f>
        <v>1685</v>
      </c>
      <c r="F7" s="110">
        <f>SUM(F$8:F$1000)</f>
        <v>191</v>
      </c>
      <c r="G7" s="110">
        <f>SUM(G$8:G$1000)</f>
        <v>1494</v>
      </c>
      <c r="H7" s="110">
        <f>SUM(I7:J7)</f>
        <v>4304</v>
      </c>
      <c r="I7" s="110">
        <f>SUM(I$8:I$1000)</f>
        <v>2647</v>
      </c>
      <c r="J7" s="110">
        <f>SUM(J$8:J$1000)</f>
        <v>1657</v>
      </c>
      <c r="K7" s="110">
        <f>SUM(L7:M7)</f>
        <v>113269</v>
      </c>
      <c r="L7" s="110">
        <f>SUM(L$8:L$1000)</f>
        <v>30384</v>
      </c>
      <c r="M7" s="110">
        <f>SUM(M$8:M$1000)</f>
        <v>82885</v>
      </c>
      <c r="N7" s="110">
        <f>SUM(O7,+V7,+AC7)</f>
        <v>119879</v>
      </c>
      <c r="O7" s="110">
        <f>SUM(P7:U7)</f>
        <v>33222</v>
      </c>
      <c r="P7" s="110">
        <f aca="true" t="shared" si="0" ref="P7:U7">SUM(P$8:P$1000)</f>
        <v>33222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86036</v>
      </c>
      <c r="W7" s="110">
        <f aca="true" t="shared" si="1" ref="W7:AB7">SUM(W$8:W$1000)</f>
        <v>86036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621</v>
      </c>
      <c r="AD7" s="110">
        <f>SUM(AD$8:AD$1000)</f>
        <v>611</v>
      </c>
      <c r="AE7" s="110">
        <f>SUM(AE$8:AE$1000)</f>
        <v>10</v>
      </c>
      <c r="AF7" s="110">
        <f>SUM(AG7:AI7)</f>
        <v>39084</v>
      </c>
      <c r="AG7" s="110">
        <f>SUM(AG$8:AG$1000)</f>
        <v>39084</v>
      </c>
      <c r="AH7" s="110">
        <f>SUM(AH$8:AH$1000)</f>
        <v>0</v>
      </c>
      <c r="AI7" s="110">
        <f>SUM(AI$8:AI$1000)</f>
        <v>0</v>
      </c>
      <c r="AJ7" s="110">
        <f>SUM(AK7:AS7)</f>
        <v>43207</v>
      </c>
      <c r="AK7" s="110">
        <f aca="true" t="shared" si="2" ref="AK7:AS7">SUM(AK$8:AK$1000)</f>
        <v>4323</v>
      </c>
      <c r="AL7" s="110">
        <f t="shared" si="2"/>
        <v>0</v>
      </c>
      <c r="AM7" s="110">
        <f t="shared" si="2"/>
        <v>256</v>
      </c>
      <c r="AN7" s="110">
        <f t="shared" si="2"/>
        <v>239</v>
      </c>
      <c r="AO7" s="110">
        <f t="shared" si="2"/>
        <v>0</v>
      </c>
      <c r="AP7" s="110">
        <f t="shared" si="2"/>
        <v>38278</v>
      </c>
      <c r="AQ7" s="110">
        <f t="shared" si="2"/>
        <v>111</v>
      </c>
      <c r="AR7" s="110">
        <f t="shared" si="2"/>
        <v>0</v>
      </c>
      <c r="AS7" s="110">
        <f t="shared" si="2"/>
        <v>0</v>
      </c>
      <c r="AT7" s="110">
        <f>SUM(AU7:AY7)</f>
        <v>205</v>
      </c>
      <c r="AU7" s="110">
        <f>SUM(AU$8:AU$1000)</f>
        <v>200</v>
      </c>
      <c r="AV7" s="110">
        <f>SUM(AV$8:AV$1000)</f>
        <v>0</v>
      </c>
      <c r="AW7" s="110">
        <f>SUM(AW$8:AW$1000)</f>
        <v>5</v>
      </c>
      <c r="AX7" s="110">
        <f>SUM(AX$8:AX$1000)</f>
        <v>0</v>
      </c>
      <c r="AY7" s="110">
        <f>SUM(AY$8:AY$1000)</f>
        <v>0</v>
      </c>
      <c r="AZ7" s="110">
        <f>SUM(BA7:BC7)</f>
        <v>0</v>
      </c>
      <c r="BA7" s="110">
        <f>SUM(BA$8:BA$1000)</f>
        <v>0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23</v>
      </c>
      <c r="B8" s="106" t="s">
        <v>253</v>
      </c>
      <c r="C8" s="101" t="s">
        <v>254</v>
      </c>
      <c r="D8" s="103">
        <f>SUM(E8,+H8,+K8)</f>
        <v>34350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34350</v>
      </c>
      <c r="L8" s="103">
        <v>7004</v>
      </c>
      <c r="M8" s="103">
        <v>27346</v>
      </c>
      <c r="N8" s="103">
        <f>SUM(O8,+V8,+AC8)</f>
        <v>34709</v>
      </c>
      <c r="O8" s="103">
        <f>SUM(P8:U8)</f>
        <v>7004</v>
      </c>
      <c r="P8" s="103">
        <v>7004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27346</v>
      </c>
      <c r="W8" s="103">
        <v>27346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359</v>
      </c>
      <c r="AD8" s="103">
        <v>359</v>
      </c>
      <c r="AE8" s="103">
        <v>0</v>
      </c>
      <c r="AF8" s="103">
        <f>SUM(AG8:AI8)</f>
        <v>35139</v>
      </c>
      <c r="AG8" s="103">
        <v>35139</v>
      </c>
      <c r="AH8" s="103">
        <v>0</v>
      </c>
      <c r="AI8" s="103">
        <v>0</v>
      </c>
      <c r="AJ8" s="103">
        <f>SUM(AK8:AS8)</f>
        <v>35139</v>
      </c>
      <c r="AK8" s="103">
        <v>0</v>
      </c>
      <c r="AL8" s="103">
        <v>0</v>
      </c>
      <c r="AM8" s="103">
        <v>135</v>
      </c>
      <c r="AN8" s="103">
        <v>0</v>
      </c>
      <c r="AO8" s="103">
        <v>0</v>
      </c>
      <c r="AP8" s="103">
        <v>34902</v>
      </c>
      <c r="AQ8" s="103">
        <v>102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23</v>
      </c>
      <c r="B9" s="106" t="s">
        <v>256</v>
      </c>
      <c r="C9" s="101" t="s">
        <v>257</v>
      </c>
      <c r="D9" s="103">
        <f>SUM(E9,+H9,+K9)</f>
        <v>33216</v>
      </c>
      <c r="E9" s="103">
        <f>SUM(F9:G9)</f>
        <v>10</v>
      </c>
      <c r="F9" s="103">
        <v>10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33206</v>
      </c>
      <c r="L9" s="103">
        <v>10781</v>
      </c>
      <c r="M9" s="103">
        <v>22425</v>
      </c>
      <c r="N9" s="103">
        <f>SUM(O9,+V9,+AC9)</f>
        <v>33216</v>
      </c>
      <c r="O9" s="103">
        <f>SUM(P9:U9)</f>
        <v>10791</v>
      </c>
      <c r="P9" s="103">
        <v>10791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22425</v>
      </c>
      <c r="W9" s="103">
        <v>22425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110</v>
      </c>
      <c r="AG9" s="103">
        <v>110</v>
      </c>
      <c r="AH9" s="103">
        <v>0</v>
      </c>
      <c r="AI9" s="103">
        <v>0</v>
      </c>
      <c r="AJ9" s="103">
        <f>SUM(AK9:AS9)</f>
        <v>1610</v>
      </c>
      <c r="AK9" s="103">
        <v>1610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110</v>
      </c>
      <c r="AU9" s="103">
        <v>110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23</v>
      </c>
      <c r="B10" s="106" t="s">
        <v>258</v>
      </c>
      <c r="C10" s="101" t="s">
        <v>259</v>
      </c>
      <c r="D10" s="103">
        <f>SUM(E10,+H10,+K10)</f>
        <v>6428</v>
      </c>
      <c r="E10" s="103">
        <f>SUM(F10:G10)</f>
        <v>0</v>
      </c>
      <c r="F10" s="103">
        <v>0</v>
      </c>
      <c r="G10" s="103">
        <v>0</v>
      </c>
      <c r="H10" s="103">
        <f>SUM(I10:J10)</f>
        <v>2111</v>
      </c>
      <c r="I10" s="103">
        <v>2111</v>
      </c>
      <c r="J10" s="103">
        <v>0</v>
      </c>
      <c r="K10" s="103">
        <f>SUM(L10:M10)</f>
        <v>4317</v>
      </c>
      <c r="L10" s="103">
        <v>0</v>
      </c>
      <c r="M10" s="103">
        <v>4317</v>
      </c>
      <c r="N10" s="103">
        <f>SUM(O10,+V10,+AC10)</f>
        <v>6616</v>
      </c>
      <c r="O10" s="103">
        <f>SUM(P10:U10)</f>
        <v>2111</v>
      </c>
      <c r="P10" s="103">
        <v>2111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4317</v>
      </c>
      <c r="W10" s="103">
        <v>4317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188</v>
      </c>
      <c r="AD10" s="103">
        <v>188</v>
      </c>
      <c r="AE10" s="103">
        <v>0</v>
      </c>
      <c r="AF10" s="103">
        <f>SUM(AG10:AI10)</f>
        <v>18</v>
      </c>
      <c r="AG10" s="103">
        <v>18</v>
      </c>
      <c r="AH10" s="103">
        <v>0</v>
      </c>
      <c r="AI10" s="103">
        <v>0</v>
      </c>
      <c r="AJ10" s="103">
        <f>SUM(AK10:AS10)</f>
        <v>312</v>
      </c>
      <c r="AK10" s="103">
        <v>312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18</v>
      </c>
      <c r="AU10" s="103">
        <v>18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23</v>
      </c>
      <c r="B11" s="106" t="s">
        <v>260</v>
      </c>
      <c r="C11" s="101" t="s">
        <v>261</v>
      </c>
      <c r="D11" s="103">
        <f>SUM(E11,+H11,+K11)</f>
        <v>8803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8803</v>
      </c>
      <c r="L11" s="103">
        <v>3364</v>
      </c>
      <c r="M11" s="103">
        <v>5439</v>
      </c>
      <c r="N11" s="103">
        <f>SUM(O11,+V11,+AC11)</f>
        <v>8803</v>
      </c>
      <c r="O11" s="103">
        <f>SUM(P11:U11)</f>
        <v>3364</v>
      </c>
      <c r="P11" s="103">
        <v>3364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5439</v>
      </c>
      <c r="W11" s="103">
        <v>5439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251</v>
      </c>
      <c r="AG11" s="103">
        <v>251</v>
      </c>
      <c r="AH11" s="103">
        <v>0</v>
      </c>
      <c r="AI11" s="103">
        <v>0</v>
      </c>
      <c r="AJ11" s="103">
        <f>SUM(AK11:AS11)</f>
        <v>251</v>
      </c>
      <c r="AK11" s="103">
        <v>0</v>
      </c>
      <c r="AL11" s="103">
        <v>0</v>
      </c>
      <c r="AM11" s="103">
        <v>12</v>
      </c>
      <c r="AN11" s="103">
        <v>239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1</v>
      </c>
      <c r="AU11" s="103">
        <v>0</v>
      </c>
      <c r="AV11" s="103">
        <v>0</v>
      </c>
      <c r="AW11" s="103">
        <v>1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23</v>
      </c>
      <c r="B12" s="106" t="s">
        <v>262</v>
      </c>
      <c r="C12" s="101" t="s">
        <v>263</v>
      </c>
      <c r="D12" s="103">
        <f>SUM(E12,+H12,+K12)</f>
        <v>2863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2863</v>
      </c>
      <c r="L12" s="103">
        <v>378</v>
      </c>
      <c r="M12" s="103">
        <v>2485</v>
      </c>
      <c r="N12" s="103">
        <f>SUM(O12,+V12,+AC12)</f>
        <v>2912</v>
      </c>
      <c r="O12" s="103">
        <f>SUM(P12:U12)</f>
        <v>378</v>
      </c>
      <c r="P12" s="103">
        <v>378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2485</v>
      </c>
      <c r="W12" s="103">
        <v>2485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49</v>
      </c>
      <c r="AD12" s="103">
        <v>49</v>
      </c>
      <c r="AE12" s="103">
        <v>0</v>
      </c>
      <c r="AF12" s="103">
        <f>SUM(AG12:AI12)</f>
        <v>2969</v>
      </c>
      <c r="AG12" s="103">
        <v>2969</v>
      </c>
      <c r="AH12" s="103">
        <v>0</v>
      </c>
      <c r="AI12" s="103">
        <v>0</v>
      </c>
      <c r="AJ12" s="103">
        <f>SUM(AK12:AS12)</f>
        <v>2969</v>
      </c>
      <c r="AK12" s="103">
        <v>0</v>
      </c>
      <c r="AL12" s="103">
        <v>0</v>
      </c>
      <c r="AM12" s="103">
        <v>22</v>
      </c>
      <c r="AN12" s="103">
        <v>0</v>
      </c>
      <c r="AO12" s="103">
        <v>0</v>
      </c>
      <c r="AP12" s="103">
        <v>2939</v>
      </c>
      <c r="AQ12" s="103">
        <v>8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23</v>
      </c>
      <c r="B13" s="106" t="s">
        <v>264</v>
      </c>
      <c r="C13" s="101" t="s">
        <v>265</v>
      </c>
      <c r="D13" s="103">
        <f>SUM(E13,+H13,+K13)</f>
        <v>413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413</v>
      </c>
      <c r="L13" s="103">
        <v>201</v>
      </c>
      <c r="M13" s="103">
        <v>212</v>
      </c>
      <c r="N13" s="103">
        <f>SUM(O13,+V13,+AC13)</f>
        <v>413</v>
      </c>
      <c r="O13" s="103">
        <f>SUM(P13:U13)</f>
        <v>201</v>
      </c>
      <c r="P13" s="103">
        <v>201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212</v>
      </c>
      <c r="W13" s="103">
        <v>212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429</v>
      </c>
      <c r="AG13" s="103">
        <v>429</v>
      </c>
      <c r="AH13" s="103">
        <v>0</v>
      </c>
      <c r="AI13" s="103">
        <v>0</v>
      </c>
      <c r="AJ13" s="103">
        <f>SUM(AK13:AS13)</f>
        <v>429</v>
      </c>
      <c r="AK13" s="103">
        <v>0</v>
      </c>
      <c r="AL13" s="103">
        <v>0</v>
      </c>
      <c r="AM13" s="103">
        <v>6</v>
      </c>
      <c r="AN13" s="103">
        <v>0</v>
      </c>
      <c r="AO13" s="103">
        <v>0</v>
      </c>
      <c r="AP13" s="103">
        <v>422</v>
      </c>
      <c r="AQ13" s="103">
        <v>1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23</v>
      </c>
      <c r="B14" s="106" t="s">
        <v>266</v>
      </c>
      <c r="C14" s="101" t="s">
        <v>267</v>
      </c>
      <c r="D14" s="103">
        <f>SUM(E14,+H14,+K14)</f>
        <v>2464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2464</v>
      </c>
      <c r="L14" s="103">
        <v>730</v>
      </c>
      <c r="M14" s="103">
        <v>1734</v>
      </c>
      <c r="N14" s="103">
        <f>SUM(O14,+V14,+AC14)</f>
        <v>2464</v>
      </c>
      <c r="O14" s="103">
        <f>SUM(P14:U14)</f>
        <v>730</v>
      </c>
      <c r="P14" s="103">
        <v>730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1734</v>
      </c>
      <c r="W14" s="103">
        <v>1734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15</v>
      </c>
      <c r="AG14" s="103">
        <v>15</v>
      </c>
      <c r="AH14" s="103">
        <v>0</v>
      </c>
      <c r="AI14" s="103">
        <v>0</v>
      </c>
      <c r="AJ14" s="103">
        <f>SUM(AK14:AS14)</f>
        <v>15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15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23</v>
      </c>
      <c r="B15" s="106" t="s">
        <v>268</v>
      </c>
      <c r="C15" s="101" t="s">
        <v>269</v>
      </c>
      <c r="D15" s="103">
        <f>SUM(E15,+H15,+K15)</f>
        <v>4748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4748</v>
      </c>
      <c r="L15" s="103">
        <v>437</v>
      </c>
      <c r="M15" s="103">
        <v>4311</v>
      </c>
      <c r="N15" s="103">
        <f>SUM(O15,+V15,+AC15)</f>
        <v>4748</v>
      </c>
      <c r="O15" s="103">
        <f>SUM(P15:U15)</f>
        <v>437</v>
      </c>
      <c r="P15" s="103">
        <v>437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4311</v>
      </c>
      <c r="W15" s="103">
        <v>4311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18</v>
      </c>
      <c r="AG15" s="103">
        <v>18</v>
      </c>
      <c r="AH15" s="103">
        <v>0</v>
      </c>
      <c r="AI15" s="103">
        <v>0</v>
      </c>
      <c r="AJ15" s="103">
        <f>SUM(AK15:AS15)</f>
        <v>18</v>
      </c>
      <c r="AK15" s="103">
        <v>0</v>
      </c>
      <c r="AL15" s="103">
        <v>0</v>
      </c>
      <c r="AM15" s="103">
        <v>18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23</v>
      </c>
      <c r="B16" s="106" t="s">
        <v>270</v>
      </c>
      <c r="C16" s="101" t="s">
        <v>271</v>
      </c>
      <c r="D16" s="103">
        <f>SUM(E16,+H16,+K16)</f>
        <v>1675</v>
      </c>
      <c r="E16" s="103">
        <f>SUM(F16:G16)</f>
        <v>1675</v>
      </c>
      <c r="F16" s="103">
        <v>181</v>
      </c>
      <c r="G16" s="103">
        <v>1494</v>
      </c>
      <c r="H16" s="103">
        <f>SUM(I16:J16)</f>
        <v>0</v>
      </c>
      <c r="I16" s="103">
        <v>0</v>
      </c>
      <c r="J16" s="103">
        <v>0</v>
      </c>
      <c r="K16" s="103">
        <f>SUM(L16:M16)</f>
        <v>0</v>
      </c>
      <c r="L16" s="103">
        <v>0</v>
      </c>
      <c r="M16" s="103">
        <v>0</v>
      </c>
      <c r="N16" s="103">
        <f>SUM(O16,+V16,+AC16)</f>
        <v>1675</v>
      </c>
      <c r="O16" s="103">
        <f>SUM(P16:U16)</f>
        <v>181</v>
      </c>
      <c r="P16" s="103">
        <v>181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1494</v>
      </c>
      <c r="W16" s="103">
        <v>1494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5</v>
      </c>
      <c r="AG16" s="103">
        <v>5</v>
      </c>
      <c r="AH16" s="103">
        <v>0</v>
      </c>
      <c r="AI16" s="103">
        <v>0</v>
      </c>
      <c r="AJ16" s="103">
        <f>SUM(AK16:AS16)</f>
        <v>81</v>
      </c>
      <c r="AK16" s="103">
        <v>81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5</v>
      </c>
      <c r="AU16" s="103">
        <v>5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23</v>
      </c>
      <c r="B17" s="106" t="s">
        <v>272</v>
      </c>
      <c r="C17" s="101" t="s">
        <v>273</v>
      </c>
      <c r="D17" s="103">
        <f>SUM(E17,+H17,+K17)</f>
        <v>1450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1450</v>
      </c>
      <c r="L17" s="103">
        <v>285</v>
      </c>
      <c r="M17" s="103">
        <v>1165</v>
      </c>
      <c r="N17" s="103">
        <f>SUM(O17,+V17,+AC17)</f>
        <v>1450</v>
      </c>
      <c r="O17" s="103">
        <f>SUM(P17:U17)</f>
        <v>285</v>
      </c>
      <c r="P17" s="103">
        <v>285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1165</v>
      </c>
      <c r="W17" s="103">
        <v>1165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4</v>
      </c>
      <c r="AG17" s="103">
        <v>4</v>
      </c>
      <c r="AH17" s="103">
        <v>0</v>
      </c>
      <c r="AI17" s="103">
        <v>0</v>
      </c>
      <c r="AJ17" s="103">
        <f>SUM(AK17:AS17)</f>
        <v>70</v>
      </c>
      <c r="AK17" s="103">
        <v>70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4</v>
      </c>
      <c r="AU17" s="103">
        <v>4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23</v>
      </c>
      <c r="B18" s="106" t="s">
        <v>274</v>
      </c>
      <c r="C18" s="101" t="s">
        <v>275</v>
      </c>
      <c r="D18" s="103">
        <f>SUM(E18,+H18,+K18)</f>
        <v>5912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5912</v>
      </c>
      <c r="L18" s="103">
        <v>3073</v>
      </c>
      <c r="M18" s="103">
        <v>2839</v>
      </c>
      <c r="N18" s="103">
        <f>SUM(O18,+V18,+AC18)</f>
        <v>5912</v>
      </c>
      <c r="O18" s="103">
        <f>SUM(P18:U18)</f>
        <v>3073</v>
      </c>
      <c r="P18" s="103">
        <v>3073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2839</v>
      </c>
      <c r="W18" s="103">
        <v>2839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16</v>
      </c>
      <c r="AG18" s="103">
        <v>16</v>
      </c>
      <c r="AH18" s="103">
        <v>0</v>
      </c>
      <c r="AI18" s="103">
        <v>0</v>
      </c>
      <c r="AJ18" s="103">
        <f>SUM(AK18:AS18)</f>
        <v>287</v>
      </c>
      <c r="AK18" s="103">
        <v>287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16</v>
      </c>
      <c r="AU18" s="103">
        <v>16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23</v>
      </c>
      <c r="B19" s="106" t="s">
        <v>276</v>
      </c>
      <c r="C19" s="101" t="s">
        <v>277</v>
      </c>
      <c r="D19" s="103">
        <f>SUM(E19,+H19,+K19)</f>
        <v>1298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1298</v>
      </c>
      <c r="L19" s="103">
        <v>669</v>
      </c>
      <c r="M19" s="103">
        <v>629</v>
      </c>
      <c r="N19" s="103">
        <f>SUM(O19,+V19,+AC19)</f>
        <v>1318</v>
      </c>
      <c r="O19" s="103">
        <f>SUM(P19:U19)</f>
        <v>669</v>
      </c>
      <c r="P19" s="103">
        <v>669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629</v>
      </c>
      <c r="W19" s="103">
        <v>629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20</v>
      </c>
      <c r="AD19" s="103">
        <v>10</v>
      </c>
      <c r="AE19" s="103">
        <v>10</v>
      </c>
      <c r="AF19" s="103">
        <f>SUM(AG19:AI19)</f>
        <v>63</v>
      </c>
      <c r="AG19" s="103">
        <v>63</v>
      </c>
      <c r="AH19" s="103">
        <v>0</v>
      </c>
      <c r="AI19" s="103">
        <v>0</v>
      </c>
      <c r="AJ19" s="103">
        <f>SUM(AK19:AS19)</f>
        <v>63</v>
      </c>
      <c r="AK19" s="103">
        <v>0</v>
      </c>
      <c r="AL19" s="103">
        <v>0</v>
      </c>
      <c r="AM19" s="103">
        <v>63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</v>
      </c>
      <c r="AU19" s="103">
        <v>0</v>
      </c>
      <c r="AV19" s="103">
        <v>0</v>
      </c>
      <c r="AW19" s="103">
        <v>4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23</v>
      </c>
      <c r="B20" s="106" t="s">
        <v>278</v>
      </c>
      <c r="C20" s="101" t="s">
        <v>279</v>
      </c>
      <c r="D20" s="103">
        <f>SUM(E20,+H20,+K20)</f>
        <v>860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860</v>
      </c>
      <c r="L20" s="103">
        <v>50</v>
      </c>
      <c r="M20" s="103">
        <v>810</v>
      </c>
      <c r="N20" s="103">
        <f>SUM(O20,+V20,+AC20)</f>
        <v>860</v>
      </c>
      <c r="O20" s="103">
        <f>SUM(P20:U20)</f>
        <v>50</v>
      </c>
      <c r="P20" s="103">
        <v>50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810</v>
      </c>
      <c r="W20" s="103">
        <v>810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5</v>
      </c>
      <c r="AG20" s="103">
        <v>5</v>
      </c>
      <c r="AH20" s="103">
        <v>0</v>
      </c>
      <c r="AI20" s="103">
        <v>0</v>
      </c>
      <c r="AJ20" s="103">
        <f>SUM(AK20:AS20)</f>
        <v>46</v>
      </c>
      <c r="AK20" s="103">
        <v>46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5</v>
      </c>
      <c r="AU20" s="103">
        <v>5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23</v>
      </c>
      <c r="B21" s="106" t="s">
        <v>280</v>
      </c>
      <c r="C21" s="101" t="s">
        <v>281</v>
      </c>
      <c r="D21" s="103">
        <f>SUM(E21,+H21,+K21)</f>
        <v>3574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3574</v>
      </c>
      <c r="L21" s="103">
        <v>1350</v>
      </c>
      <c r="M21" s="103">
        <v>2224</v>
      </c>
      <c r="N21" s="103">
        <f>SUM(O21,+V21,+AC21)</f>
        <v>3574</v>
      </c>
      <c r="O21" s="103">
        <f>SUM(P21:U21)</f>
        <v>1350</v>
      </c>
      <c r="P21" s="103">
        <v>1350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2224</v>
      </c>
      <c r="W21" s="103">
        <v>2224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15</v>
      </c>
      <c r="AG21" s="103">
        <v>15</v>
      </c>
      <c r="AH21" s="103">
        <v>0</v>
      </c>
      <c r="AI21" s="103">
        <v>0</v>
      </c>
      <c r="AJ21" s="103">
        <f>SUM(AK21:AS21)</f>
        <v>189</v>
      </c>
      <c r="AK21" s="103">
        <v>189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15</v>
      </c>
      <c r="AU21" s="103">
        <v>15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23</v>
      </c>
      <c r="B22" s="106" t="s">
        <v>282</v>
      </c>
      <c r="C22" s="101" t="s">
        <v>283</v>
      </c>
      <c r="D22" s="103">
        <f>SUM(E22,+H22,+K22)</f>
        <v>2836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2836</v>
      </c>
      <c r="L22" s="103">
        <v>680</v>
      </c>
      <c r="M22" s="103">
        <v>2156</v>
      </c>
      <c r="N22" s="103">
        <f>SUM(O22,+V22,+AC22)</f>
        <v>2836</v>
      </c>
      <c r="O22" s="103">
        <f>SUM(P22:U22)</f>
        <v>680</v>
      </c>
      <c r="P22" s="103">
        <v>680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2156</v>
      </c>
      <c r="W22" s="103">
        <v>2156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</v>
      </c>
      <c r="AG22" s="103">
        <v>12</v>
      </c>
      <c r="AH22" s="103">
        <v>0</v>
      </c>
      <c r="AI22" s="103">
        <v>0</v>
      </c>
      <c r="AJ22" s="103">
        <f>SUM(AK22:AS22)</f>
        <v>150</v>
      </c>
      <c r="AK22" s="103">
        <v>150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12</v>
      </c>
      <c r="AU22" s="103">
        <v>12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23</v>
      </c>
      <c r="B23" s="106" t="s">
        <v>284</v>
      </c>
      <c r="C23" s="101" t="s">
        <v>285</v>
      </c>
      <c r="D23" s="103">
        <f>SUM(E23,+H23,+K23)</f>
        <v>3357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3357</v>
      </c>
      <c r="L23" s="103">
        <v>799</v>
      </c>
      <c r="M23" s="103">
        <v>2558</v>
      </c>
      <c r="N23" s="103">
        <f>SUM(O23,+V23,+AC23)</f>
        <v>3360</v>
      </c>
      <c r="O23" s="103">
        <f>SUM(P23:U23)</f>
        <v>799</v>
      </c>
      <c r="P23" s="103">
        <v>799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2558</v>
      </c>
      <c r="W23" s="103">
        <v>2558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3</v>
      </c>
      <c r="AD23" s="103">
        <v>3</v>
      </c>
      <c r="AE23" s="103">
        <v>0</v>
      </c>
      <c r="AF23" s="103">
        <f>SUM(AG23:AI23)</f>
        <v>15</v>
      </c>
      <c r="AG23" s="103">
        <v>15</v>
      </c>
      <c r="AH23" s="103">
        <v>0</v>
      </c>
      <c r="AI23" s="103">
        <v>0</v>
      </c>
      <c r="AJ23" s="103">
        <f>SUM(AK23:AS23)</f>
        <v>178</v>
      </c>
      <c r="AK23" s="103">
        <v>178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15</v>
      </c>
      <c r="AU23" s="103">
        <v>15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23</v>
      </c>
      <c r="B24" s="106" t="s">
        <v>286</v>
      </c>
      <c r="C24" s="101" t="s">
        <v>287</v>
      </c>
      <c r="D24" s="103">
        <f>SUM(E24,+H24,+K24)</f>
        <v>2193</v>
      </c>
      <c r="E24" s="103">
        <f>SUM(F24:G24)</f>
        <v>0</v>
      </c>
      <c r="F24" s="103">
        <v>0</v>
      </c>
      <c r="G24" s="103">
        <v>0</v>
      </c>
      <c r="H24" s="103">
        <f>SUM(I24:J24)</f>
        <v>2193</v>
      </c>
      <c r="I24" s="103">
        <v>536</v>
      </c>
      <c r="J24" s="103">
        <v>1657</v>
      </c>
      <c r="K24" s="103">
        <f>SUM(L24:M24)</f>
        <v>0</v>
      </c>
      <c r="L24" s="103">
        <v>0</v>
      </c>
      <c r="M24" s="103">
        <v>0</v>
      </c>
      <c r="N24" s="103">
        <f>SUM(O24,+V24,+AC24)</f>
        <v>2193</v>
      </c>
      <c r="O24" s="103">
        <f>SUM(P24:U24)</f>
        <v>536</v>
      </c>
      <c r="P24" s="103">
        <v>536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1657</v>
      </c>
      <c r="W24" s="103">
        <v>1657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23</v>
      </c>
      <c r="B25" s="106" t="s">
        <v>288</v>
      </c>
      <c r="C25" s="101" t="s">
        <v>289</v>
      </c>
      <c r="D25" s="103">
        <f>SUM(E25,+H25,+K25)</f>
        <v>1544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1544</v>
      </c>
      <c r="L25" s="103">
        <v>373</v>
      </c>
      <c r="M25" s="103">
        <v>1171</v>
      </c>
      <c r="N25" s="103">
        <f>SUM(O25,+V25,+AC25)</f>
        <v>1544</v>
      </c>
      <c r="O25" s="103">
        <f>SUM(P25:U25)</f>
        <v>373</v>
      </c>
      <c r="P25" s="103">
        <v>373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1171</v>
      </c>
      <c r="W25" s="103">
        <v>1171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126</v>
      </c>
      <c r="AK25" s="103">
        <v>126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23</v>
      </c>
      <c r="B26" s="106" t="s">
        <v>290</v>
      </c>
      <c r="C26" s="101" t="s">
        <v>291</v>
      </c>
      <c r="D26" s="103">
        <f>SUM(E26,+H26,+K26)</f>
        <v>1274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1274</v>
      </c>
      <c r="L26" s="103">
        <v>210</v>
      </c>
      <c r="M26" s="103">
        <v>1064</v>
      </c>
      <c r="N26" s="103">
        <f>SUM(O26,+V26,+AC26)</f>
        <v>1276</v>
      </c>
      <c r="O26" s="103">
        <f>SUM(P26:U26)</f>
        <v>210</v>
      </c>
      <c r="P26" s="103">
        <v>210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1064</v>
      </c>
      <c r="W26" s="103">
        <v>1064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2</v>
      </c>
      <c r="AD26" s="103">
        <v>2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1274</v>
      </c>
      <c r="AK26" s="103">
        <v>1274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31000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31201</v>
      </c>
      <c r="AG207" s="11">
        <v>207</v>
      </c>
    </row>
    <row r="208" spans="32:33" ht="13.5">
      <c r="AF208" s="45" t="str">
        <f>+'水洗化人口等'!B9</f>
        <v>31202</v>
      </c>
      <c r="AG208" s="11">
        <v>208</v>
      </c>
    </row>
    <row r="209" spans="32:33" ht="13.5">
      <c r="AF209" s="45" t="str">
        <f>+'水洗化人口等'!B10</f>
        <v>31203</v>
      </c>
      <c r="AG209" s="11">
        <v>209</v>
      </c>
    </row>
    <row r="210" spans="32:33" ht="13.5">
      <c r="AF210" s="45" t="str">
        <f>+'水洗化人口等'!B11</f>
        <v>31204</v>
      </c>
      <c r="AG210" s="11">
        <v>210</v>
      </c>
    </row>
    <row r="211" spans="32:33" ht="13.5">
      <c r="AF211" s="45" t="str">
        <f>+'水洗化人口等'!B12</f>
        <v>31302</v>
      </c>
      <c r="AG211" s="11">
        <v>211</v>
      </c>
    </row>
    <row r="212" spans="32:33" ht="13.5">
      <c r="AF212" s="45" t="str">
        <f>+'水洗化人口等'!B13</f>
        <v>31325</v>
      </c>
      <c r="AG212" s="11">
        <v>212</v>
      </c>
    </row>
    <row r="213" spans="32:33" ht="13.5">
      <c r="AF213" s="45" t="str">
        <f>+'水洗化人口等'!B14</f>
        <v>31328</v>
      </c>
      <c r="AG213" s="11">
        <v>213</v>
      </c>
    </row>
    <row r="214" spans="32:33" ht="13.5">
      <c r="AF214" s="45" t="str">
        <f>+'水洗化人口等'!B15</f>
        <v>31329</v>
      </c>
      <c r="AG214" s="11">
        <v>214</v>
      </c>
    </row>
    <row r="215" spans="32:33" ht="13.5">
      <c r="AF215" s="45" t="str">
        <f>+'水洗化人口等'!B16</f>
        <v>31364</v>
      </c>
      <c r="AG215" s="11">
        <v>215</v>
      </c>
    </row>
    <row r="216" spans="32:33" ht="13.5">
      <c r="AF216" s="45" t="str">
        <f>+'水洗化人口等'!B17</f>
        <v>31370</v>
      </c>
      <c r="AG216" s="11">
        <v>216</v>
      </c>
    </row>
    <row r="217" spans="32:33" ht="13.5">
      <c r="AF217" s="45" t="str">
        <f>+'水洗化人口等'!B18</f>
        <v>31371</v>
      </c>
      <c r="AG217" s="11">
        <v>217</v>
      </c>
    </row>
    <row r="218" spans="32:33" ht="13.5">
      <c r="AF218" s="45" t="str">
        <f>+'水洗化人口等'!B19</f>
        <v>31372</v>
      </c>
      <c r="AG218" s="11">
        <v>218</v>
      </c>
    </row>
    <row r="219" spans="32:33" ht="13.5">
      <c r="AF219" s="45" t="str">
        <f>+'水洗化人口等'!B20</f>
        <v>31384</v>
      </c>
      <c r="AG219" s="11">
        <v>219</v>
      </c>
    </row>
    <row r="220" spans="32:33" ht="13.5">
      <c r="AF220" s="45" t="str">
        <f>+'水洗化人口等'!B21</f>
        <v>31386</v>
      </c>
      <c r="AG220" s="11">
        <v>220</v>
      </c>
    </row>
    <row r="221" spans="32:33" ht="13.5">
      <c r="AF221" s="45" t="str">
        <f>+'水洗化人口等'!B22</f>
        <v>31389</v>
      </c>
      <c r="AG221" s="11">
        <v>221</v>
      </c>
    </row>
    <row r="222" spans="32:33" ht="13.5">
      <c r="AF222" s="45" t="str">
        <f>+'水洗化人口等'!B23</f>
        <v>31390</v>
      </c>
      <c r="AG222" s="11">
        <v>222</v>
      </c>
    </row>
    <row r="223" spans="32:33" ht="13.5">
      <c r="AF223" s="45" t="str">
        <f>+'水洗化人口等'!B24</f>
        <v>31401</v>
      </c>
      <c r="AG223" s="11">
        <v>223</v>
      </c>
    </row>
    <row r="224" spans="32:33" ht="13.5">
      <c r="AF224" s="45" t="str">
        <f>+'水洗化人口等'!B25</f>
        <v>31402</v>
      </c>
      <c r="AG224" s="11">
        <v>224</v>
      </c>
    </row>
    <row r="225" spans="32:33" ht="13.5">
      <c r="AF225" s="45" t="str">
        <f>+'水洗化人口等'!B26</f>
        <v>31403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2017-02-15T09:10:05Z</dcterms:modified>
  <cp:category/>
  <cp:version/>
  <cp:contentType/>
  <cp:contentStatus/>
</cp:coreProperties>
</file>