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61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'し尿処理状況'!$2:$46</definedName>
    <definedName name="_xlnm.Print_Area" localSheetId="0">'水洗化人口等'!$2:$46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<sst xmlns="http://schemas.openxmlformats.org/spreadsheetml/2006/main" count="796" uniqueCount="332">
  <si>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</si>
  <si>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</si>
  <si>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</si>
  <si>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</si>
  <si>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</si>
  <si>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</si>
  <si>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</si>
  <si>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</si>
  <si>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</si>
  <si>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</si>
  <si>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</si>
  <si>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</si>
  <si>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</si>
  <si>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</si>
  <si>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</si>
  <si>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</si>
  <si>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</si>
  <si>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</si>
  <si>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</si>
  <si>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</si>
  <si>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</si>
  <si>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</si>
  <si>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</si>
  <si>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</si>
  <si>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</si>
  <si>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</si>
  <si>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</si>
  <si>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</si>
  <si>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</si>
  <si>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</si>
  <si>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</si>
  <si>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</si>
  <si>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</si>
  <si>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</si>
  <si>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</si>
  <si>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</si>
  <si>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</si>
  <si>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</si>
  <si>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</si>
  <si>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</si>
  <si>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</si>
  <si>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</si>
  <si>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</si>
  <si>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</si>
  <si>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</si>
  <si>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</si>
  <si>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</si>
  <si>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</si>
  <si>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</si>
  <si>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</si>
  <si>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</si>
  <si>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</si>
  <si>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</si>
  <si>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</si>
  <si>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</si>
  <si>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</si>
  <si>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</si>
  <si>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</si>
  <si>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</si>
  <si>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</si>
  <si>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</si>
  <si>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</si>
  <si>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</si>
  <si>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</si>
  <si>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</si>
  <si>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</si>
  <si>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</si>
  <si>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</si>
  <si>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</si>
  <si>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</si>
  <si>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</si>
  <si>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</si>
  <si>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</si>
  <si>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</si>
  <si>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</si>
  <si>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</si>
  <si>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</si>
  <si>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</si>
  <si>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</si>
  <si>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</si>
  <si>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</si>
  <si>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</si>
  <si>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</si>
  <si>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</si>
  <si>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</si>
  <si>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</si>
  <si>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</si>
  <si>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</si>
  <si>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</si>
  <si>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</si>
  <si>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</si>
  <si>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</si>
  <si>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</si>
  <si>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</si>
  <si>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</si>
  <si>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</si>
  <si>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</si>
  <si>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</si>
  <si>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</si>
  <si>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</si>
  <si>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</si>
  <si>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</si>
  <si>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</si>
  <si>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</si>
  <si>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</si>
  <si>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</si>
  <si>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</si>
  <si>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</si>
  <si>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</si>
  <si>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</si>
  <si>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</si>
  <si>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</si>
  <si>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</si>
  <si>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</si>
  <si>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</si>
  <si>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</si>
  <si>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</si>
  <si>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</si>
  <si>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</si>
  <si>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</si>
  <si>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</si>
  <si>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</si>
  <si>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</si>
  <si>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</si>
  <si>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</si>
  <si>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</si>
  <si>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</si>
  <si>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</si>
  <si>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</si>
  <si>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</si>
  <si>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</si>
  <si>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</si>
  <si>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</si>
  <si>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</si>
  <si>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</si>
  <si>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</si>
  <si>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</si>
  <si>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</si>
  <si>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</si>
  <si>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</si>
  <si>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</si>
  <si>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</si>
  <si>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</si>
  <si>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</si>
  <si>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</si>
  <si>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</si>
  <si>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</si>
  <si>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</si>
  <si>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</si>
  <si>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</si>
  <si>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</si>
  <si>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</si>
  <si>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</si>
  <si>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</si>
  <si>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</si>
  <si>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</si>
  <si>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</si>
  <si>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</si>
  <si>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</si>
  <si>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</si>
  <si>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</si>
  <si>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</si>
  <si>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</si>
  <si>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</si>
  <si>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</si>
  <si>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</si>
  <si>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</si>
  <si>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</si>
  <si>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</si>
  <si>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</si>
  <si>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</si>
  <si>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</si>
  <si>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</si>
  <si>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</si>
  <si>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</si>
  <si>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</si>
  <si>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</si>
  <si>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</si>
  <si>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</si>
  <si>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</si>
  <si>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</si>
  <si>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</si>
  <si>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</si>
  <si>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</si>
  <si>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</si>
  <si>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</si>
  <si>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</si>
  <si>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</si>
  <si>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</si>
  <si>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</si>
  <si>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</si>
  <si>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</si>
  <si>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</si>
  <si>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</si>
  <si>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</si>
  <si>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</si>
  <si>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</si>
  <si>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</si>
  <si>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</si>
  <si>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</si>
  <si>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</si>
  <si>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</si>
  <si>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</si>
  <si>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</si>
  <si>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</si>
  <si>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</si>
  <si>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</si>
  <si>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</si>
  <si>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</si>
  <si>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</si>
  <si>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</si>
  <si>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</si>
  <si>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</si>
  <si>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</si>
  <si>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</si>
  <si>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</si>
  <si>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</si>
  <si>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</si>
  <si>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</si>
  <si>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</si>
  <si>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</si>
  <si>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</si>
  <si>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</si>
  <si>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</si>
  <si>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</si>
  <si>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</si>
  <si>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</si>
  <si>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</si>
  <si>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</si>
  <si>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</si>
  <si>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</si>
  <si>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</si>
  <si>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</si>
  <si>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</si>
  <si>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</si>
  <si>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</si>
  <si>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</si>
  <si>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</si>
  <si>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</si>
  <si>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</si>
  <si>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</si>
  <si>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</si>
  <si>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</si>
  <si>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</si>
  <si>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</si>
  <si>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</si>
  <si>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</si>
  <si>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</si>
  <si>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</si>
  <si>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</si>
  <si>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29000</t>
  </si>
  <si>
    <t>水洗化人口等（平成27年度実績）</t>
  </si>
  <si>
    <t>し尿処理の状況（平成27年度実績）</t>
  </si>
  <si>
    <t>29201</t>
  </si>
  <si>
    <t>奈良市</t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</si>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</sst>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4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25</v>
      </c>
      <c r="B7" s="115" t="s">
        <v>250</v>
      </c>
      <c r="C7" s="111" t="s">
        <v>201</v>
      </c>
      <c r="D7" s="112">
        <f>+SUM(E7,+I7)</f>
        <v>1388771</v>
      </c>
      <c r="E7" s="112">
        <f>+SUM(G7,+H7)</f>
        <v>69245</v>
      </c>
      <c r="F7" s="113">
        <f>IF(D7&gt;0,E7/D7*100,"-")</f>
        <v>4.986063217045863</v>
      </c>
      <c r="G7" s="110">
        <f>SUM(G$8:G$1000)</f>
        <v>69075</v>
      </c>
      <c r="H7" s="110">
        <f>SUM(H$8:H$1000)</f>
        <v>170</v>
      </c>
      <c r="I7" s="112">
        <f>+SUM(K7,+M7,+O7)</f>
        <v>1319526</v>
      </c>
      <c r="J7" s="113">
        <f>IF(D7&gt;0,I7/D7*100,"-")</f>
        <v>95.01393678295413</v>
      </c>
      <c r="K7" s="110">
        <f>SUM(K$8:K$1000)</f>
        <v>997287</v>
      </c>
      <c r="L7" s="113">
        <f>IF(D7&gt;0,K7/D7*100,"-")</f>
        <v>71.81075929724915</v>
      </c>
      <c r="M7" s="110">
        <f>SUM(M$8:M$1000)</f>
        <v>8375</v>
      </c>
      <c r="N7" s="113">
        <f>IF(D7&gt;0,M7/D7*100,"-")</f>
        <v>0.6030511869847512</v>
      </c>
      <c r="O7" s="110">
        <f>SUM(O$8:O$1000)</f>
        <v>313864</v>
      </c>
      <c r="P7" s="110">
        <f>SUM(P$8:P$1000)</f>
        <v>138216</v>
      </c>
      <c r="Q7" s="113">
        <f>IF(D7&gt;0,O7/D7*100,"-")</f>
        <v>22.600126298720234</v>
      </c>
      <c r="R7" s="110">
        <f>SUM(R$8:R$1000)</f>
        <v>10818</v>
      </c>
      <c r="S7" s="114">
        <f aca="true" t="shared" si="0" ref="S7:Z7">COUNTIF(S$8:S$1000,"○")</f>
        <v>27</v>
      </c>
      <c r="T7" s="114">
        <f t="shared" si="0"/>
        <v>12</v>
      </c>
      <c r="U7" s="114">
        <f t="shared" si="0"/>
        <v>0</v>
      </c>
      <c r="V7" s="114">
        <f t="shared" si="0"/>
        <v>0</v>
      </c>
      <c r="W7" s="114">
        <f t="shared" si="0"/>
        <v>26</v>
      </c>
      <c r="X7" s="114">
        <f t="shared" si="0"/>
        <v>5</v>
      </c>
      <c r="Y7" s="114">
        <f t="shared" si="0"/>
        <v>1</v>
      </c>
      <c r="Z7" s="114">
        <f t="shared" si="0"/>
        <v>7</v>
      </c>
    </row>
    <row r="8" spans="1:26" s="107" customFormat="1" ht="13.5" customHeight="1">
      <c r="A8" s="101" t="s">
        <v>25</v>
      </c>
      <c r="B8" s="102" t="s">
        <v>253</v>
      </c>
      <c r="C8" s="101" t="s">
        <v>254</v>
      </c>
      <c r="D8" s="103">
        <f>+SUM(E8,+I8)</f>
        <v>362335</v>
      </c>
      <c r="E8" s="103">
        <f>+SUM(G8,+H8)</f>
        <v>2786</v>
      </c>
      <c r="F8" s="104">
        <f>IF(D8&gt;0,E8/D8*100,"-")</f>
        <v>0.7689017069838685</v>
      </c>
      <c r="G8" s="103">
        <v>2786</v>
      </c>
      <c r="H8" s="103">
        <v>0</v>
      </c>
      <c r="I8" s="103">
        <f>+SUM(K8,+M8,+O8)</f>
        <v>359549</v>
      </c>
      <c r="J8" s="104">
        <f>IF(D8&gt;0,I8/D8*100,"-")</f>
        <v>99.23109829301613</v>
      </c>
      <c r="K8" s="103">
        <v>312624</v>
      </c>
      <c r="L8" s="104">
        <f>IF(D8&gt;0,K8/D8*100,"-")</f>
        <v>86.28037589523507</v>
      </c>
      <c r="M8" s="103">
        <v>0</v>
      </c>
      <c r="N8" s="104">
        <f>IF(D8&gt;0,M8/D8*100,"-")</f>
        <v>0</v>
      </c>
      <c r="O8" s="103">
        <v>46925</v>
      </c>
      <c r="P8" s="103">
        <v>21265</v>
      </c>
      <c r="Q8" s="104">
        <f>IF(D8&gt;0,O8/D8*100,"-")</f>
        <v>12.950722397781059</v>
      </c>
      <c r="R8" s="103">
        <v>2846</v>
      </c>
      <c r="S8" s="101"/>
      <c r="T8" s="101" t="s">
        <v>255</v>
      </c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25</v>
      </c>
      <c r="B9" s="102" t="s">
        <v>256</v>
      </c>
      <c r="C9" s="101" t="s">
        <v>257</v>
      </c>
      <c r="D9" s="103">
        <f>+SUM(E9,+I9)</f>
        <v>67540</v>
      </c>
      <c r="E9" s="103">
        <f>+SUM(G9,+H9)</f>
        <v>4912</v>
      </c>
      <c r="F9" s="104">
        <f>IF(D9&gt;0,E9/D9*100,"-")</f>
        <v>7.2727272727272725</v>
      </c>
      <c r="G9" s="103">
        <v>4912</v>
      </c>
      <c r="H9" s="103">
        <v>0</v>
      </c>
      <c r="I9" s="103">
        <f>+SUM(K9,+M9,+O9)</f>
        <v>62628</v>
      </c>
      <c r="J9" s="104">
        <f>IF(D9&gt;0,I9/D9*100,"-")</f>
        <v>92.72727272727272</v>
      </c>
      <c r="K9" s="103">
        <v>34390</v>
      </c>
      <c r="L9" s="104">
        <f>IF(D9&gt;0,K9/D9*100,"-")</f>
        <v>50.91797453360971</v>
      </c>
      <c r="M9" s="103">
        <v>0</v>
      </c>
      <c r="N9" s="104">
        <f>IF(D9&gt;0,M9/D9*100,"-")</f>
        <v>0</v>
      </c>
      <c r="O9" s="103">
        <v>28238</v>
      </c>
      <c r="P9" s="103">
        <v>5475</v>
      </c>
      <c r="Q9" s="104">
        <f>IF(D9&gt;0,O9/D9*100,"-")</f>
        <v>41.80929819366301</v>
      </c>
      <c r="R9" s="103">
        <v>526</v>
      </c>
      <c r="S9" s="101"/>
      <c r="T9" s="101" t="s">
        <v>255</v>
      </c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25</v>
      </c>
      <c r="B10" s="102" t="s">
        <v>258</v>
      </c>
      <c r="C10" s="101" t="s">
        <v>259</v>
      </c>
      <c r="D10" s="103">
        <f>+SUM(E10,+I10)</f>
        <v>88404</v>
      </c>
      <c r="E10" s="103">
        <f>+SUM(G10,+H10)</f>
        <v>2865</v>
      </c>
      <c r="F10" s="104">
        <f>IF(D10&gt;0,E10/D10*100,"-")</f>
        <v>3.240803583548256</v>
      </c>
      <c r="G10" s="103">
        <v>2865</v>
      </c>
      <c r="H10" s="103">
        <v>0</v>
      </c>
      <c r="I10" s="103">
        <f>+SUM(K10,+M10,+O10)</f>
        <v>85539</v>
      </c>
      <c r="J10" s="104">
        <f>IF(D10&gt;0,I10/D10*100,"-")</f>
        <v>96.75919641645174</v>
      </c>
      <c r="K10" s="103">
        <v>75876</v>
      </c>
      <c r="L10" s="104">
        <f>IF(D10&gt;0,K10/D10*100,"-")</f>
        <v>85.82869553413872</v>
      </c>
      <c r="M10" s="103">
        <v>1170</v>
      </c>
      <c r="N10" s="104">
        <f>IF(D10&gt;0,M10/D10*100,"-")</f>
        <v>1.3234695262657798</v>
      </c>
      <c r="O10" s="103">
        <v>8493</v>
      </c>
      <c r="P10" s="103">
        <v>3964</v>
      </c>
      <c r="Q10" s="104">
        <f>IF(D10&gt;0,O10/D10*100,"-")</f>
        <v>9.607031356047239</v>
      </c>
      <c r="R10" s="103">
        <v>687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25</v>
      </c>
      <c r="B11" s="102" t="s">
        <v>260</v>
      </c>
      <c r="C11" s="101" t="s">
        <v>261</v>
      </c>
      <c r="D11" s="103">
        <f>+SUM(E11,+I11)</f>
        <v>67210</v>
      </c>
      <c r="E11" s="103">
        <f>+SUM(G11,+H11)</f>
        <v>1929</v>
      </c>
      <c r="F11" s="104">
        <f>IF(D11&gt;0,E11/D11*100,"-")</f>
        <v>2.870108614789466</v>
      </c>
      <c r="G11" s="103">
        <v>1910</v>
      </c>
      <c r="H11" s="103">
        <v>19</v>
      </c>
      <c r="I11" s="103">
        <f>+SUM(K11,+M11,+O11)</f>
        <v>65281</v>
      </c>
      <c r="J11" s="104">
        <f>IF(D11&gt;0,I11/D11*100,"-")</f>
        <v>97.12989138521053</v>
      </c>
      <c r="K11" s="103">
        <v>59554</v>
      </c>
      <c r="L11" s="104">
        <f>IF(D11&gt;0,K11/D11*100,"-")</f>
        <v>88.6088379705401</v>
      </c>
      <c r="M11" s="103">
        <v>0</v>
      </c>
      <c r="N11" s="104">
        <f>IF(D11&gt;0,M11/D11*100,"-")</f>
        <v>0</v>
      </c>
      <c r="O11" s="103">
        <v>5727</v>
      </c>
      <c r="P11" s="103">
        <v>1203</v>
      </c>
      <c r="Q11" s="104">
        <f>IF(D11&gt;0,O11/D11*100,"-")</f>
        <v>8.521053414670437</v>
      </c>
      <c r="R11" s="103">
        <v>808</v>
      </c>
      <c r="S11" s="101" t="s">
        <v>255</v>
      </c>
      <c r="T11" s="101"/>
      <c r="U11" s="101"/>
      <c r="V11" s="101"/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25</v>
      </c>
      <c r="B12" s="102" t="s">
        <v>262</v>
      </c>
      <c r="C12" s="101" t="s">
        <v>263</v>
      </c>
      <c r="D12" s="103">
        <f>+SUM(E12,+I12)</f>
        <v>124238</v>
      </c>
      <c r="E12" s="103">
        <f>+SUM(G12,+H12)</f>
        <v>9623</v>
      </c>
      <c r="F12" s="104">
        <f>IF(D12&gt;0,E12/D12*100,"-")</f>
        <v>7.745617282956905</v>
      </c>
      <c r="G12" s="103">
        <v>9623</v>
      </c>
      <c r="H12" s="103">
        <v>0</v>
      </c>
      <c r="I12" s="103">
        <f>+SUM(K12,+M12,+O12)</f>
        <v>114615</v>
      </c>
      <c r="J12" s="104">
        <f>IF(D12&gt;0,I12/D12*100,"-")</f>
        <v>92.25438271704309</v>
      </c>
      <c r="K12" s="103">
        <v>80697</v>
      </c>
      <c r="L12" s="104">
        <f>IF(D12&gt;0,K12/D12*100,"-")</f>
        <v>64.9535568827573</v>
      </c>
      <c r="M12" s="103">
        <v>0</v>
      </c>
      <c r="N12" s="104">
        <f>IF(D12&gt;0,M12/D12*100,"-")</f>
        <v>0</v>
      </c>
      <c r="O12" s="103">
        <v>33918</v>
      </c>
      <c r="P12" s="103">
        <v>13337</v>
      </c>
      <c r="Q12" s="104">
        <f>IF(D12&gt;0,O12/D12*100,"-")</f>
        <v>27.300825834285806</v>
      </c>
      <c r="R12" s="103">
        <v>1009</v>
      </c>
      <c r="S12" s="101"/>
      <c r="T12" s="101" t="s">
        <v>255</v>
      </c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25</v>
      </c>
      <c r="B13" s="102" t="s">
        <v>264</v>
      </c>
      <c r="C13" s="101" t="s">
        <v>265</v>
      </c>
      <c r="D13" s="103">
        <f>+SUM(E13,+I13)</f>
        <v>59205</v>
      </c>
      <c r="E13" s="103">
        <f>+SUM(G13,+H13)</f>
        <v>7131</v>
      </c>
      <c r="F13" s="104">
        <f>IF(D13&gt;0,E13/D13*100,"-")</f>
        <v>12.044590828477325</v>
      </c>
      <c r="G13" s="103">
        <v>7131</v>
      </c>
      <c r="H13" s="103">
        <v>0</v>
      </c>
      <c r="I13" s="103">
        <f>+SUM(K13,+M13,+O13)</f>
        <v>52074</v>
      </c>
      <c r="J13" s="104">
        <f>IF(D13&gt;0,I13/D13*100,"-")</f>
        <v>87.95540917152267</v>
      </c>
      <c r="K13" s="103">
        <v>34382</v>
      </c>
      <c r="L13" s="104">
        <f>IF(D13&gt;0,K13/D13*100,"-")</f>
        <v>58.0727979055823</v>
      </c>
      <c r="M13" s="103">
        <v>0</v>
      </c>
      <c r="N13" s="104">
        <f>IF(D13&gt;0,M13/D13*100,"-")</f>
        <v>0</v>
      </c>
      <c r="O13" s="103">
        <v>17692</v>
      </c>
      <c r="P13" s="103">
        <v>6592</v>
      </c>
      <c r="Q13" s="104">
        <f>IF(D13&gt;0,O13/D13*100,"-")</f>
        <v>29.88261126594038</v>
      </c>
      <c r="R13" s="103">
        <v>583</v>
      </c>
      <c r="S13" s="101"/>
      <c r="T13" s="101" t="s">
        <v>255</v>
      </c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25</v>
      </c>
      <c r="B14" s="102" t="s">
        <v>266</v>
      </c>
      <c r="C14" s="101" t="s">
        <v>267</v>
      </c>
      <c r="D14" s="103">
        <f>+SUM(E14,+I14)</f>
        <v>32350</v>
      </c>
      <c r="E14" s="103">
        <f>+SUM(G14,+H14)</f>
        <v>6455</v>
      </c>
      <c r="F14" s="104">
        <f>IF(D14&gt;0,E14/D14*100,"-")</f>
        <v>19.953632148377125</v>
      </c>
      <c r="G14" s="103">
        <v>6455</v>
      </c>
      <c r="H14" s="103">
        <v>0</v>
      </c>
      <c r="I14" s="103">
        <f>+SUM(K14,+M14,+O14)</f>
        <v>25895</v>
      </c>
      <c r="J14" s="104">
        <f>IF(D14&gt;0,I14/D14*100,"-")</f>
        <v>80.04636785162288</v>
      </c>
      <c r="K14" s="103">
        <v>17982</v>
      </c>
      <c r="L14" s="104">
        <f>IF(D14&gt;0,K14/D14*100,"-")</f>
        <v>55.585780525502315</v>
      </c>
      <c r="M14" s="103">
        <v>0</v>
      </c>
      <c r="N14" s="104">
        <f>IF(D14&gt;0,M14/D14*100,"-")</f>
        <v>0</v>
      </c>
      <c r="O14" s="103">
        <v>7913</v>
      </c>
      <c r="P14" s="103">
        <v>5138</v>
      </c>
      <c r="Q14" s="104">
        <f>IF(D14&gt;0,O14/D14*100,"-")</f>
        <v>24.460587326120557</v>
      </c>
      <c r="R14" s="103">
        <v>266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25</v>
      </c>
      <c r="B15" s="102" t="s">
        <v>268</v>
      </c>
      <c r="C15" s="101" t="s">
        <v>269</v>
      </c>
      <c r="D15" s="103">
        <f>+SUM(E15,+I15)</f>
        <v>27586</v>
      </c>
      <c r="E15" s="103">
        <f>+SUM(G15,+H15)</f>
        <v>5578</v>
      </c>
      <c r="F15" s="104">
        <f>IF(D15&gt;0,E15/D15*100,"-")</f>
        <v>20.2204016530124</v>
      </c>
      <c r="G15" s="103">
        <v>5571</v>
      </c>
      <c r="H15" s="103">
        <v>7</v>
      </c>
      <c r="I15" s="103">
        <f>+SUM(K15,+M15,+O15)</f>
        <v>22008</v>
      </c>
      <c r="J15" s="104">
        <f>IF(D15&gt;0,I15/D15*100,"-")</f>
        <v>79.7795983469876</v>
      </c>
      <c r="K15" s="103">
        <v>9173</v>
      </c>
      <c r="L15" s="104">
        <f>IF(D15&gt;0,K15/D15*100,"-")</f>
        <v>33.25237439280795</v>
      </c>
      <c r="M15" s="103">
        <v>0</v>
      </c>
      <c r="N15" s="104">
        <f>IF(D15&gt;0,M15/D15*100,"-")</f>
        <v>0</v>
      </c>
      <c r="O15" s="103">
        <v>12835</v>
      </c>
      <c r="P15" s="103">
        <v>4810</v>
      </c>
      <c r="Q15" s="104">
        <f>IF(D15&gt;0,O15/D15*100,"-")</f>
        <v>46.52722395417966</v>
      </c>
      <c r="R15" s="103">
        <v>228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25</v>
      </c>
      <c r="B16" s="102" t="s">
        <v>270</v>
      </c>
      <c r="C16" s="101" t="s">
        <v>271</v>
      </c>
      <c r="D16" s="103">
        <f>+SUM(E16,+I16)</f>
        <v>120835</v>
      </c>
      <c r="E16" s="103">
        <f>+SUM(G16,+H16)</f>
        <v>1922</v>
      </c>
      <c r="F16" s="104">
        <f>IF(D16&gt;0,E16/D16*100,"-")</f>
        <v>1.5905987503620638</v>
      </c>
      <c r="G16" s="103">
        <v>1922</v>
      </c>
      <c r="H16" s="103">
        <v>0</v>
      </c>
      <c r="I16" s="103">
        <f>+SUM(K16,+M16,+O16)</f>
        <v>118913</v>
      </c>
      <c r="J16" s="104">
        <f>IF(D16&gt;0,I16/D16*100,"-")</f>
        <v>98.40940124963794</v>
      </c>
      <c r="K16" s="103">
        <v>73195</v>
      </c>
      <c r="L16" s="104">
        <f>IF(D16&gt;0,K16/D16*100,"-")</f>
        <v>60.574336905697855</v>
      </c>
      <c r="M16" s="103">
        <v>4450</v>
      </c>
      <c r="N16" s="104">
        <f>IF(D16&gt;0,M16/D16*100,"-")</f>
        <v>3.682707824719659</v>
      </c>
      <c r="O16" s="103">
        <v>41268</v>
      </c>
      <c r="P16" s="103">
        <v>15700</v>
      </c>
      <c r="Q16" s="104">
        <f>IF(D16&gt;0,O16/D16*100,"-")</f>
        <v>34.152356519220426</v>
      </c>
      <c r="R16" s="103">
        <v>1041</v>
      </c>
      <c r="S16" s="101"/>
      <c r="T16" s="101" t="s">
        <v>255</v>
      </c>
      <c r="U16" s="101"/>
      <c r="V16" s="101"/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25</v>
      </c>
      <c r="B17" s="102" t="s">
        <v>272</v>
      </c>
      <c r="C17" s="101" t="s">
        <v>273</v>
      </c>
      <c r="D17" s="103">
        <f>+SUM(E17,+I17)</f>
        <v>78393</v>
      </c>
      <c r="E17" s="103">
        <f>+SUM(G17,+H17)</f>
        <v>2067</v>
      </c>
      <c r="F17" s="104">
        <f>IF(D17&gt;0,E17/D17*100,"-")</f>
        <v>2.6367150128200225</v>
      </c>
      <c r="G17" s="103">
        <v>2067</v>
      </c>
      <c r="H17" s="103">
        <v>0</v>
      </c>
      <c r="I17" s="103">
        <f>+SUM(K17,+M17,+O17)</f>
        <v>76326</v>
      </c>
      <c r="J17" s="104">
        <f>IF(D17&gt;0,I17/D17*100,"-")</f>
        <v>97.36328498717998</v>
      </c>
      <c r="K17" s="103">
        <v>48472</v>
      </c>
      <c r="L17" s="104">
        <f>IF(D17&gt;0,K17/D17*100,"-")</f>
        <v>61.832051331113746</v>
      </c>
      <c r="M17" s="103">
        <v>0</v>
      </c>
      <c r="N17" s="104">
        <f>IF(D17&gt;0,M17/D17*100,"-")</f>
        <v>0</v>
      </c>
      <c r="O17" s="103">
        <v>27854</v>
      </c>
      <c r="P17" s="103">
        <v>25931</v>
      </c>
      <c r="Q17" s="104">
        <f>IF(D17&gt;0,O17/D17*100,"-")</f>
        <v>35.53123365606623</v>
      </c>
      <c r="R17" s="103">
        <v>483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25</v>
      </c>
      <c r="B18" s="102" t="s">
        <v>274</v>
      </c>
      <c r="C18" s="101" t="s">
        <v>275</v>
      </c>
      <c r="D18" s="103">
        <f>+SUM(E18,+I18)</f>
        <v>37079</v>
      </c>
      <c r="E18" s="103">
        <f>+SUM(G18,+H18)</f>
        <v>966</v>
      </c>
      <c r="F18" s="104">
        <f>IF(D18&gt;0,E18/D18*100,"-")</f>
        <v>2.6052482537285258</v>
      </c>
      <c r="G18" s="103">
        <v>957</v>
      </c>
      <c r="H18" s="103">
        <v>9</v>
      </c>
      <c r="I18" s="103">
        <f>+SUM(K18,+M18,+O18)</f>
        <v>36113</v>
      </c>
      <c r="J18" s="104">
        <f>IF(D18&gt;0,I18/D18*100,"-")</f>
        <v>97.39475174627148</v>
      </c>
      <c r="K18" s="103">
        <v>32646</v>
      </c>
      <c r="L18" s="104">
        <f>IF(D18&gt;0,K18/D18*100,"-")</f>
        <v>88.04444564308639</v>
      </c>
      <c r="M18" s="103">
        <v>0</v>
      </c>
      <c r="N18" s="104">
        <f>IF(D18&gt;0,M18/D18*100,"-")</f>
        <v>0</v>
      </c>
      <c r="O18" s="103">
        <v>3467</v>
      </c>
      <c r="P18" s="103">
        <v>738</v>
      </c>
      <c r="Q18" s="104">
        <f>IF(D18&gt;0,O18/D18*100,"-")</f>
        <v>9.35030610318509</v>
      </c>
      <c r="R18" s="103">
        <v>260</v>
      </c>
      <c r="S18" s="101"/>
      <c r="T18" s="101" t="s">
        <v>255</v>
      </c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25</v>
      </c>
      <c r="B19" s="102" t="s">
        <v>276</v>
      </c>
      <c r="C19" s="101" t="s">
        <v>277</v>
      </c>
      <c r="D19" s="103">
        <f>+SUM(E19,+I19)</f>
        <v>32478</v>
      </c>
      <c r="E19" s="103">
        <f>+SUM(G19,+H19)</f>
        <v>4579</v>
      </c>
      <c r="F19" s="104">
        <f>IF(D19&gt;0,E19/D19*100,"-")</f>
        <v>14.098774555083441</v>
      </c>
      <c r="G19" s="103">
        <v>4579</v>
      </c>
      <c r="H19" s="103">
        <v>0</v>
      </c>
      <c r="I19" s="103">
        <f>+SUM(K19,+M19,+O19)</f>
        <v>27899</v>
      </c>
      <c r="J19" s="104">
        <f>IF(D19&gt;0,I19/D19*100,"-")</f>
        <v>85.90122544491656</v>
      </c>
      <c r="K19" s="103">
        <v>17013</v>
      </c>
      <c r="L19" s="104">
        <f>IF(D19&gt;0,K19/D19*100,"-")</f>
        <v>52.383151671900976</v>
      </c>
      <c r="M19" s="103">
        <v>0</v>
      </c>
      <c r="N19" s="104">
        <f>IF(D19&gt;0,M19/D19*100,"-")</f>
        <v>0</v>
      </c>
      <c r="O19" s="103">
        <v>10886</v>
      </c>
      <c r="P19" s="103">
        <v>4705</v>
      </c>
      <c r="Q19" s="104">
        <f>IF(D19&gt;0,O19/D19*100,"-")</f>
        <v>33.51807377301558</v>
      </c>
      <c r="R19" s="103">
        <v>179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25</v>
      </c>
      <c r="B20" s="102" t="s">
        <v>278</v>
      </c>
      <c r="C20" s="101" t="s">
        <v>279</v>
      </c>
      <c r="D20" s="103">
        <f>+SUM(E20,+I20)</f>
        <v>3853</v>
      </c>
      <c r="E20" s="103">
        <f>+SUM(G20,+H20)</f>
        <v>636</v>
      </c>
      <c r="F20" s="104">
        <f>IF(D20&gt;0,E20/D20*100,"-")</f>
        <v>16.506618219569166</v>
      </c>
      <c r="G20" s="103">
        <v>626</v>
      </c>
      <c r="H20" s="103">
        <v>10</v>
      </c>
      <c r="I20" s="103">
        <f>+SUM(K20,+M20,+O20)</f>
        <v>3217</v>
      </c>
      <c r="J20" s="104">
        <f>IF(D20&gt;0,I20/D20*100,"-")</f>
        <v>83.49338178043084</v>
      </c>
      <c r="K20" s="103">
        <v>202</v>
      </c>
      <c r="L20" s="104">
        <f>IF(D20&gt;0,K20/D20*100,"-")</f>
        <v>5.242668050869452</v>
      </c>
      <c r="M20" s="103">
        <v>0</v>
      </c>
      <c r="N20" s="104">
        <f>IF(D20&gt;0,M20/D20*100,"-")</f>
        <v>0</v>
      </c>
      <c r="O20" s="103">
        <v>3015</v>
      </c>
      <c r="P20" s="103">
        <v>3015</v>
      </c>
      <c r="Q20" s="104">
        <f>IF(D20&gt;0,O20/D20*100,"-")</f>
        <v>78.25071372956138</v>
      </c>
      <c r="R20" s="103">
        <v>22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25</v>
      </c>
      <c r="B21" s="102" t="s">
        <v>280</v>
      </c>
      <c r="C21" s="101" t="s">
        <v>281</v>
      </c>
      <c r="D21" s="103">
        <f>+SUM(E21,+I21)</f>
        <v>19446</v>
      </c>
      <c r="E21" s="103">
        <f>+SUM(G21,+H21)</f>
        <v>647</v>
      </c>
      <c r="F21" s="104">
        <f>IF(D21&gt;0,E21/D21*100,"-")</f>
        <v>3.3271623984366965</v>
      </c>
      <c r="G21" s="103">
        <v>647</v>
      </c>
      <c r="H21" s="103">
        <v>0</v>
      </c>
      <c r="I21" s="103">
        <f>+SUM(K21,+M21,+O21)</f>
        <v>18799</v>
      </c>
      <c r="J21" s="104">
        <f>IF(D21&gt;0,I21/D21*100,"-")</f>
        <v>96.6728376015633</v>
      </c>
      <c r="K21" s="103">
        <v>8954</v>
      </c>
      <c r="L21" s="104">
        <f>IF(D21&gt;0,K21/D21*100,"-")</f>
        <v>46.04545922040523</v>
      </c>
      <c r="M21" s="103">
        <v>0</v>
      </c>
      <c r="N21" s="104">
        <f>IF(D21&gt;0,M21/D21*100,"-")</f>
        <v>0</v>
      </c>
      <c r="O21" s="103">
        <v>9845</v>
      </c>
      <c r="P21" s="103">
        <v>3935</v>
      </c>
      <c r="Q21" s="104">
        <f>IF(D21&gt;0,O21/D21*100,"-")</f>
        <v>50.62737838115808</v>
      </c>
      <c r="R21" s="103">
        <v>90</v>
      </c>
      <c r="S21" s="101"/>
      <c r="T21" s="101" t="s">
        <v>255</v>
      </c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25</v>
      </c>
      <c r="B22" s="102" t="s">
        <v>282</v>
      </c>
      <c r="C22" s="101" t="s">
        <v>283</v>
      </c>
      <c r="D22" s="103">
        <f>+SUM(E22,+I22)</f>
        <v>23265</v>
      </c>
      <c r="E22" s="103">
        <f>+SUM(G22,+H22)</f>
        <v>239</v>
      </c>
      <c r="F22" s="104">
        <f>IF(D22&gt;0,E22/D22*100,"-")</f>
        <v>1.0272942187835805</v>
      </c>
      <c r="G22" s="103">
        <v>239</v>
      </c>
      <c r="H22" s="103">
        <v>0</v>
      </c>
      <c r="I22" s="103">
        <f>+SUM(K22,+M22,+O22)</f>
        <v>23026</v>
      </c>
      <c r="J22" s="104">
        <f>IF(D22&gt;0,I22/D22*100,"-")</f>
        <v>98.97270578121642</v>
      </c>
      <c r="K22" s="103">
        <v>17951</v>
      </c>
      <c r="L22" s="104">
        <f>IF(D22&gt;0,K22/D22*100,"-")</f>
        <v>77.15882226520525</v>
      </c>
      <c r="M22" s="103">
        <v>2755</v>
      </c>
      <c r="N22" s="104">
        <f>IF(D22&gt;0,M22/D22*100,"-")</f>
        <v>11.841822480120353</v>
      </c>
      <c r="O22" s="103">
        <v>2320</v>
      </c>
      <c r="P22" s="103">
        <v>415</v>
      </c>
      <c r="Q22" s="104">
        <f>IF(D22&gt;0,O22/D22*100,"-")</f>
        <v>9.972061035890825</v>
      </c>
      <c r="R22" s="103">
        <v>171</v>
      </c>
      <c r="S22" s="101" t="s">
        <v>255</v>
      </c>
      <c r="T22" s="101"/>
      <c r="U22" s="101"/>
      <c r="V22" s="101"/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25</v>
      </c>
      <c r="B23" s="102" t="s">
        <v>284</v>
      </c>
      <c r="C23" s="101" t="s">
        <v>285</v>
      </c>
      <c r="D23" s="103">
        <f>+SUM(E23,+I23)</f>
        <v>28273</v>
      </c>
      <c r="E23" s="103">
        <f>+SUM(G23,+H23)</f>
        <v>1270</v>
      </c>
      <c r="F23" s="104">
        <f>IF(D23&gt;0,E23/D23*100,"-")</f>
        <v>4.491918084391469</v>
      </c>
      <c r="G23" s="103">
        <v>1270</v>
      </c>
      <c r="H23" s="103">
        <v>0</v>
      </c>
      <c r="I23" s="103">
        <f>+SUM(K23,+M23,+O23)</f>
        <v>27003</v>
      </c>
      <c r="J23" s="104">
        <f>IF(D23&gt;0,I23/D23*100,"-")</f>
        <v>95.50808191560853</v>
      </c>
      <c r="K23" s="103">
        <v>9788</v>
      </c>
      <c r="L23" s="104">
        <f>IF(D23&gt;0,K23/D23*100,"-")</f>
        <v>34.619601740176144</v>
      </c>
      <c r="M23" s="103">
        <v>0</v>
      </c>
      <c r="N23" s="104">
        <f>IF(D23&gt;0,M23/D23*100,"-")</f>
        <v>0</v>
      </c>
      <c r="O23" s="103">
        <v>17215</v>
      </c>
      <c r="P23" s="103">
        <v>3752</v>
      </c>
      <c r="Q23" s="104">
        <f>IF(D23&gt;0,O23/D23*100,"-")</f>
        <v>60.88848017543239</v>
      </c>
      <c r="R23" s="103">
        <v>148</v>
      </c>
      <c r="S23" s="101"/>
      <c r="T23" s="101" t="s">
        <v>255</v>
      </c>
      <c r="U23" s="101"/>
      <c r="V23" s="101"/>
      <c r="W23" s="101"/>
      <c r="X23" s="101"/>
      <c r="Y23" s="101" t="s">
        <v>255</v>
      </c>
      <c r="Z23" s="101"/>
    </row>
    <row r="24" spans="1:26" s="107" customFormat="1" ht="13.5" customHeight="1">
      <c r="A24" s="101" t="s">
        <v>25</v>
      </c>
      <c r="B24" s="102" t="s">
        <v>286</v>
      </c>
      <c r="C24" s="101" t="s">
        <v>287</v>
      </c>
      <c r="D24" s="103">
        <f>+SUM(E24,+I24)</f>
        <v>7582</v>
      </c>
      <c r="E24" s="103">
        <f>+SUM(G24,+H24)</f>
        <v>261</v>
      </c>
      <c r="F24" s="104">
        <f>IF(D24&gt;0,E24/D24*100,"-")</f>
        <v>3.442363492482195</v>
      </c>
      <c r="G24" s="103">
        <v>261</v>
      </c>
      <c r="H24" s="103">
        <v>0</v>
      </c>
      <c r="I24" s="103">
        <f>+SUM(K24,+M24,+O24)</f>
        <v>7321</v>
      </c>
      <c r="J24" s="104">
        <f>IF(D24&gt;0,I24/D24*100,"-")</f>
        <v>96.55763650751781</v>
      </c>
      <c r="K24" s="103">
        <v>4670</v>
      </c>
      <c r="L24" s="104">
        <f>IF(D24&gt;0,K24/D24*100,"-")</f>
        <v>61.59324716433658</v>
      </c>
      <c r="M24" s="103">
        <v>0</v>
      </c>
      <c r="N24" s="104">
        <f>IF(D24&gt;0,M24/D24*100,"-")</f>
        <v>0</v>
      </c>
      <c r="O24" s="103">
        <v>2651</v>
      </c>
      <c r="P24" s="103">
        <v>1058</v>
      </c>
      <c r="Q24" s="104">
        <f>IF(D24&gt;0,O24/D24*100,"-")</f>
        <v>34.96438934318122</v>
      </c>
      <c r="R24" s="103">
        <v>104</v>
      </c>
      <c r="S24" s="101" t="s">
        <v>255</v>
      </c>
      <c r="T24" s="101"/>
      <c r="U24" s="101"/>
      <c r="V24" s="101"/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25</v>
      </c>
      <c r="B25" s="102" t="s">
        <v>288</v>
      </c>
      <c r="C25" s="101" t="s">
        <v>289</v>
      </c>
      <c r="D25" s="103">
        <f>+SUM(E25,+I25)</f>
        <v>8786</v>
      </c>
      <c r="E25" s="103">
        <f>+SUM(G25,+H25)</f>
        <v>12</v>
      </c>
      <c r="F25" s="104">
        <f>IF(D25&gt;0,E25/D25*100,"-")</f>
        <v>0.13658092419758708</v>
      </c>
      <c r="G25" s="103">
        <v>12</v>
      </c>
      <c r="H25" s="103">
        <v>0</v>
      </c>
      <c r="I25" s="103">
        <f>+SUM(K25,+M25,+O25)</f>
        <v>8774</v>
      </c>
      <c r="J25" s="104">
        <f>IF(D25&gt;0,I25/D25*100,"-")</f>
        <v>99.86341907580241</v>
      </c>
      <c r="K25" s="103">
        <v>8764</v>
      </c>
      <c r="L25" s="104">
        <f>IF(D25&gt;0,K25/D25*100,"-")</f>
        <v>99.74960163897109</v>
      </c>
      <c r="M25" s="103">
        <v>0</v>
      </c>
      <c r="N25" s="104">
        <f>IF(D25&gt;0,M25/D25*100,"-")</f>
        <v>0</v>
      </c>
      <c r="O25" s="103">
        <v>10</v>
      </c>
      <c r="P25" s="103">
        <v>0</v>
      </c>
      <c r="Q25" s="104">
        <f>IF(D25&gt;0,O25/D25*100,"-")</f>
        <v>0.11381743683132256</v>
      </c>
      <c r="R25" s="103">
        <v>163</v>
      </c>
      <c r="S25" s="101" t="s">
        <v>255</v>
      </c>
      <c r="T25" s="101"/>
      <c r="U25" s="101"/>
      <c r="V25" s="101"/>
      <c r="W25" s="101"/>
      <c r="X25" s="101" t="s">
        <v>255</v>
      </c>
      <c r="Y25" s="101"/>
      <c r="Z25" s="101"/>
    </row>
    <row r="26" spans="1:26" s="107" customFormat="1" ht="13.5" customHeight="1">
      <c r="A26" s="101" t="s">
        <v>25</v>
      </c>
      <c r="B26" s="102" t="s">
        <v>290</v>
      </c>
      <c r="C26" s="101" t="s">
        <v>291</v>
      </c>
      <c r="D26" s="103">
        <f>+SUM(E26,+I26)</f>
        <v>7097</v>
      </c>
      <c r="E26" s="103">
        <f>+SUM(G26,+H26)</f>
        <v>77</v>
      </c>
      <c r="F26" s="104">
        <f>IF(D26&gt;0,E26/D26*100,"-")</f>
        <v>1.0849654783711427</v>
      </c>
      <c r="G26" s="103">
        <v>77</v>
      </c>
      <c r="H26" s="103">
        <v>0</v>
      </c>
      <c r="I26" s="103">
        <f>+SUM(K26,+M26,+O26)</f>
        <v>7020</v>
      </c>
      <c r="J26" s="104">
        <f>IF(D26&gt;0,I26/D26*100,"-")</f>
        <v>98.91503452162885</v>
      </c>
      <c r="K26" s="103">
        <v>6777</v>
      </c>
      <c r="L26" s="104">
        <f>IF(D26&gt;0,K26/D26*100,"-")</f>
        <v>95.49105255741863</v>
      </c>
      <c r="M26" s="103">
        <v>0</v>
      </c>
      <c r="N26" s="104">
        <f>IF(D26&gt;0,M26/D26*100,"-")</f>
        <v>0</v>
      </c>
      <c r="O26" s="103">
        <v>243</v>
      </c>
      <c r="P26" s="103">
        <v>8</v>
      </c>
      <c r="Q26" s="104">
        <f>IF(D26&gt;0,O26/D26*100,"-")</f>
        <v>3.42398196421023</v>
      </c>
      <c r="R26" s="103">
        <v>53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25</v>
      </c>
      <c r="B27" s="102" t="s">
        <v>292</v>
      </c>
      <c r="C27" s="101" t="s">
        <v>293</v>
      </c>
      <c r="D27" s="103">
        <f>+SUM(E27,+I27)</f>
        <v>32567</v>
      </c>
      <c r="E27" s="103">
        <f>+SUM(G27,+H27)</f>
        <v>1221</v>
      </c>
      <c r="F27" s="104">
        <f>IF(D27&gt;0,E27/D27*100,"-")</f>
        <v>3.7491939693554825</v>
      </c>
      <c r="G27" s="103">
        <v>1221</v>
      </c>
      <c r="H27" s="103">
        <v>0</v>
      </c>
      <c r="I27" s="103">
        <f>+SUM(K27,+M27,+O27)</f>
        <v>31346</v>
      </c>
      <c r="J27" s="104">
        <f>IF(D27&gt;0,I27/D27*100,"-")</f>
        <v>96.25080603064453</v>
      </c>
      <c r="K27" s="103">
        <v>28317</v>
      </c>
      <c r="L27" s="104">
        <f>IF(D27&gt;0,K27/D27*100,"-")</f>
        <v>86.94998004114595</v>
      </c>
      <c r="M27" s="103">
        <v>0</v>
      </c>
      <c r="N27" s="104">
        <f>IF(D27&gt;0,M27/D27*100,"-")</f>
        <v>0</v>
      </c>
      <c r="O27" s="103">
        <v>3029</v>
      </c>
      <c r="P27" s="103">
        <v>1110</v>
      </c>
      <c r="Q27" s="104">
        <f>IF(D27&gt;0,O27/D27*100,"-")</f>
        <v>9.300825989498572</v>
      </c>
      <c r="R27" s="103">
        <v>175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25</v>
      </c>
      <c r="B28" s="102" t="s">
        <v>294</v>
      </c>
      <c r="C28" s="101" t="s">
        <v>295</v>
      </c>
      <c r="D28" s="103">
        <f>+SUM(E28,+I28)</f>
        <v>1570</v>
      </c>
      <c r="E28" s="103">
        <f>+SUM(G28,+H28)</f>
        <v>638</v>
      </c>
      <c r="F28" s="104">
        <f>IF(D28&gt;0,E28/D28*100,"-")</f>
        <v>40.63694267515924</v>
      </c>
      <c r="G28" s="103">
        <v>638</v>
      </c>
      <c r="H28" s="103">
        <v>0</v>
      </c>
      <c r="I28" s="103">
        <f>+SUM(K28,+M28,+O28)</f>
        <v>932</v>
      </c>
      <c r="J28" s="104">
        <f>IF(D28&gt;0,I28/D28*100,"-")</f>
        <v>59.36305732484076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932</v>
      </c>
      <c r="P28" s="103">
        <v>885</v>
      </c>
      <c r="Q28" s="104">
        <f>IF(D28&gt;0,O28/D28*100,"-")</f>
        <v>59.36305732484076</v>
      </c>
      <c r="R28" s="103">
        <v>15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25</v>
      </c>
      <c r="B29" s="102" t="s">
        <v>296</v>
      </c>
      <c r="C29" s="101" t="s">
        <v>297</v>
      </c>
      <c r="D29" s="103">
        <f>+SUM(E29,+I29)</f>
        <v>1829</v>
      </c>
      <c r="E29" s="103">
        <f>+SUM(G29,+H29)</f>
        <v>624</v>
      </c>
      <c r="F29" s="104">
        <f>IF(D29&gt;0,E29/D29*100,"-")</f>
        <v>34.11700382722799</v>
      </c>
      <c r="G29" s="103">
        <v>624</v>
      </c>
      <c r="H29" s="103">
        <v>0</v>
      </c>
      <c r="I29" s="103">
        <f>+SUM(K29,+M29,+O29)</f>
        <v>1205</v>
      </c>
      <c r="J29" s="104">
        <f>IF(D29&gt;0,I29/D29*100,"-")</f>
        <v>65.882996172772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1205</v>
      </c>
      <c r="P29" s="103">
        <v>1205</v>
      </c>
      <c r="Q29" s="104">
        <f>IF(D29&gt;0,O29/D29*100,"-")</f>
        <v>65.882996172772</v>
      </c>
      <c r="R29" s="103">
        <v>4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25</v>
      </c>
      <c r="B30" s="102" t="s">
        <v>298</v>
      </c>
      <c r="C30" s="101" t="s">
        <v>299</v>
      </c>
      <c r="D30" s="103">
        <f>+SUM(E30,+I30)</f>
        <v>7106</v>
      </c>
      <c r="E30" s="103">
        <f>+SUM(G30,+H30)</f>
        <v>1255</v>
      </c>
      <c r="F30" s="104">
        <f>IF(D30&gt;0,E30/D30*100,"-")</f>
        <v>17.661131438221222</v>
      </c>
      <c r="G30" s="103">
        <v>1255</v>
      </c>
      <c r="H30" s="103">
        <v>0</v>
      </c>
      <c r="I30" s="103">
        <f>+SUM(K30,+M30,+O30)</f>
        <v>5851</v>
      </c>
      <c r="J30" s="104">
        <f>IF(D30&gt;0,I30/D30*100,"-")</f>
        <v>82.33886856177878</v>
      </c>
      <c r="K30" s="103">
        <v>2190</v>
      </c>
      <c r="L30" s="104">
        <f>IF(D30&gt;0,K30/D30*100,"-")</f>
        <v>30.819026175063325</v>
      </c>
      <c r="M30" s="103">
        <v>0</v>
      </c>
      <c r="N30" s="104">
        <f>IF(D30&gt;0,M30/D30*100,"-")</f>
        <v>0</v>
      </c>
      <c r="O30" s="103">
        <v>3661</v>
      </c>
      <c r="P30" s="103">
        <v>2615</v>
      </c>
      <c r="Q30" s="104">
        <f>IF(D30&gt;0,O30/D30*100,"-")</f>
        <v>51.51984238671545</v>
      </c>
      <c r="R30" s="103">
        <v>10</v>
      </c>
      <c r="S30" s="101"/>
      <c r="T30" s="101" t="s">
        <v>255</v>
      </c>
      <c r="U30" s="101"/>
      <c r="V30" s="101"/>
      <c r="W30" s="101"/>
      <c r="X30" s="101" t="s">
        <v>255</v>
      </c>
      <c r="Y30" s="101"/>
      <c r="Z30" s="101"/>
    </row>
    <row r="31" spans="1:26" s="107" customFormat="1" ht="13.5" customHeight="1">
      <c r="A31" s="101" t="s">
        <v>25</v>
      </c>
      <c r="B31" s="102" t="s">
        <v>300</v>
      </c>
      <c r="C31" s="101" t="s">
        <v>301</v>
      </c>
      <c r="D31" s="103">
        <f>+SUM(E31,+I31)</f>
        <v>5753</v>
      </c>
      <c r="E31" s="103">
        <f>+SUM(G31,+H31)</f>
        <v>391</v>
      </c>
      <c r="F31" s="104">
        <f>IF(D31&gt;0,E31/D31*100,"-")</f>
        <v>6.796454023987485</v>
      </c>
      <c r="G31" s="103">
        <v>376</v>
      </c>
      <c r="H31" s="103">
        <v>15</v>
      </c>
      <c r="I31" s="103">
        <f>+SUM(K31,+M31,+O31)</f>
        <v>5362</v>
      </c>
      <c r="J31" s="104">
        <f>IF(D31&gt;0,I31/D31*100,"-")</f>
        <v>93.20354597601252</v>
      </c>
      <c r="K31" s="103">
        <v>4980</v>
      </c>
      <c r="L31" s="104">
        <f>IF(D31&gt;0,K31/D31*100,"-")</f>
        <v>86.56353207022424</v>
      </c>
      <c r="M31" s="103">
        <v>0</v>
      </c>
      <c r="N31" s="104">
        <f>IF(D31&gt;0,M31/D31*100,"-")</f>
        <v>0</v>
      </c>
      <c r="O31" s="103">
        <v>382</v>
      </c>
      <c r="P31" s="103">
        <v>81</v>
      </c>
      <c r="Q31" s="104">
        <f>IF(D31&gt;0,O31/D31*100,"-")</f>
        <v>6.640013905788285</v>
      </c>
      <c r="R31" s="103">
        <v>26</v>
      </c>
      <c r="S31" s="101"/>
      <c r="T31" s="101" t="s">
        <v>255</v>
      </c>
      <c r="U31" s="101"/>
      <c r="V31" s="101"/>
      <c r="W31" s="101"/>
      <c r="X31" s="101" t="s">
        <v>255</v>
      </c>
      <c r="Y31" s="101"/>
      <c r="Z31" s="101"/>
    </row>
    <row r="32" spans="1:26" s="107" customFormat="1" ht="13.5" customHeight="1">
      <c r="A32" s="101" t="s">
        <v>25</v>
      </c>
      <c r="B32" s="102" t="s">
        <v>302</v>
      </c>
      <c r="C32" s="101" t="s">
        <v>303</v>
      </c>
      <c r="D32" s="103">
        <f>+SUM(E32,+I32)</f>
        <v>23064</v>
      </c>
      <c r="E32" s="103">
        <f>+SUM(G32,+H32)</f>
        <v>221</v>
      </c>
      <c r="F32" s="104">
        <f>IF(D32&gt;0,E32/D32*100,"-")</f>
        <v>0.9582032604925425</v>
      </c>
      <c r="G32" s="103">
        <v>221</v>
      </c>
      <c r="H32" s="103">
        <v>0</v>
      </c>
      <c r="I32" s="103">
        <f>+SUM(K32,+M32,+O32)</f>
        <v>22843</v>
      </c>
      <c r="J32" s="104">
        <f>IF(D32&gt;0,I32/D32*100,"-")</f>
        <v>99.04179673950746</v>
      </c>
      <c r="K32" s="103">
        <v>20841</v>
      </c>
      <c r="L32" s="104">
        <f>IF(D32&gt;0,K32/D32*100,"-")</f>
        <v>90.36160249739854</v>
      </c>
      <c r="M32" s="103">
        <v>0</v>
      </c>
      <c r="N32" s="104">
        <f>IF(D32&gt;0,M32/D32*100,"-")</f>
        <v>0</v>
      </c>
      <c r="O32" s="103">
        <v>2002</v>
      </c>
      <c r="P32" s="103">
        <v>743</v>
      </c>
      <c r="Q32" s="104">
        <f>IF(D32&gt;0,O32/D32*100,"-")</f>
        <v>8.680194242108914</v>
      </c>
      <c r="R32" s="103">
        <v>143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25</v>
      </c>
      <c r="B33" s="102" t="s">
        <v>304</v>
      </c>
      <c r="C33" s="101" t="s">
        <v>305</v>
      </c>
      <c r="D33" s="103">
        <f>+SUM(E33,+I33)</f>
        <v>23436</v>
      </c>
      <c r="E33" s="103">
        <f>+SUM(G33,+H33)</f>
        <v>307</v>
      </c>
      <c r="F33" s="104">
        <f>IF(D33&gt;0,E33/D33*100,"-")</f>
        <v>1.3099505034988908</v>
      </c>
      <c r="G33" s="103">
        <v>307</v>
      </c>
      <c r="H33" s="103">
        <v>0</v>
      </c>
      <c r="I33" s="103">
        <f>+SUM(K33,+M33,+O33)</f>
        <v>23129</v>
      </c>
      <c r="J33" s="104">
        <f>IF(D33&gt;0,I33/D33*100,"-")</f>
        <v>98.6900494965011</v>
      </c>
      <c r="K33" s="103">
        <v>21342</v>
      </c>
      <c r="L33" s="104">
        <f>IF(D33&gt;0,K33/D33*100,"-")</f>
        <v>91.06502816180236</v>
      </c>
      <c r="M33" s="103">
        <v>0</v>
      </c>
      <c r="N33" s="104">
        <f>IF(D33&gt;0,M33/D33*100,"-")</f>
        <v>0</v>
      </c>
      <c r="O33" s="103">
        <v>1787</v>
      </c>
      <c r="P33" s="103">
        <v>396</v>
      </c>
      <c r="Q33" s="104">
        <f>IF(D33&gt;0,O33/D33*100,"-")</f>
        <v>7.625021334698754</v>
      </c>
      <c r="R33" s="103">
        <v>200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25</v>
      </c>
      <c r="B34" s="102" t="s">
        <v>306</v>
      </c>
      <c r="C34" s="101" t="s">
        <v>307</v>
      </c>
      <c r="D34" s="103">
        <f>+SUM(E34,+I34)</f>
        <v>34924</v>
      </c>
      <c r="E34" s="103">
        <f>+SUM(G34,+H34)</f>
        <v>1569</v>
      </c>
      <c r="F34" s="104">
        <f>IF(D34&gt;0,E34/D34*100,"-")</f>
        <v>4.492612530065284</v>
      </c>
      <c r="G34" s="103">
        <v>1565</v>
      </c>
      <c r="H34" s="103">
        <v>4</v>
      </c>
      <c r="I34" s="103">
        <f>+SUM(K34,+M34,+O34)</f>
        <v>33355</v>
      </c>
      <c r="J34" s="104">
        <f>IF(D34&gt;0,I34/D34*100,"-")</f>
        <v>95.50738746993471</v>
      </c>
      <c r="K34" s="103">
        <v>30939</v>
      </c>
      <c r="L34" s="104">
        <f>IF(D34&gt;0,K34/D34*100,"-")</f>
        <v>88.58950864734852</v>
      </c>
      <c r="M34" s="103">
        <v>0</v>
      </c>
      <c r="N34" s="104">
        <f>IF(D34&gt;0,M34/D34*100,"-")</f>
        <v>0</v>
      </c>
      <c r="O34" s="103">
        <v>2416</v>
      </c>
      <c r="P34" s="103">
        <v>300</v>
      </c>
      <c r="Q34" s="104">
        <f>IF(D34&gt;0,O34/D34*100,"-")</f>
        <v>6.917878822586188</v>
      </c>
      <c r="R34" s="103">
        <v>184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25</v>
      </c>
      <c r="B35" s="102" t="s">
        <v>308</v>
      </c>
      <c r="C35" s="101" t="s">
        <v>309</v>
      </c>
      <c r="D35" s="103">
        <f>+SUM(E35,+I35)</f>
        <v>18378</v>
      </c>
      <c r="E35" s="103">
        <f>+SUM(G35,+H35)</f>
        <v>250</v>
      </c>
      <c r="F35" s="104">
        <f>IF(D35&gt;0,E35/D35*100,"-")</f>
        <v>1.3603221242790293</v>
      </c>
      <c r="G35" s="103">
        <v>250</v>
      </c>
      <c r="H35" s="103">
        <v>0</v>
      </c>
      <c r="I35" s="103">
        <f>+SUM(K35,+M35,+O35)</f>
        <v>18128</v>
      </c>
      <c r="J35" s="104">
        <f>IF(D35&gt;0,I35/D35*100,"-")</f>
        <v>98.63967787572096</v>
      </c>
      <c r="K35" s="103">
        <v>16932</v>
      </c>
      <c r="L35" s="104">
        <f>IF(D35&gt;0,K35/D35*100,"-")</f>
        <v>92.13189683317009</v>
      </c>
      <c r="M35" s="103">
        <v>0</v>
      </c>
      <c r="N35" s="104">
        <f>IF(D35&gt;0,M35/D35*100,"-")</f>
        <v>0</v>
      </c>
      <c r="O35" s="103">
        <v>1196</v>
      </c>
      <c r="P35" s="103">
        <v>41</v>
      </c>
      <c r="Q35" s="104">
        <f>IF(D35&gt;0,O35/D35*100,"-")</f>
        <v>6.507781042550877</v>
      </c>
      <c r="R35" s="103">
        <v>91</v>
      </c>
      <c r="S35" s="101" t="s">
        <v>255</v>
      </c>
      <c r="T35" s="101"/>
      <c r="U35" s="101"/>
      <c r="V35" s="101"/>
      <c r="W35" s="101"/>
      <c r="X35" s="101" t="s">
        <v>255</v>
      </c>
      <c r="Y35" s="101"/>
      <c r="Z35" s="101"/>
    </row>
    <row r="36" spans="1:26" s="107" customFormat="1" ht="13.5" customHeight="1">
      <c r="A36" s="101" t="s">
        <v>25</v>
      </c>
      <c r="B36" s="102" t="s">
        <v>310</v>
      </c>
      <c r="C36" s="101" t="s">
        <v>311</v>
      </c>
      <c r="D36" s="103">
        <f>+SUM(E36,+I36)</f>
        <v>7993</v>
      </c>
      <c r="E36" s="103">
        <f>+SUM(G36,+H36)</f>
        <v>3247</v>
      </c>
      <c r="F36" s="104">
        <f>IF(D36&gt;0,E36/D36*100,"-")</f>
        <v>40.623045164518956</v>
      </c>
      <c r="G36" s="103">
        <v>3247</v>
      </c>
      <c r="H36" s="103">
        <v>0</v>
      </c>
      <c r="I36" s="103">
        <f>+SUM(K36,+M36,+O36)</f>
        <v>4746</v>
      </c>
      <c r="J36" s="104">
        <f>IF(D36&gt;0,I36/D36*100,"-")</f>
        <v>59.376954835481044</v>
      </c>
      <c r="K36" s="103">
        <v>1888</v>
      </c>
      <c r="L36" s="104">
        <f>IF(D36&gt;0,K36/D36*100,"-")</f>
        <v>23.620668084574003</v>
      </c>
      <c r="M36" s="103">
        <v>0</v>
      </c>
      <c r="N36" s="104">
        <f>IF(D36&gt;0,M36/D36*100,"-")</f>
        <v>0</v>
      </c>
      <c r="O36" s="103">
        <v>2858</v>
      </c>
      <c r="P36" s="103">
        <v>1766</v>
      </c>
      <c r="Q36" s="104">
        <f>IF(D36&gt;0,O36/D36*100,"-")</f>
        <v>35.756286750907044</v>
      </c>
      <c r="R36" s="103">
        <v>62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25</v>
      </c>
      <c r="B37" s="102" t="s">
        <v>312</v>
      </c>
      <c r="C37" s="101" t="s">
        <v>313</v>
      </c>
      <c r="D37" s="103">
        <f>+SUM(E37,+I37)</f>
        <v>18656</v>
      </c>
      <c r="E37" s="103">
        <f>+SUM(G37,+H37)</f>
        <v>2093</v>
      </c>
      <c r="F37" s="104">
        <f>IF(D37&gt;0,E37/D37*100,"-")</f>
        <v>11.218910806174957</v>
      </c>
      <c r="G37" s="103">
        <v>2093</v>
      </c>
      <c r="H37" s="103">
        <v>0</v>
      </c>
      <c r="I37" s="103">
        <f>+SUM(K37,+M37,+O37)</f>
        <v>16563</v>
      </c>
      <c r="J37" s="104">
        <f>IF(D37&gt;0,I37/D37*100,"-")</f>
        <v>88.78108919382505</v>
      </c>
      <c r="K37" s="103">
        <v>14012</v>
      </c>
      <c r="L37" s="104">
        <f>IF(D37&gt;0,K37/D37*100,"-")</f>
        <v>75.10720411663809</v>
      </c>
      <c r="M37" s="103">
        <v>0</v>
      </c>
      <c r="N37" s="104">
        <f>IF(D37&gt;0,M37/D37*100,"-")</f>
        <v>0</v>
      </c>
      <c r="O37" s="103">
        <v>2551</v>
      </c>
      <c r="P37" s="103">
        <v>1660</v>
      </c>
      <c r="Q37" s="104">
        <f>IF(D37&gt;0,O37/D37*100,"-")</f>
        <v>13.673885077186965</v>
      </c>
      <c r="R37" s="103">
        <v>193</v>
      </c>
      <c r="S37" s="101"/>
      <c r="T37" s="101" t="s">
        <v>255</v>
      </c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25</v>
      </c>
      <c r="B38" s="102" t="s">
        <v>314</v>
      </c>
      <c r="C38" s="101" t="s">
        <v>315</v>
      </c>
      <c r="D38" s="103">
        <f>+SUM(E38,+I38)</f>
        <v>6010</v>
      </c>
      <c r="E38" s="103">
        <f>+SUM(G38,+H38)</f>
        <v>1196</v>
      </c>
      <c r="F38" s="104">
        <f>IF(D38&gt;0,E38/D38*100,"-")</f>
        <v>19.90016638935108</v>
      </c>
      <c r="G38" s="103">
        <v>1196</v>
      </c>
      <c r="H38" s="103">
        <v>0</v>
      </c>
      <c r="I38" s="103">
        <f>+SUM(K38,+M38,+O38)</f>
        <v>4814</v>
      </c>
      <c r="J38" s="104">
        <f>IF(D38&gt;0,I38/D38*100,"-")</f>
        <v>80.09983361064891</v>
      </c>
      <c r="K38" s="103">
        <v>2126</v>
      </c>
      <c r="L38" s="104">
        <f>IF(D38&gt;0,K38/D38*100,"-")</f>
        <v>35.374376039933445</v>
      </c>
      <c r="M38" s="103">
        <v>0</v>
      </c>
      <c r="N38" s="104">
        <f>IF(D38&gt;0,M38/D38*100,"-")</f>
        <v>0</v>
      </c>
      <c r="O38" s="103">
        <v>2688</v>
      </c>
      <c r="P38" s="103">
        <v>1243</v>
      </c>
      <c r="Q38" s="104">
        <f>IF(D38&gt;0,O38/D38*100,"-")</f>
        <v>44.72545757071548</v>
      </c>
      <c r="R38" s="103">
        <v>15</v>
      </c>
      <c r="S38" s="101"/>
      <c r="T38" s="101" t="s">
        <v>255</v>
      </c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25</v>
      </c>
      <c r="B39" s="102" t="s">
        <v>316</v>
      </c>
      <c r="C39" s="101" t="s">
        <v>317</v>
      </c>
      <c r="D39" s="103">
        <f>+SUM(E39,+I39)</f>
        <v>774</v>
      </c>
      <c r="E39" s="103">
        <f>+SUM(G39,+H39)</f>
        <v>109</v>
      </c>
      <c r="F39" s="104">
        <f>IF(D39&gt;0,E39/D39*100,"-")</f>
        <v>14.082687338501293</v>
      </c>
      <c r="G39" s="103">
        <v>109</v>
      </c>
      <c r="H39" s="103">
        <v>0</v>
      </c>
      <c r="I39" s="103">
        <f>+SUM(K39,+M39,+O39)</f>
        <v>665</v>
      </c>
      <c r="J39" s="104">
        <f>IF(D39&gt;0,I39/D39*100,"-")</f>
        <v>85.91731266149871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665</v>
      </c>
      <c r="P39" s="103">
        <v>653</v>
      </c>
      <c r="Q39" s="104">
        <f>IF(D39&gt;0,O39/D39*100,"-")</f>
        <v>85.91731266149871</v>
      </c>
      <c r="R39" s="103">
        <v>3</v>
      </c>
      <c r="S39" s="101" t="s">
        <v>255</v>
      </c>
      <c r="T39" s="101"/>
      <c r="U39" s="101"/>
      <c r="V39" s="101"/>
      <c r="W39" s="101"/>
      <c r="X39" s="101" t="s">
        <v>255</v>
      </c>
      <c r="Y39" s="101"/>
      <c r="Z39" s="101"/>
    </row>
    <row r="40" spans="1:26" s="107" customFormat="1" ht="13.5" customHeight="1">
      <c r="A40" s="101" t="s">
        <v>25</v>
      </c>
      <c r="B40" s="102" t="s">
        <v>318</v>
      </c>
      <c r="C40" s="101" t="s">
        <v>319</v>
      </c>
      <c r="D40" s="103">
        <f>+SUM(E40,+I40)</f>
        <v>1541</v>
      </c>
      <c r="E40" s="103">
        <f>+SUM(G40,+H40)</f>
        <v>195</v>
      </c>
      <c r="F40" s="104">
        <f>IF(D40&gt;0,E40/D40*100,"-")</f>
        <v>12.654120700843608</v>
      </c>
      <c r="G40" s="103">
        <v>174</v>
      </c>
      <c r="H40" s="103">
        <v>21</v>
      </c>
      <c r="I40" s="103">
        <f>+SUM(K40,+M40,+O40)</f>
        <v>1346</v>
      </c>
      <c r="J40" s="104">
        <f>IF(D40&gt;0,I40/D40*100,"-")</f>
        <v>87.3458792991564</v>
      </c>
      <c r="K40" s="103">
        <v>610</v>
      </c>
      <c r="L40" s="104">
        <f>IF(D40&gt;0,K40/D40*100,"-")</f>
        <v>39.584685269305645</v>
      </c>
      <c r="M40" s="103">
        <v>0</v>
      </c>
      <c r="N40" s="104">
        <f>IF(D40&gt;0,M40/D40*100,"-")</f>
        <v>0</v>
      </c>
      <c r="O40" s="103">
        <v>736</v>
      </c>
      <c r="P40" s="103">
        <v>544</v>
      </c>
      <c r="Q40" s="104">
        <f>IF(D40&gt;0,O40/D40*100,"-")</f>
        <v>47.76119402985074</v>
      </c>
      <c r="R40" s="103">
        <v>2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25</v>
      </c>
      <c r="B41" s="102" t="s">
        <v>320</v>
      </c>
      <c r="C41" s="101" t="s">
        <v>321</v>
      </c>
      <c r="D41" s="103">
        <f>+SUM(E41,+I41)</f>
        <v>458</v>
      </c>
      <c r="E41" s="103">
        <f>+SUM(G41,+H41)</f>
        <v>24</v>
      </c>
      <c r="F41" s="104">
        <f>IF(D41&gt;0,E41/D41*100,"-")</f>
        <v>5.240174672489083</v>
      </c>
      <c r="G41" s="103">
        <v>24</v>
      </c>
      <c r="H41" s="103">
        <v>0</v>
      </c>
      <c r="I41" s="103">
        <f>+SUM(K41,+M41,+O41)</f>
        <v>434</v>
      </c>
      <c r="J41" s="104">
        <f>IF(D41&gt;0,I41/D41*100,"-")</f>
        <v>94.75982532751091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434</v>
      </c>
      <c r="P41" s="103">
        <v>38</v>
      </c>
      <c r="Q41" s="104">
        <f>IF(D41&gt;0,O41/D41*100,"-")</f>
        <v>94.75982532751091</v>
      </c>
      <c r="R41" s="103">
        <v>0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25</v>
      </c>
      <c r="B42" s="102" t="s">
        <v>322</v>
      </c>
      <c r="C42" s="101" t="s">
        <v>323</v>
      </c>
      <c r="D42" s="103">
        <f>+SUM(E42,+I42)</f>
        <v>3617</v>
      </c>
      <c r="E42" s="103">
        <f>+SUM(G42,+H42)</f>
        <v>910</v>
      </c>
      <c r="F42" s="104">
        <f>IF(D42&gt;0,E42/D42*100,"-")</f>
        <v>25.1589715233619</v>
      </c>
      <c r="G42" s="103">
        <v>825</v>
      </c>
      <c r="H42" s="103">
        <v>85</v>
      </c>
      <c r="I42" s="103">
        <f>+SUM(K42,+M42,+O42)</f>
        <v>2707</v>
      </c>
      <c r="J42" s="104">
        <f>IF(D42&gt;0,I42/D42*100,"-")</f>
        <v>74.84102847663809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2707</v>
      </c>
      <c r="P42" s="103">
        <v>1299</v>
      </c>
      <c r="Q42" s="104">
        <f>IF(D42&gt;0,O42/D42*100,"-")</f>
        <v>74.84102847663809</v>
      </c>
      <c r="R42" s="103">
        <v>6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25</v>
      </c>
      <c r="B43" s="102" t="s">
        <v>324</v>
      </c>
      <c r="C43" s="101" t="s">
        <v>325</v>
      </c>
      <c r="D43" s="103">
        <f>+SUM(E43,+I43)</f>
        <v>1022</v>
      </c>
      <c r="E43" s="103">
        <f>+SUM(G43,+H43)</f>
        <v>106</v>
      </c>
      <c r="F43" s="104">
        <f>IF(D43&gt;0,E43/D43*100,"-")</f>
        <v>10.371819960861057</v>
      </c>
      <c r="G43" s="103">
        <v>106</v>
      </c>
      <c r="H43" s="103">
        <v>0</v>
      </c>
      <c r="I43" s="103">
        <f>+SUM(K43,+M43,+O43)</f>
        <v>916</v>
      </c>
      <c r="J43" s="104">
        <f>IF(D43&gt;0,I43/D43*100,"-")</f>
        <v>89.62818003913894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916</v>
      </c>
      <c r="P43" s="103">
        <v>916</v>
      </c>
      <c r="Q43" s="104">
        <f>IF(D43&gt;0,O43/D43*100,"-")</f>
        <v>89.62818003913894</v>
      </c>
      <c r="R43" s="103">
        <v>7</v>
      </c>
      <c r="S43" s="101" t="s">
        <v>255</v>
      </c>
      <c r="T43" s="101"/>
      <c r="U43" s="101"/>
      <c r="V43" s="101"/>
      <c r="W43" s="101" t="s">
        <v>255</v>
      </c>
      <c r="X43" s="101"/>
      <c r="Y43" s="101"/>
      <c r="Z43" s="101"/>
    </row>
    <row r="44" spans="1:26" s="107" customFormat="1" ht="13.5" customHeight="1">
      <c r="A44" s="101" t="s">
        <v>25</v>
      </c>
      <c r="B44" s="102" t="s">
        <v>326</v>
      </c>
      <c r="C44" s="101" t="s">
        <v>327</v>
      </c>
      <c r="D44" s="103">
        <f>+SUM(E44,+I44)</f>
        <v>572</v>
      </c>
      <c r="E44" s="103">
        <f>+SUM(G44,+H44)</f>
        <v>148</v>
      </c>
      <c r="F44" s="104">
        <f>IF(D44&gt;0,E44/D44*100,"-")</f>
        <v>25.874125874125873</v>
      </c>
      <c r="G44" s="103">
        <v>148</v>
      </c>
      <c r="H44" s="103">
        <v>0</v>
      </c>
      <c r="I44" s="103">
        <f>+SUM(K44,+M44,+O44)</f>
        <v>424</v>
      </c>
      <c r="J44" s="104">
        <f>IF(D44&gt;0,I44/D44*100,"-")</f>
        <v>74.12587412587412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424</v>
      </c>
      <c r="P44" s="103">
        <v>357</v>
      </c>
      <c r="Q44" s="104">
        <f>IF(D44&gt;0,O44/D44*100,"-")</f>
        <v>74.12587412587412</v>
      </c>
      <c r="R44" s="103">
        <v>1</v>
      </c>
      <c r="S44" s="101" t="s">
        <v>255</v>
      </c>
      <c r="T44" s="101"/>
      <c r="U44" s="101"/>
      <c r="V44" s="101"/>
      <c r="W44" s="101" t="s">
        <v>255</v>
      </c>
      <c r="X44" s="101"/>
      <c r="Y44" s="101"/>
      <c r="Z44" s="101"/>
    </row>
    <row r="45" spans="1:26" s="107" customFormat="1" ht="13.5" customHeight="1">
      <c r="A45" s="101" t="s">
        <v>25</v>
      </c>
      <c r="B45" s="102" t="s">
        <v>328</v>
      </c>
      <c r="C45" s="101" t="s">
        <v>329</v>
      </c>
      <c r="D45" s="103">
        <f>+SUM(E45,+I45)</f>
        <v>1557</v>
      </c>
      <c r="E45" s="103">
        <f>+SUM(G45,+H45)</f>
        <v>86</v>
      </c>
      <c r="F45" s="104">
        <f>IF(D45&gt;0,E45/D45*100,"-")</f>
        <v>5.523442517662171</v>
      </c>
      <c r="G45" s="103">
        <v>86</v>
      </c>
      <c r="H45" s="103">
        <v>0</v>
      </c>
      <c r="I45" s="103">
        <f>+SUM(K45,+M45,+O45)</f>
        <v>1471</v>
      </c>
      <c r="J45" s="104">
        <f>IF(D45&gt;0,I45/D45*100,"-")</f>
        <v>94.47655748233782</v>
      </c>
      <c r="K45" s="103">
        <v>0</v>
      </c>
      <c r="L45" s="104">
        <f>IF(D45&gt;0,K45/D45*100,"-")</f>
        <v>0</v>
      </c>
      <c r="M45" s="103">
        <v>0</v>
      </c>
      <c r="N45" s="104">
        <f>IF(D45&gt;0,M45/D45*100,"-")</f>
        <v>0</v>
      </c>
      <c r="O45" s="103">
        <v>1471</v>
      </c>
      <c r="P45" s="103">
        <v>438</v>
      </c>
      <c r="Q45" s="104">
        <f>IF(D45&gt;0,O45/D45*100,"-")</f>
        <v>94.47655748233782</v>
      </c>
      <c r="R45" s="103">
        <v>3</v>
      </c>
      <c r="S45" s="101" t="s">
        <v>255</v>
      </c>
      <c r="T45" s="101"/>
      <c r="U45" s="101"/>
      <c r="V45" s="101"/>
      <c r="W45" s="101" t="s">
        <v>255</v>
      </c>
      <c r="X45" s="101"/>
      <c r="Y45" s="101"/>
      <c r="Z45" s="101"/>
    </row>
    <row r="46" spans="1:26" s="107" customFormat="1" ht="13.5" customHeight="1">
      <c r="A46" s="101" t="s">
        <v>25</v>
      </c>
      <c r="B46" s="102" t="s">
        <v>330</v>
      </c>
      <c r="C46" s="101" t="s">
        <v>331</v>
      </c>
      <c r="D46" s="103">
        <f>+SUM(E46,+I46)</f>
        <v>1989</v>
      </c>
      <c r="E46" s="103">
        <f>+SUM(G46,+H46)</f>
        <v>700</v>
      </c>
      <c r="F46" s="104">
        <f>IF(D46&gt;0,E46/D46*100,"-")</f>
        <v>35.193564605329314</v>
      </c>
      <c r="G46" s="103">
        <v>700</v>
      </c>
      <c r="H46" s="103">
        <v>0</v>
      </c>
      <c r="I46" s="103">
        <f>+SUM(K46,+M46,+O46)</f>
        <v>1289</v>
      </c>
      <c r="J46" s="104">
        <f>IF(D46&gt;0,I46/D46*100,"-")</f>
        <v>64.80643539467069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1289</v>
      </c>
      <c r="P46" s="103">
        <v>885</v>
      </c>
      <c r="Q46" s="104">
        <f>IF(D46&gt;0,O46/D46*100,"-")</f>
        <v>64.80643539467069</v>
      </c>
      <c r="R46" s="103">
        <v>11</v>
      </c>
      <c r="S46" s="101" t="s">
        <v>255</v>
      </c>
      <c r="T46" s="101"/>
      <c r="U46" s="101"/>
      <c r="V46" s="101"/>
      <c r="W46" s="101" t="s">
        <v>255</v>
      </c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奈良県</v>
      </c>
      <c r="B7" s="109" t="str">
        <f>'水洗化人口等'!B7</f>
        <v>29000</v>
      </c>
      <c r="C7" s="108" t="s">
        <v>201</v>
      </c>
      <c r="D7" s="110">
        <f>SUM(E7,+H7,+K7)</f>
        <v>223711</v>
      </c>
      <c r="E7" s="110">
        <f>SUM(F7:G7)</f>
        <v>10805</v>
      </c>
      <c r="F7" s="110">
        <f>SUM(F$8:F$1000)</f>
        <v>4184</v>
      </c>
      <c r="G7" s="110">
        <f>SUM(G$8:G$1000)</f>
        <v>6621</v>
      </c>
      <c r="H7" s="110">
        <f>SUM(I7:J7)</f>
        <v>55551</v>
      </c>
      <c r="I7" s="110">
        <f>SUM(I$8:I$1000)</f>
        <v>36260</v>
      </c>
      <c r="J7" s="110">
        <f>SUM(J$8:J$1000)</f>
        <v>19291</v>
      </c>
      <c r="K7" s="110">
        <f>SUM(L7:M7)</f>
        <v>157355</v>
      </c>
      <c r="L7" s="110">
        <f>SUM(L$8:L$1000)</f>
        <v>25198</v>
      </c>
      <c r="M7" s="110">
        <f>SUM(M$8:M$1000)</f>
        <v>132157</v>
      </c>
      <c r="N7" s="110">
        <f>SUM(O7,+V7,+AC7)</f>
        <v>224067</v>
      </c>
      <c r="O7" s="110">
        <f>SUM(P7:U7)</f>
        <v>65642</v>
      </c>
      <c r="P7" s="110">
        <f aca="true" t="shared" si="0" ref="P7:U7">SUM(P$8:P$1000)</f>
        <v>64047</v>
      </c>
      <c r="Q7" s="110">
        <f t="shared" si="0"/>
        <v>0</v>
      </c>
      <c r="R7" s="110">
        <f t="shared" si="0"/>
        <v>0</v>
      </c>
      <c r="S7" s="110">
        <f t="shared" si="0"/>
        <v>468</v>
      </c>
      <c r="T7" s="110">
        <f t="shared" si="0"/>
        <v>0</v>
      </c>
      <c r="U7" s="110">
        <f t="shared" si="0"/>
        <v>1127</v>
      </c>
      <c r="V7" s="110">
        <f>SUM(W7:AB7)</f>
        <v>158069</v>
      </c>
      <c r="W7" s="110">
        <f aca="true" t="shared" si="1" ref="W7:AB7">SUM(W$8:W$1000)</f>
        <v>153435</v>
      </c>
      <c r="X7" s="110">
        <f t="shared" si="1"/>
        <v>0</v>
      </c>
      <c r="Y7" s="110">
        <f t="shared" si="1"/>
        <v>0</v>
      </c>
      <c r="Z7" s="110">
        <f t="shared" si="1"/>
        <v>821</v>
      </c>
      <c r="AA7" s="110">
        <f t="shared" si="1"/>
        <v>0</v>
      </c>
      <c r="AB7" s="110">
        <f t="shared" si="1"/>
        <v>3813</v>
      </c>
      <c r="AC7" s="110">
        <f>SUM(AD7:AE7)</f>
        <v>356</v>
      </c>
      <c r="AD7" s="110">
        <f>SUM(AD$8:AD$1000)</f>
        <v>127</v>
      </c>
      <c r="AE7" s="110">
        <f>SUM(AE$8:AE$1000)</f>
        <v>229</v>
      </c>
      <c r="AF7" s="110">
        <f>SUM(AG7:AI7)</f>
        <v>2093</v>
      </c>
      <c r="AG7" s="110">
        <f>SUM(AG$8:AG$1000)</f>
        <v>2093</v>
      </c>
      <c r="AH7" s="110">
        <f>SUM(AH$8:AH$1000)</f>
        <v>0</v>
      </c>
      <c r="AI7" s="110">
        <f>SUM(AI$8:AI$1000)</f>
        <v>0</v>
      </c>
      <c r="AJ7" s="110">
        <f>SUM(AK7:AS7)</f>
        <v>5452</v>
      </c>
      <c r="AK7" s="110">
        <f aca="true" t="shared" si="2" ref="AK7:AS7">SUM(AK$8:AK$1000)</f>
        <v>3213</v>
      </c>
      <c r="AL7" s="110">
        <f t="shared" si="2"/>
        <v>470</v>
      </c>
      <c r="AM7" s="110">
        <f t="shared" si="2"/>
        <v>876</v>
      </c>
      <c r="AN7" s="110">
        <f t="shared" si="2"/>
        <v>660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0</v>
      </c>
      <c r="AS7" s="110">
        <f t="shared" si="2"/>
        <v>233</v>
      </c>
      <c r="AT7" s="110">
        <f>SUM(AU7:AY7)</f>
        <v>827</v>
      </c>
      <c r="AU7" s="110">
        <f>SUM(AU$8:AU$1000)</f>
        <v>324</v>
      </c>
      <c r="AV7" s="110">
        <f>SUM(AV$8:AV$1000)</f>
        <v>0</v>
      </c>
      <c r="AW7" s="110">
        <f>SUM(AW$8:AW$1000)</f>
        <v>503</v>
      </c>
      <c r="AX7" s="110">
        <f>SUM(AX$8:AX$1000)</f>
        <v>0</v>
      </c>
      <c r="AY7" s="110">
        <f>SUM(AY$8:AY$1000)</f>
        <v>0</v>
      </c>
      <c r="AZ7" s="110">
        <f>SUM(BA7:BC7)</f>
        <v>3322</v>
      </c>
      <c r="BA7" s="110">
        <f>SUM(BA$8:BA$1000)</f>
        <v>3322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25</v>
      </c>
      <c r="B8" s="106" t="s">
        <v>253</v>
      </c>
      <c r="C8" s="101" t="s">
        <v>254</v>
      </c>
      <c r="D8" s="103">
        <f>SUM(E8,+H8,+K8)</f>
        <v>17186</v>
      </c>
      <c r="E8" s="103">
        <f>SUM(F8:G8)</f>
        <v>0</v>
      </c>
      <c r="F8" s="103">
        <v>0</v>
      </c>
      <c r="G8" s="103">
        <v>0</v>
      </c>
      <c r="H8" s="103">
        <f>SUM(I8:J8)</f>
        <v>4030</v>
      </c>
      <c r="I8" s="103">
        <v>4030</v>
      </c>
      <c r="J8" s="103">
        <v>0</v>
      </c>
      <c r="K8" s="103">
        <f>SUM(L8:M8)</f>
        <v>13156</v>
      </c>
      <c r="L8" s="103">
        <v>0</v>
      </c>
      <c r="M8" s="103">
        <v>13156</v>
      </c>
      <c r="N8" s="103">
        <f>SUM(O8,+V8,+AC8)</f>
        <v>17186</v>
      </c>
      <c r="O8" s="103">
        <f>SUM(P8:U8)</f>
        <v>4030</v>
      </c>
      <c r="P8" s="103">
        <v>4030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13156</v>
      </c>
      <c r="W8" s="103">
        <v>13156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162</v>
      </c>
      <c r="AK8" s="103">
        <v>0</v>
      </c>
      <c r="AL8" s="103">
        <v>162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162</v>
      </c>
      <c r="BA8" s="103">
        <v>162</v>
      </c>
      <c r="BB8" s="103">
        <v>0</v>
      </c>
      <c r="BC8" s="103">
        <v>0</v>
      </c>
    </row>
    <row r="9" spans="1:55" s="107" customFormat="1" ht="13.5" customHeight="1">
      <c r="A9" s="105" t="s">
        <v>25</v>
      </c>
      <c r="B9" s="106" t="s">
        <v>256</v>
      </c>
      <c r="C9" s="101" t="s">
        <v>257</v>
      </c>
      <c r="D9" s="103">
        <f>SUM(E9,+H9,+K9)</f>
        <v>21413</v>
      </c>
      <c r="E9" s="103">
        <f>SUM(F9:G9)</f>
        <v>0</v>
      </c>
      <c r="F9" s="103">
        <v>0</v>
      </c>
      <c r="G9" s="103">
        <v>0</v>
      </c>
      <c r="H9" s="103">
        <f>SUM(I9:J9)</f>
        <v>5939</v>
      </c>
      <c r="I9" s="103">
        <v>5939</v>
      </c>
      <c r="J9" s="103">
        <v>0</v>
      </c>
      <c r="K9" s="103">
        <f>SUM(L9:M9)</f>
        <v>15474</v>
      </c>
      <c r="L9" s="103">
        <v>0</v>
      </c>
      <c r="M9" s="103">
        <v>15474</v>
      </c>
      <c r="N9" s="103">
        <f>SUM(O9,+V9,+AC9)</f>
        <v>21413</v>
      </c>
      <c r="O9" s="103">
        <f>SUM(P9:U9)</f>
        <v>5939</v>
      </c>
      <c r="P9" s="103">
        <v>5939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15474</v>
      </c>
      <c r="W9" s="103">
        <v>15474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74</v>
      </c>
      <c r="AG9" s="103">
        <v>74</v>
      </c>
      <c r="AH9" s="103">
        <v>0</v>
      </c>
      <c r="AI9" s="103">
        <v>0</v>
      </c>
      <c r="AJ9" s="103">
        <f>SUM(AK9:AS9)</f>
        <v>657</v>
      </c>
      <c r="AK9" s="103">
        <v>517</v>
      </c>
      <c r="AL9" s="103">
        <v>104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36</v>
      </c>
      <c r="AT9" s="103">
        <f>SUM(AU9:AY9)</f>
        <v>38</v>
      </c>
      <c r="AU9" s="103">
        <v>38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24</v>
      </c>
      <c r="BA9" s="103">
        <v>24</v>
      </c>
      <c r="BB9" s="103">
        <v>0</v>
      </c>
      <c r="BC9" s="103">
        <v>0</v>
      </c>
    </row>
    <row r="10" spans="1:55" s="107" customFormat="1" ht="13.5" customHeight="1">
      <c r="A10" s="105" t="s">
        <v>25</v>
      </c>
      <c r="B10" s="106" t="s">
        <v>258</v>
      </c>
      <c r="C10" s="101" t="s">
        <v>259</v>
      </c>
      <c r="D10" s="103">
        <f>SUM(E10,+H10,+K10)</f>
        <v>7581</v>
      </c>
      <c r="E10" s="103">
        <f>SUM(F10:G10)</f>
        <v>5542</v>
      </c>
      <c r="F10" s="103">
        <v>2284</v>
      </c>
      <c r="G10" s="103">
        <v>3258</v>
      </c>
      <c r="H10" s="103">
        <f>SUM(I10:J10)</f>
        <v>0</v>
      </c>
      <c r="I10" s="103">
        <v>0</v>
      </c>
      <c r="J10" s="103">
        <v>0</v>
      </c>
      <c r="K10" s="103">
        <f>SUM(L10:M10)</f>
        <v>2039</v>
      </c>
      <c r="L10" s="103">
        <v>0</v>
      </c>
      <c r="M10" s="103">
        <v>2039</v>
      </c>
      <c r="N10" s="103">
        <f>SUM(O10,+V10,+AC10)</f>
        <v>7581</v>
      </c>
      <c r="O10" s="103">
        <f>SUM(P10:U10)</f>
        <v>2284</v>
      </c>
      <c r="P10" s="103">
        <v>2284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5297</v>
      </c>
      <c r="W10" s="103">
        <v>5297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18</v>
      </c>
      <c r="AG10" s="103">
        <v>18</v>
      </c>
      <c r="AH10" s="103">
        <v>0</v>
      </c>
      <c r="AI10" s="103">
        <v>0</v>
      </c>
      <c r="AJ10" s="103">
        <f>SUM(AK10:AS10)</f>
        <v>332</v>
      </c>
      <c r="AK10" s="103">
        <v>332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18</v>
      </c>
      <c r="AU10" s="103">
        <v>18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25</v>
      </c>
      <c r="B11" s="106" t="s">
        <v>260</v>
      </c>
      <c r="C11" s="101" t="s">
        <v>261</v>
      </c>
      <c r="D11" s="103">
        <f>SUM(E11,+H11,+K11)</f>
        <v>3150</v>
      </c>
      <c r="E11" s="103">
        <f>SUM(F11:G11)</f>
        <v>0</v>
      </c>
      <c r="F11" s="103">
        <v>0</v>
      </c>
      <c r="G11" s="103">
        <v>0</v>
      </c>
      <c r="H11" s="103">
        <f>SUM(I11:J11)</f>
        <v>1014</v>
      </c>
      <c r="I11" s="103">
        <v>1014</v>
      </c>
      <c r="J11" s="103">
        <v>0</v>
      </c>
      <c r="K11" s="103">
        <f>SUM(L11:M11)</f>
        <v>2136</v>
      </c>
      <c r="L11" s="103">
        <v>0</v>
      </c>
      <c r="M11" s="103">
        <v>2136</v>
      </c>
      <c r="N11" s="103">
        <f>SUM(O11,+V11,+AC11)</f>
        <v>3162</v>
      </c>
      <c r="O11" s="103">
        <f>SUM(P11:U11)</f>
        <v>1014</v>
      </c>
      <c r="P11" s="103">
        <v>1014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2136</v>
      </c>
      <c r="W11" s="103">
        <v>2136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12</v>
      </c>
      <c r="AD11" s="103">
        <v>12</v>
      </c>
      <c r="AE11" s="103">
        <v>0</v>
      </c>
      <c r="AF11" s="103">
        <f>SUM(AG11:AI11)</f>
        <v>129</v>
      </c>
      <c r="AG11" s="103">
        <v>129</v>
      </c>
      <c r="AH11" s="103">
        <v>0</v>
      </c>
      <c r="AI11" s="103">
        <v>0</v>
      </c>
      <c r="AJ11" s="103">
        <f>SUM(AK11:AS11)</f>
        <v>129</v>
      </c>
      <c r="AK11" s="103">
        <v>0</v>
      </c>
      <c r="AL11" s="103">
        <v>0</v>
      </c>
      <c r="AM11" s="103">
        <v>129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4</v>
      </c>
      <c r="AU11" s="103">
        <v>0</v>
      </c>
      <c r="AV11" s="103">
        <v>0</v>
      </c>
      <c r="AW11" s="103">
        <v>4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25</v>
      </c>
      <c r="B12" s="106" t="s">
        <v>262</v>
      </c>
      <c r="C12" s="101" t="s">
        <v>263</v>
      </c>
      <c r="D12" s="103">
        <f>SUM(E12,+H12,+K12)</f>
        <v>22029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22029</v>
      </c>
      <c r="L12" s="103">
        <v>5382</v>
      </c>
      <c r="M12" s="103">
        <v>16647</v>
      </c>
      <c r="N12" s="103">
        <f>SUM(O12,+V12,+AC12)</f>
        <v>22029</v>
      </c>
      <c r="O12" s="103">
        <f>SUM(P12:U12)</f>
        <v>5382</v>
      </c>
      <c r="P12" s="103">
        <v>5382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16647</v>
      </c>
      <c r="W12" s="103">
        <v>16647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72</v>
      </c>
      <c r="AG12" s="103">
        <v>72</v>
      </c>
      <c r="AH12" s="103">
        <v>0</v>
      </c>
      <c r="AI12" s="103">
        <v>0</v>
      </c>
      <c r="AJ12" s="103">
        <f>SUM(AK12:AS12)</f>
        <v>984</v>
      </c>
      <c r="AK12" s="103">
        <v>984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72</v>
      </c>
      <c r="AU12" s="103">
        <v>72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25</v>
      </c>
      <c r="B13" s="106" t="s">
        <v>264</v>
      </c>
      <c r="C13" s="101" t="s">
        <v>265</v>
      </c>
      <c r="D13" s="103">
        <f>SUM(E13,+H13,+K13)</f>
        <v>15741</v>
      </c>
      <c r="E13" s="103">
        <f>SUM(F13:G13)</f>
        <v>0</v>
      </c>
      <c r="F13" s="103">
        <v>0</v>
      </c>
      <c r="G13" s="103">
        <v>0</v>
      </c>
      <c r="H13" s="103">
        <f>SUM(I13:J13)</f>
        <v>15741</v>
      </c>
      <c r="I13" s="103">
        <v>7058</v>
      </c>
      <c r="J13" s="103">
        <v>8683</v>
      </c>
      <c r="K13" s="103">
        <f>SUM(L13:M13)</f>
        <v>0</v>
      </c>
      <c r="L13" s="103">
        <v>0</v>
      </c>
      <c r="M13" s="103">
        <v>0</v>
      </c>
      <c r="N13" s="103">
        <f>SUM(O13,+V13,+AC13)</f>
        <v>15741</v>
      </c>
      <c r="O13" s="103">
        <f>SUM(P13:U13)</f>
        <v>7058</v>
      </c>
      <c r="P13" s="103">
        <v>7058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8683</v>
      </c>
      <c r="W13" s="103">
        <v>8683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492</v>
      </c>
      <c r="AG13" s="103">
        <v>492</v>
      </c>
      <c r="AH13" s="103">
        <v>0</v>
      </c>
      <c r="AI13" s="103">
        <v>0</v>
      </c>
      <c r="AJ13" s="103">
        <f>SUM(AK13:AS13)</f>
        <v>492</v>
      </c>
      <c r="AK13" s="103">
        <v>0</v>
      </c>
      <c r="AL13" s="103">
        <v>0</v>
      </c>
      <c r="AM13" s="103">
        <v>492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492</v>
      </c>
      <c r="AU13" s="103">
        <v>0</v>
      </c>
      <c r="AV13" s="103">
        <v>0</v>
      </c>
      <c r="AW13" s="103">
        <v>492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25</v>
      </c>
      <c r="B14" s="106" t="s">
        <v>266</v>
      </c>
      <c r="C14" s="101" t="s">
        <v>267</v>
      </c>
      <c r="D14" s="103">
        <f>SUM(E14,+H14,+K14)</f>
        <v>10065</v>
      </c>
      <c r="E14" s="103">
        <f>SUM(F14:G14)</f>
        <v>0</v>
      </c>
      <c r="F14" s="103">
        <v>0</v>
      </c>
      <c r="G14" s="103">
        <v>0</v>
      </c>
      <c r="H14" s="103">
        <f>SUM(I14:J14)</f>
        <v>1132</v>
      </c>
      <c r="I14" s="103">
        <v>453</v>
      </c>
      <c r="J14" s="103">
        <v>679</v>
      </c>
      <c r="K14" s="103">
        <f>SUM(L14:M14)</f>
        <v>8933</v>
      </c>
      <c r="L14" s="103">
        <v>3573</v>
      </c>
      <c r="M14" s="103">
        <v>5360</v>
      </c>
      <c r="N14" s="103">
        <f>SUM(O14,+V14,+AC14)</f>
        <v>10065</v>
      </c>
      <c r="O14" s="103">
        <f>SUM(P14:U14)</f>
        <v>4026</v>
      </c>
      <c r="P14" s="103">
        <v>4026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6039</v>
      </c>
      <c r="W14" s="103">
        <v>6039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449</v>
      </c>
      <c r="AG14" s="103">
        <v>449</v>
      </c>
      <c r="AH14" s="103">
        <v>0</v>
      </c>
      <c r="AI14" s="103">
        <v>0</v>
      </c>
      <c r="AJ14" s="103">
        <f>SUM(AK14:AS14)</f>
        <v>449</v>
      </c>
      <c r="AK14" s="103">
        <v>0</v>
      </c>
      <c r="AL14" s="103">
        <v>0</v>
      </c>
      <c r="AM14" s="103">
        <v>12</v>
      </c>
      <c r="AN14" s="103">
        <v>437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25</v>
      </c>
      <c r="B15" s="106" t="s">
        <v>268</v>
      </c>
      <c r="C15" s="101" t="s">
        <v>269</v>
      </c>
      <c r="D15" s="103">
        <f>SUM(E15,+H15,+K15)</f>
        <v>16124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16124</v>
      </c>
      <c r="L15" s="103">
        <v>6783</v>
      </c>
      <c r="M15" s="103">
        <v>9341</v>
      </c>
      <c r="N15" s="103">
        <f>SUM(O15,+V15,+AC15)</f>
        <v>16133</v>
      </c>
      <c r="O15" s="103">
        <f>SUM(P15:U15)</f>
        <v>6783</v>
      </c>
      <c r="P15" s="103">
        <v>6783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9341</v>
      </c>
      <c r="W15" s="103">
        <v>9341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9</v>
      </c>
      <c r="AD15" s="103">
        <v>9</v>
      </c>
      <c r="AE15" s="103">
        <v>0</v>
      </c>
      <c r="AF15" s="103">
        <f>SUM(AG15:AI15)</f>
        <v>56</v>
      </c>
      <c r="AG15" s="103">
        <v>56</v>
      </c>
      <c r="AH15" s="103">
        <v>0</v>
      </c>
      <c r="AI15" s="103">
        <v>0</v>
      </c>
      <c r="AJ15" s="103">
        <f>SUM(AK15:AS15)</f>
        <v>495</v>
      </c>
      <c r="AK15" s="103">
        <v>389</v>
      </c>
      <c r="AL15" s="103">
        <v>79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27</v>
      </c>
      <c r="AT15" s="103">
        <f>SUM(AU15:AY15)</f>
        <v>29</v>
      </c>
      <c r="AU15" s="103">
        <v>29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18</v>
      </c>
      <c r="BA15" s="103">
        <v>18</v>
      </c>
      <c r="BB15" s="103">
        <v>0</v>
      </c>
      <c r="BC15" s="103">
        <v>0</v>
      </c>
    </row>
    <row r="16" spans="1:55" s="107" customFormat="1" ht="13.5" customHeight="1">
      <c r="A16" s="105" t="s">
        <v>25</v>
      </c>
      <c r="B16" s="106" t="s">
        <v>270</v>
      </c>
      <c r="C16" s="101" t="s">
        <v>271</v>
      </c>
      <c r="D16" s="103">
        <f>SUM(E16,+H16,+K16)</f>
        <v>26069</v>
      </c>
      <c r="E16" s="103">
        <f>SUM(F16:G16)</f>
        <v>0</v>
      </c>
      <c r="F16" s="103">
        <v>0</v>
      </c>
      <c r="G16" s="103">
        <v>0</v>
      </c>
      <c r="H16" s="103">
        <f>SUM(I16:J16)</f>
        <v>4084</v>
      </c>
      <c r="I16" s="103">
        <v>4084</v>
      </c>
      <c r="J16" s="103">
        <v>0</v>
      </c>
      <c r="K16" s="103">
        <f>SUM(L16:M16)</f>
        <v>21985</v>
      </c>
      <c r="L16" s="103">
        <v>0</v>
      </c>
      <c r="M16" s="103">
        <v>21985</v>
      </c>
      <c r="N16" s="103">
        <f>SUM(O16,+V16,+AC16)</f>
        <v>26069</v>
      </c>
      <c r="O16" s="103">
        <f>SUM(P16:U16)</f>
        <v>4084</v>
      </c>
      <c r="P16" s="103">
        <v>4084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21985</v>
      </c>
      <c r="W16" s="103">
        <v>21985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160</v>
      </c>
      <c r="AG16" s="103">
        <v>160</v>
      </c>
      <c r="AH16" s="103">
        <v>0</v>
      </c>
      <c r="AI16" s="103">
        <v>0</v>
      </c>
      <c r="AJ16" s="103">
        <f>SUM(AK16:AS16)</f>
        <v>160</v>
      </c>
      <c r="AK16" s="103">
        <v>0</v>
      </c>
      <c r="AL16" s="103">
        <v>0</v>
      </c>
      <c r="AM16" s="103">
        <v>160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3071</v>
      </c>
      <c r="BA16" s="103">
        <v>3071</v>
      </c>
      <c r="BB16" s="103">
        <v>0</v>
      </c>
      <c r="BC16" s="103">
        <v>0</v>
      </c>
    </row>
    <row r="17" spans="1:55" s="107" customFormat="1" ht="13.5" customHeight="1">
      <c r="A17" s="105" t="s">
        <v>25</v>
      </c>
      <c r="B17" s="106" t="s">
        <v>272</v>
      </c>
      <c r="C17" s="101" t="s">
        <v>273</v>
      </c>
      <c r="D17" s="103">
        <f>SUM(E17,+H17,+K17)</f>
        <v>14404</v>
      </c>
      <c r="E17" s="103">
        <f>SUM(F17:G17)</f>
        <v>0</v>
      </c>
      <c r="F17" s="103">
        <v>0</v>
      </c>
      <c r="G17" s="103">
        <v>0</v>
      </c>
      <c r="H17" s="103">
        <f>SUM(I17:J17)</f>
        <v>2147</v>
      </c>
      <c r="I17" s="103">
        <v>2147</v>
      </c>
      <c r="J17" s="103">
        <v>0</v>
      </c>
      <c r="K17" s="103">
        <f>SUM(L17:M17)</f>
        <v>12257</v>
      </c>
      <c r="L17" s="103">
        <v>0</v>
      </c>
      <c r="M17" s="103">
        <v>12257</v>
      </c>
      <c r="N17" s="103">
        <f>SUM(O17,+V17,+AC17)</f>
        <v>14404</v>
      </c>
      <c r="O17" s="103">
        <f>SUM(P17:U17)</f>
        <v>2147</v>
      </c>
      <c r="P17" s="103">
        <v>2147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12257</v>
      </c>
      <c r="W17" s="103">
        <v>12257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50</v>
      </c>
      <c r="AG17" s="103">
        <v>50</v>
      </c>
      <c r="AH17" s="103">
        <v>0</v>
      </c>
      <c r="AI17" s="103">
        <v>0</v>
      </c>
      <c r="AJ17" s="103">
        <f>SUM(AK17:AS17)</f>
        <v>442</v>
      </c>
      <c r="AK17" s="103">
        <v>348</v>
      </c>
      <c r="AL17" s="103">
        <v>70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24</v>
      </c>
      <c r="AT17" s="103">
        <f>SUM(AU17:AY17)</f>
        <v>26</v>
      </c>
      <c r="AU17" s="103">
        <v>26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16</v>
      </c>
      <c r="BA17" s="103">
        <v>16</v>
      </c>
      <c r="BB17" s="103">
        <v>0</v>
      </c>
      <c r="BC17" s="103">
        <v>0</v>
      </c>
    </row>
    <row r="18" spans="1:55" s="107" customFormat="1" ht="13.5" customHeight="1">
      <c r="A18" s="105" t="s">
        <v>25</v>
      </c>
      <c r="B18" s="106" t="s">
        <v>274</v>
      </c>
      <c r="C18" s="101" t="s">
        <v>275</v>
      </c>
      <c r="D18" s="103">
        <f>SUM(E18,+H18,+K18)</f>
        <v>3279</v>
      </c>
      <c r="E18" s="103">
        <f>SUM(F18:G18)</f>
        <v>2551</v>
      </c>
      <c r="F18" s="103">
        <v>1384</v>
      </c>
      <c r="G18" s="103">
        <v>1167</v>
      </c>
      <c r="H18" s="103">
        <f>SUM(I18:J18)</f>
        <v>405</v>
      </c>
      <c r="I18" s="103">
        <v>405</v>
      </c>
      <c r="J18" s="103">
        <v>0</v>
      </c>
      <c r="K18" s="103">
        <f>SUM(L18:M18)</f>
        <v>323</v>
      </c>
      <c r="L18" s="103">
        <v>0</v>
      </c>
      <c r="M18" s="103">
        <v>323</v>
      </c>
      <c r="N18" s="103">
        <f>SUM(O18,+V18,+AC18)</f>
        <v>3288</v>
      </c>
      <c r="O18" s="103">
        <f>SUM(P18:U18)</f>
        <v>1789</v>
      </c>
      <c r="P18" s="103">
        <v>1789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1490</v>
      </c>
      <c r="W18" s="103">
        <v>1490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9</v>
      </c>
      <c r="AD18" s="103">
        <v>9</v>
      </c>
      <c r="AE18" s="103">
        <v>0</v>
      </c>
      <c r="AF18" s="103">
        <f>SUM(AG18:AI18)</f>
        <v>11</v>
      </c>
      <c r="AG18" s="103">
        <v>11</v>
      </c>
      <c r="AH18" s="103">
        <v>0</v>
      </c>
      <c r="AI18" s="103">
        <v>0</v>
      </c>
      <c r="AJ18" s="103">
        <f>SUM(AK18:AS18)</f>
        <v>100</v>
      </c>
      <c r="AK18" s="103">
        <v>79</v>
      </c>
      <c r="AL18" s="103">
        <v>16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5</v>
      </c>
      <c r="AT18" s="103">
        <f>SUM(AU18:AY18)</f>
        <v>6</v>
      </c>
      <c r="AU18" s="103">
        <v>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4</v>
      </c>
      <c r="BA18" s="103">
        <v>4</v>
      </c>
      <c r="BB18" s="103">
        <v>0</v>
      </c>
      <c r="BC18" s="103">
        <v>0</v>
      </c>
    </row>
    <row r="19" spans="1:55" s="107" customFormat="1" ht="13.5" customHeight="1">
      <c r="A19" s="105" t="s">
        <v>25</v>
      </c>
      <c r="B19" s="106" t="s">
        <v>276</v>
      </c>
      <c r="C19" s="101" t="s">
        <v>277</v>
      </c>
      <c r="D19" s="103">
        <f>SUM(E19,+H19,+K19)</f>
        <v>9217</v>
      </c>
      <c r="E19" s="103">
        <f>SUM(F19:G19)</f>
        <v>0</v>
      </c>
      <c r="F19" s="103">
        <v>0</v>
      </c>
      <c r="G19" s="103">
        <v>0</v>
      </c>
      <c r="H19" s="103">
        <f>SUM(I19:J19)</f>
        <v>3261</v>
      </c>
      <c r="I19" s="103">
        <v>740</v>
      </c>
      <c r="J19" s="103">
        <v>2521</v>
      </c>
      <c r="K19" s="103">
        <f>SUM(L19:M19)</f>
        <v>5956</v>
      </c>
      <c r="L19" s="103">
        <v>1986</v>
      </c>
      <c r="M19" s="103">
        <v>3970</v>
      </c>
      <c r="N19" s="103">
        <f>SUM(O19,+V19,+AC19)</f>
        <v>9217</v>
      </c>
      <c r="O19" s="103">
        <f>SUM(P19:U19)</f>
        <v>2726</v>
      </c>
      <c r="P19" s="103">
        <v>2726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6491</v>
      </c>
      <c r="W19" s="103">
        <v>6491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20</v>
      </c>
      <c r="AG19" s="103">
        <v>20</v>
      </c>
      <c r="AH19" s="103">
        <v>0</v>
      </c>
      <c r="AI19" s="103">
        <v>0</v>
      </c>
      <c r="AJ19" s="103">
        <f>SUM(AK19:AS19)</f>
        <v>20</v>
      </c>
      <c r="AK19" s="103">
        <v>20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20</v>
      </c>
      <c r="AU19" s="103">
        <v>20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25</v>
      </c>
      <c r="B20" s="106" t="s">
        <v>278</v>
      </c>
      <c r="C20" s="101" t="s">
        <v>279</v>
      </c>
      <c r="D20" s="103">
        <f>SUM(E20,+H20,+K20)</f>
        <v>2529</v>
      </c>
      <c r="E20" s="103">
        <f>SUM(F20:G20)</f>
        <v>2529</v>
      </c>
      <c r="F20" s="103">
        <v>333</v>
      </c>
      <c r="G20" s="103">
        <v>2196</v>
      </c>
      <c r="H20" s="103">
        <f>SUM(I20:J20)</f>
        <v>0</v>
      </c>
      <c r="I20" s="103">
        <v>0</v>
      </c>
      <c r="J20" s="103">
        <v>0</v>
      </c>
      <c r="K20" s="103">
        <f>SUM(L20:M20)</f>
        <v>0</v>
      </c>
      <c r="L20" s="103">
        <v>0</v>
      </c>
      <c r="M20" s="103">
        <v>0</v>
      </c>
      <c r="N20" s="103">
        <f>SUM(O20,+V20,+AC20)</f>
        <v>2793</v>
      </c>
      <c r="O20" s="103">
        <f>SUM(P20:U20)</f>
        <v>333</v>
      </c>
      <c r="P20" s="103">
        <v>333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2196</v>
      </c>
      <c r="W20" s="103">
        <v>2196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264</v>
      </c>
      <c r="AD20" s="103">
        <v>35</v>
      </c>
      <c r="AE20" s="103">
        <v>229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19</v>
      </c>
      <c r="BA20" s="103">
        <v>19</v>
      </c>
      <c r="BB20" s="103">
        <v>0</v>
      </c>
      <c r="BC20" s="103">
        <v>0</v>
      </c>
    </row>
    <row r="21" spans="1:55" s="107" customFormat="1" ht="13.5" customHeight="1">
      <c r="A21" s="105" t="s">
        <v>25</v>
      </c>
      <c r="B21" s="106" t="s">
        <v>280</v>
      </c>
      <c r="C21" s="101" t="s">
        <v>281</v>
      </c>
      <c r="D21" s="103">
        <f>SUM(E21,+H21,+K21)</f>
        <v>4940</v>
      </c>
      <c r="E21" s="103">
        <f>SUM(F21:G21)</f>
        <v>0</v>
      </c>
      <c r="F21" s="103">
        <v>0</v>
      </c>
      <c r="G21" s="103">
        <v>0</v>
      </c>
      <c r="H21" s="103">
        <f>SUM(I21:J21)</f>
        <v>1127</v>
      </c>
      <c r="I21" s="103">
        <v>1127</v>
      </c>
      <c r="J21" s="103">
        <v>0</v>
      </c>
      <c r="K21" s="103">
        <f>SUM(L21:M21)</f>
        <v>3813</v>
      </c>
      <c r="L21" s="103">
        <v>0</v>
      </c>
      <c r="M21" s="103">
        <v>3813</v>
      </c>
      <c r="N21" s="103">
        <f>SUM(O21,+V21,+AC21)</f>
        <v>4940</v>
      </c>
      <c r="O21" s="103">
        <f>SUM(P21:U21)</f>
        <v>1127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1127</v>
      </c>
      <c r="V21" s="103">
        <f>SUM(W21:AB21)</f>
        <v>3813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3813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25</v>
      </c>
      <c r="B22" s="106" t="s">
        <v>282</v>
      </c>
      <c r="C22" s="101" t="s">
        <v>283</v>
      </c>
      <c r="D22" s="103">
        <f>SUM(E22,+H22,+K22)</f>
        <v>1943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1943</v>
      </c>
      <c r="L22" s="103">
        <v>394</v>
      </c>
      <c r="M22" s="103">
        <v>1549</v>
      </c>
      <c r="N22" s="103">
        <f>SUM(O22,+V22,+AC22)</f>
        <v>1943</v>
      </c>
      <c r="O22" s="103">
        <f>SUM(P22:U22)</f>
        <v>394</v>
      </c>
      <c r="P22" s="103">
        <v>394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1549</v>
      </c>
      <c r="W22" s="103">
        <v>1549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7</v>
      </c>
      <c r="AG22" s="103">
        <v>7</v>
      </c>
      <c r="AH22" s="103">
        <v>0</v>
      </c>
      <c r="AI22" s="103">
        <v>0</v>
      </c>
      <c r="AJ22" s="103">
        <f>SUM(AK22:AS22)</f>
        <v>61</v>
      </c>
      <c r="AK22" s="103">
        <v>48</v>
      </c>
      <c r="AL22" s="103">
        <v>10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3</v>
      </c>
      <c r="AT22" s="103">
        <f>SUM(AU22:AY22)</f>
        <v>4</v>
      </c>
      <c r="AU22" s="103">
        <v>4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25</v>
      </c>
      <c r="B23" s="106" t="s">
        <v>284</v>
      </c>
      <c r="C23" s="101" t="s">
        <v>285</v>
      </c>
      <c r="D23" s="103">
        <f>SUM(E23,+H23,+K23)</f>
        <v>8898</v>
      </c>
      <c r="E23" s="103">
        <f>SUM(F23:G23)</f>
        <v>0</v>
      </c>
      <c r="F23" s="103">
        <v>0</v>
      </c>
      <c r="G23" s="103">
        <v>0</v>
      </c>
      <c r="H23" s="103">
        <f>SUM(I23:J23)</f>
        <v>1563</v>
      </c>
      <c r="I23" s="103">
        <v>1563</v>
      </c>
      <c r="J23" s="103">
        <v>0</v>
      </c>
      <c r="K23" s="103">
        <f>SUM(L23:M23)</f>
        <v>7335</v>
      </c>
      <c r="L23" s="103">
        <v>0</v>
      </c>
      <c r="M23" s="103">
        <v>7335</v>
      </c>
      <c r="N23" s="103">
        <f>SUM(O23,+V23,+AC23)</f>
        <v>8898</v>
      </c>
      <c r="O23" s="103">
        <f>SUM(P23:U23)</f>
        <v>1563</v>
      </c>
      <c r="P23" s="103">
        <v>1563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7335</v>
      </c>
      <c r="W23" s="103">
        <v>7335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18</v>
      </c>
      <c r="AG23" s="103">
        <v>18</v>
      </c>
      <c r="AH23" s="103">
        <v>0</v>
      </c>
      <c r="AI23" s="103">
        <v>0</v>
      </c>
      <c r="AJ23" s="103">
        <f>SUM(AK23:AS23)</f>
        <v>78</v>
      </c>
      <c r="AK23" s="103">
        <v>78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18</v>
      </c>
      <c r="AU23" s="103">
        <v>18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25</v>
      </c>
      <c r="B24" s="106" t="s">
        <v>286</v>
      </c>
      <c r="C24" s="101" t="s">
        <v>287</v>
      </c>
      <c r="D24" s="103">
        <f>SUM(E24,+H24,+K24)</f>
        <v>1740</v>
      </c>
      <c r="E24" s="103">
        <f>SUM(F24:G24)</f>
        <v>0</v>
      </c>
      <c r="F24" s="103">
        <v>0</v>
      </c>
      <c r="G24" s="103">
        <v>0</v>
      </c>
      <c r="H24" s="103">
        <f>SUM(I24:J24)</f>
        <v>1740</v>
      </c>
      <c r="I24" s="103">
        <v>390</v>
      </c>
      <c r="J24" s="103">
        <v>1350</v>
      </c>
      <c r="K24" s="103">
        <f>SUM(L24:M24)</f>
        <v>0</v>
      </c>
      <c r="L24" s="103">
        <v>0</v>
      </c>
      <c r="M24" s="103">
        <v>0</v>
      </c>
      <c r="N24" s="103">
        <f>SUM(O24,+V24,+AC24)</f>
        <v>1740</v>
      </c>
      <c r="O24" s="103">
        <f>SUM(P24:U24)</f>
        <v>390</v>
      </c>
      <c r="P24" s="103">
        <v>390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1350</v>
      </c>
      <c r="W24" s="103">
        <v>1350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25</v>
      </c>
      <c r="B25" s="106" t="s">
        <v>288</v>
      </c>
      <c r="C25" s="101" t="s">
        <v>289</v>
      </c>
      <c r="D25" s="103">
        <f>SUM(E25,+H25,+K25)</f>
        <v>156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156</v>
      </c>
      <c r="L25" s="103">
        <v>77</v>
      </c>
      <c r="M25" s="103">
        <v>79</v>
      </c>
      <c r="N25" s="103">
        <f>SUM(O25,+V25,+AC25)</f>
        <v>156</v>
      </c>
      <c r="O25" s="103">
        <f>SUM(P25:U25)</f>
        <v>77</v>
      </c>
      <c r="P25" s="103">
        <v>77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79</v>
      </c>
      <c r="W25" s="103">
        <v>79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6</v>
      </c>
      <c r="AG25" s="103">
        <v>6</v>
      </c>
      <c r="AH25" s="103">
        <v>0</v>
      </c>
      <c r="AI25" s="103">
        <v>0</v>
      </c>
      <c r="AJ25" s="103">
        <f>SUM(AK25:AS25)</f>
        <v>6</v>
      </c>
      <c r="AK25" s="103">
        <v>0</v>
      </c>
      <c r="AL25" s="103">
        <v>0</v>
      </c>
      <c r="AM25" s="103">
        <v>0</v>
      </c>
      <c r="AN25" s="103">
        <v>6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25</v>
      </c>
      <c r="B26" s="106" t="s">
        <v>290</v>
      </c>
      <c r="C26" s="101" t="s">
        <v>291</v>
      </c>
      <c r="D26" s="103">
        <f>SUM(E26,+H26,+K26)</f>
        <v>627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627</v>
      </c>
      <c r="L26" s="103">
        <v>152</v>
      </c>
      <c r="M26" s="103">
        <v>475</v>
      </c>
      <c r="N26" s="103">
        <f>SUM(O26,+V26,+AC26)</f>
        <v>627</v>
      </c>
      <c r="O26" s="103">
        <f>SUM(P26:U26)</f>
        <v>152</v>
      </c>
      <c r="P26" s="103">
        <v>152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475</v>
      </c>
      <c r="W26" s="103">
        <v>475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18</v>
      </c>
      <c r="AG26" s="103">
        <v>18</v>
      </c>
      <c r="AH26" s="103">
        <v>0</v>
      </c>
      <c r="AI26" s="103">
        <v>0</v>
      </c>
      <c r="AJ26" s="103">
        <f>SUM(AK26:AS26)</f>
        <v>24</v>
      </c>
      <c r="AK26" s="103">
        <v>6</v>
      </c>
      <c r="AL26" s="103">
        <v>0</v>
      </c>
      <c r="AM26" s="103">
        <v>12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6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25</v>
      </c>
      <c r="B27" s="106" t="s">
        <v>292</v>
      </c>
      <c r="C27" s="101" t="s">
        <v>293</v>
      </c>
      <c r="D27" s="103">
        <f>SUM(E27,+H27,+K27)</f>
        <v>3677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3677</v>
      </c>
      <c r="L27" s="103">
        <v>792</v>
      </c>
      <c r="M27" s="103">
        <v>2885</v>
      </c>
      <c r="N27" s="103">
        <f>SUM(O27,+V27,+AC27)</f>
        <v>3677</v>
      </c>
      <c r="O27" s="103">
        <f>SUM(P27:U27)</f>
        <v>792</v>
      </c>
      <c r="P27" s="103">
        <v>792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2885</v>
      </c>
      <c r="W27" s="103">
        <v>2885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117</v>
      </c>
      <c r="AG27" s="103">
        <v>117</v>
      </c>
      <c r="AH27" s="103">
        <v>0</v>
      </c>
      <c r="AI27" s="103">
        <v>0</v>
      </c>
      <c r="AJ27" s="103">
        <f>SUM(AK27:AS27)</f>
        <v>240</v>
      </c>
      <c r="AK27" s="103">
        <v>126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114</v>
      </c>
      <c r="AT27" s="103">
        <f>SUM(AU27:AY27)</f>
        <v>3</v>
      </c>
      <c r="AU27" s="103">
        <v>3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25</v>
      </c>
      <c r="B28" s="106" t="s">
        <v>294</v>
      </c>
      <c r="C28" s="101" t="s">
        <v>295</v>
      </c>
      <c r="D28" s="103">
        <f>SUM(E28,+H28,+K28)</f>
        <v>1295</v>
      </c>
      <c r="E28" s="103">
        <f>SUM(F28:G28)</f>
        <v>0</v>
      </c>
      <c r="F28" s="103">
        <v>0</v>
      </c>
      <c r="G28" s="103">
        <v>0</v>
      </c>
      <c r="H28" s="103">
        <f>SUM(I28:J28)</f>
        <v>1295</v>
      </c>
      <c r="I28" s="103">
        <v>151</v>
      </c>
      <c r="J28" s="103">
        <v>1144</v>
      </c>
      <c r="K28" s="103">
        <f>SUM(L28:M28)</f>
        <v>0</v>
      </c>
      <c r="L28" s="103">
        <v>0</v>
      </c>
      <c r="M28" s="103">
        <v>0</v>
      </c>
      <c r="N28" s="103">
        <f>SUM(O28,+V28,+AC28)</f>
        <v>1295</v>
      </c>
      <c r="O28" s="103">
        <f>SUM(P28:U28)</f>
        <v>151</v>
      </c>
      <c r="P28" s="103">
        <v>151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1144</v>
      </c>
      <c r="W28" s="103">
        <v>1144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11</v>
      </c>
      <c r="AG28" s="103">
        <v>11</v>
      </c>
      <c r="AH28" s="103">
        <v>0</v>
      </c>
      <c r="AI28" s="103">
        <v>0</v>
      </c>
      <c r="AJ28" s="103">
        <f>SUM(AK28:AS28)</f>
        <v>52</v>
      </c>
      <c r="AK28" s="103">
        <v>44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8</v>
      </c>
      <c r="AT28" s="103">
        <f>SUM(AU28:AY28)</f>
        <v>3</v>
      </c>
      <c r="AU28" s="103">
        <v>3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25</v>
      </c>
      <c r="B29" s="106" t="s">
        <v>296</v>
      </c>
      <c r="C29" s="101" t="s">
        <v>297</v>
      </c>
      <c r="D29" s="103">
        <f>SUM(E29,+H29,+K29)</f>
        <v>1174</v>
      </c>
      <c r="E29" s="103">
        <f>SUM(F29:G29)</f>
        <v>0</v>
      </c>
      <c r="F29" s="103">
        <v>0</v>
      </c>
      <c r="G29" s="103">
        <v>0</v>
      </c>
      <c r="H29" s="103">
        <f>SUM(I29:J29)</f>
        <v>1174</v>
      </c>
      <c r="I29" s="103">
        <v>298</v>
      </c>
      <c r="J29" s="103">
        <v>876</v>
      </c>
      <c r="K29" s="103">
        <f>SUM(L29:M29)</f>
        <v>0</v>
      </c>
      <c r="L29" s="103">
        <v>0</v>
      </c>
      <c r="M29" s="103">
        <v>0</v>
      </c>
      <c r="N29" s="103">
        <f>SUM(O29,+V29,+AC29)</f>
        <v>1174</v>
      </c>
      <c r="O29" s="103">
        <f>SUM(P29:U29)</f>
        <v>298</v>
      </c>
      <c r="P29" s="103">
        <v>298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876</v>
      </c>
      <c r="W29" s="103">
        <v>876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</v>
      </c>
      <c r="AG29" s="103">
        <v>2</v>
      </c>
      <c r="AH29" s="103">
        <v>0</v>
      </c>
      <c r="AI29" s="103">
        <v>0</v>
      </c>
      <c r="AJ29" s="103">
        <f>SUM(AK29:AS29)</f>
        <v>40</v>
      </c>
      <c r="AK29" s="103">
        <v>40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2</v>
      </c>
      <c r="AU29" s="103">
        <v>2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25</v>
      </c>
      <c r="B30" s="106" t="s">
        <v>298</v>
      </c>
      <c r="C30" s="101" t="s">
        <v>299</v>
      </c>
      <c r="D30" s="103">
        <f>SUM(E30,+H30,+K30)</f>
        <v>4082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4082</v>
      </c>
      <c r="L30" s="103">
        <v>1633</v>
      </c>
      <c r="M30" s="103">
        <v>2449</v>
      </c>
      <c r="N30" s="103">
        <f>SUM(O30,+V30,+AC30)</f>
        <v>4082</v>
      </c>
      <c r="O30" s="103">
        <f>SUM(P30:U30)</f>
        <v>1633</v>
      </c>
      <c r="P30" s="103">
        <v>1633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2449</v>
      </c>
      <c r="W30" s="103">
        <v>2449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25</v>
      </c>
      <c r="B31" s="106" t="s">
        <v>300</v>
      </c>
      <c r="C31" s="101" t="s">
        <v>301</v>
      </c>
      <c r="D31" s="103">
        <f>SUM(E31,+H31,+K31)</f>
        <v>624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624</v>
      </c>
      <c r="L31" s="103">
        <v>337</v>
      </c>
      <c r="M31" s="103">
        <v>287</v>
      </c>
      <c r="N31" s="103">
        <f>SUM(O31,+V31,+AC31)</f>
        <v>639</v>
      </c>
      <c r="O31" s="103">
        <f>SUM(P31:U31)</f>
        <v>337</v>
      </c>
      <c r="P31" s="103">
        <v>337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287</v>
      </c>
      <c r="W31" s="103">
        <v>287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15</v>
      </c>
      <c r="AD31" s="103">
        <v>15</v>
      </c>
      <c r="AE31" s="103">
        <v>0</v>
      </c>
      <c r="AF31" s="103">
        <f>SUM(AG31:AI31)</f>
        <v>2</v>
      </c>
      <c r="AG31" s="103">
        <v>2</v>
      </c>
      <c r="AH31" s="103">
        <v>0</v>
      </c>
      <c r="AI31" s="103">
        <v>0</v>
      </c>
      <c r="AJ31" s="103">
        <f>SUM(AK31:AS31)</f>
        <v>20</v>
      </c>
      <c r="AK31" s="103">
        <v>16</v>
      </c>
      <c r="AL31" s="103">
        <v>3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1</v>
      </c>
      <c r="AT31" s="103">
        <f>SUM(AU31:AY31)</f>
        <v>1</v>
      </c>
      <c r="AU31" s="103">
        <v>1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1</v>
      </c>
      <c r="BA31" s="103">
        <v>1</v>
      </c>
      <c r="BB31" s="103">
        <v>0</v>
      </c>
      <c r="BC31" s="103">
        <v>0</v>
      </c>
    </row>
    <row r="32" spans="1:55" s="107" customFormat="1" ht="13.5" customHeight="1">
      <c r="A32" s="105" t="s">
        <v>25</v>
      </c>
      <c r="B32" s="106" t="s">
        <v>302</v>
      </c>
      <c r="C32" s="101" t="s">
        <v>303</v>
      </c>
      <c r="D32" s="103">
        <f>SUM(E32,+H32,+K32)</f>
        <v>670</v>
      </c>
      <c r="E32" s="103">
        <f>SUM(F32:G32)</f>
        <v>0</v>
      </c>
      <c r="F32" s="103">
        <v>0</v>
      </c>
      <c r="G32" s="103">
        <v>0</v>
      </c>
      <c r="H32" s="103">
        <f>SUM(I32:J32)</f>
        <v>209</v>
      </c>
      <c r="I32" s="103">
        <v>209</v>
      </c>
      <c r="J32" s="103">
        <v>0</v>
      </c>
      <c r="K32" s="103">
        <f>SUM(L32:M32)</f>
        <v>461</v>
      </c>
      <c r="L32" s="103">
        <v>0</v>
      </c>
      <c r="M32" s="103">
        <v>461</v>
      </c>
      <c r="N32" s="103">
        <f>SUM(O32,+V32,+AC32)</f>
        <v>670</v>
      </c>
      <c r="O32" s="103">
        <f>SUM(P32:U32)</f>
        <v>209</v>
      </c>
      <c r="P32" s="103">
        <v>209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461</v>
      </c>
      <c r="W32" s="103">
        <v>461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</v>
      </c>
      <c r="AG32" s="103">
        <v>2</v>
      </c>
      <c r="AH32" s="103">
        <v>0</v>
      </c>
      <c r="AI32" s="103">
        <v>0</v>
      </c>
      <c r="AJ32" s="103">
        <f>SUM(AK32:AS32)</f>
        <v>20</v>
      </c>
      <c r="AK32" s="103">
        <v>16</v>
      </c>
      <c r="AL32" s="103">
        <v>3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1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1</v>
      </c>
      <c r="BA32" s="103">
        <v>1</v>
      </c>
      <c r="BB32" s="103">
        <v>0</v>
      </c>
      <c r="BC32" s="103">
        <v>0</v>
      </c>
    </row>
    <row r="33" spans="1:55" s="107" customFormat="1" ht="13.5" customHeight="1">
      <c r="A33" s="105" t="s">
        <v>25</v>
      </c>
      <c r="B33" s="106" t="s">
        <v>304</v>
      </c>
      <c r="C33" s="101" t="s">
        <v>305</v>
      </c>
      <c r="D33" s="103">
        <f>SUM(E33,+H33,+K33)</f>
        <v>1359</v>
      </c>
      <c r="E33" s="103">
        <f>SUM(F33:G33)</f>
        <v>0</v>
      </c>
      <c r="F33" s="103">
        <v>0</v>
      </c>
      <c r="G33" s="103">
        <v>0</v>
      </c>
      <c r="H33" s="103">
        <f>SUM(I33:J33)</f>
        <v>362</v>
      </c>
      <c r="I33" s="103">
        <v>362</v>
      </c>
      <c r="J33" s="103">
        <v>0</v>
      </c>
      <c r="K33" s="103">
        <f>SUM(L33:M33)</f>
        <v>997</v>
      </c>
      <c r="L33" s="103">
        <v>0</v>
      </c>
      <c r="M33" s="103">
        <v>997</v>
      </c>
      <c r="N33" s="103">
        <f>SUM(O33,+V33,+AC33)</f>
        <v>1359</v>
      </c>
      <c r="O33" s="103">
        <f>SUM(P33:U33)</f>
        <v>362</v>
      </c>
      <c r="P33" s="103">
        <v>362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997</v>
      </c>
      <c r="W33" s="103">
        <v>997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4</v>
      </c>
      <c r="AG33" s="103">
        <v>4</v>
      </c>
      <c r="AH33" s="103">
        <v>0</v>
      </c>
      <c r="AI33" s="103">
        <v>0</v>
      </c>
      <c r="AJ33" s="103">
        <f>SUM(AK33:AS33)</f>
        <v>42</v>
      </c>
      <c r="AK33" s="103">
        <v>33</v>
      </c>
      <c r="AL33" s="103">
        <v>7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2</v>
      </c>
      <c r="AT33" s="103">
        <f>SUM(AU33:AY33)</f>
        <v>2</v>
      </c>
      <c r="AU33" s="103">
        <v>2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</v>
      </c>
      <c r="BA33" s="103">
        <v>2</v>
      </c>
      <c r="BB33" s="103">
        <v>0</v>
      </c>
      <c r="BC33" s="103">
        <v>0</v>
      </c>
    </row>
    <row r="34" spans="1:55" s="107" customFormat="1" ht="13.5" customHeight="1">
      <c r="A34" s="105" t="s">
        <v>25</v>
      </c>
      <c r="B34" s="106" t="s">
        <v>306</v>
      </c>
      <c r="C34" s="101" t="s">
        <v>307</v>
      </c>
      <c r="D34" s="103">
        <f>SUM(E34,+H34,+K34)</f>
        <v>1584</v>
      </c>
      <c r="E34" s="103">
        <f>SUM(F34:G34)</f>
        <v>0</v>
      </c>
      <c r="F34" s="103">
        <v>0</v>
      </c>
      <c r="G34" s="103">
        <v>0</v>
      </c>
      <c r="H34" s="103">
        <f>SUM(I34:J34)</f>
        <v>613</v>
      </c>
      <c r="I34" s="103">
        <v>613</v>
      </c>
      <c r="J34" s="103">
        <v>0</v>
      </c>
      <c r="K34" s="103">
        <f>SUM(L34:M34)</f>
        <v>971</v>
      </c>
      <c r="L34" s="103">
        <v>0</v>
      </c>
      <c r="M34" s="103">
        <v>971</v>
      </c>
      <c r="N34" s="103">
        <f>SUM(O34,+V34,+AC34)</f>
        <v>1586</v>
      </c>
      <c r="O34" s="103">
        <f>SUM(P34:U34)</f>
        <v>613</v>
      </c>
      <c r="P34" s="103">
        <v>613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971</v>
      </c>
      <c r="W34" s="103">
        <v>971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2</v>
      </c>
      <c r="AD34" s="103">
        <v>2</v>
      </c>
      <c r="AE34" s="103">
        <v>0</v>
      </c>
      <c r="AF34" s="103">
        <f>SUM(AG34:AI34)</f>
        <v>6</v>
      </c>
      <c r="AG34" s="103">
        <v>6</v>
      </c>
      <c r="AH34" s="103">
        <v>0</v>
      </c>
      <c r="AI34" s="103">
        <v>0</v>
      </c>
      <c r="AJ34" s="103">
        <f>SUM(AK34:AS34)</f>
        <v>49</v>
      </c>
      <c r="AK34" s="103">
        <v>38</v>
      </c>
      <c r="AL34" s="103">
        <v>8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3</v>
      </c>
      <c r="AT34" s="103">
        <f>SUM(AU34:AY34)</f>
        <v>3</v>
      </c>
      <c r="AU34" s="103">
        <v>3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2</v>
      </c>
      <c r="BA34" s="103">
        <v>2</v>
      </c>
      <c r="BB34" s="103">
        <v>0</v>
      </c>
      <c r="BC34" s="103">
        <v>0</v>
      </c>
    </row>
    <row r="35" spans="1:55" s="107" customFormat="1" ht="13.5" customHeight="1">
      <c r="A35" s="105" t="s">
        <v>25</v>
      </c>
      <c r="B35" s="106" t="s">
        <v>308</v>
      </c>
      <c r="C35" s="101" t="s">
        <v>309</v>
      </c>
      <c r="D35" s="103">
        <f>SUM(E35,+H35,+K35)</f>
        <v>841</v>
      </c>
      <c r="E35" s="103">
        <f>SUM(F35:G35)</f>
        <v>0</v>
      </c>
      <c r="F35" s="103">
        <v>0</v>
      </c>
      <c r="G35" s="103">
        <v>0</v>
      </c>
      <c r="H35" s="103">
        <f>SUM(I35:J35)</f>
        <v>841</v>
      </c>
      <c r="I35" s="103">
        <v>364</v>
      </c>
      <c r="J35" s="103">
        <v>477</v>
      </c>
      <c r="K35" s="103">
        <f>SUM(L35:M35)</f>
        <v>0</v>
      </c>
      <c r="L35" s="103">
        <v>0</v>
      </c>
      <c r="M35" s="103">
        <v>0</v>
      </c>
      <c r="N35" s="103">
        <f>SUM(O35,+V35,+AC35)</f>
        <v>841</v>
      </c>
      <c r="O35" s="103">
        <f>SUM(P35:U35)</f>
        <v>364</v>
      </c>
      <c r="P35" s="103">
        <v>364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477</v>
      </c>
      <c r="W35" s="103">
        <v>477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</v>
      </c>
      <c r="AG35" s="103">
        <v>3</v>
      </c>
      <c r="AH35" s="103">
        <v>0</v>
      </c>
      <c r="AI35" s="103">
        <v>0</v>
      </c>
      <c r="AJ35" s="103">
        <f>SUM(AK35:AS35)</f>
        <v>25</v>
      </c>
      <c r="AK35" s="103">
        <v>20</v>
      </c>
      <c r="AL35" s="103">
        <v>4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1</v>
      </c>
      <c r="AT35" s="103">
        <f>SUM(AU35:AY35)</f>
        <v>2</v>
      </c>
      <c r="AU35" s="103">
        <v>2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1</v>
      </c>
      <c r="BA35" s="103">
        <v>1</v>
      </c>
      <c r="BB35" s="103">
        <v>0</v>
      </c>
      <c r="BC35" s="103">
        <v>0</v>
      </c>
    </row>
    <row r="36" spans="1:55" s="107" customFormat="1" ht="13.5" customHeight="1">
      <c r="A36" s="105" t="s">
        <v>25</v>
      </c>
      <c r="B36" s="106" t="s">
        <v>310</v>
      </c>
      <c r="C36" s="101" t="s">
        <v>311</v>
      </c>
      <c r="D36" s="103">
        <f>SUM(E36,+H36,+K36)</f>
        <v>5112</v>
      </c>
      <c r="E36" s="103">
        <f>SUM(F36:G36)</f>
        <v>0</v>
      </c>
      <c r="F36" s="103">
        <v>0</v>
      </c>
      <c r="G36" s="103">
        <v>0</v>
      </c>
      <c r="H36" s="103">
        <f>SUM(I36:J36)</f>
        <v>5112</v>
      </c>
      <c r="I36" s="103">
        <v>2045</v>
      </c>
      <c r="J36" s="103">
        <v>3067</v>
      </c>
      <c r="K36" s="103">
        <f>SUM(L36:M36)</f>
        <v>0</v>
      </c>
      <c r="L36" s="103">
        <v>0</v>
      </c>
      <c r="M36" s="103">
        <v>0</v>
      </c>
      <c r="N36" s="103">
        <f>SUM(O36,+V36,+AC36)</f>
        <v>5112</v>
      </c>
      <c r="O36" s="103">
        <f>SUM(P36:U36)</f>
        <v>2045</v>
      </c>
      <c r="P36" s="103">
        <v>2045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3067</v>
      </c>
      <c r="W36" s="103">
        <v>3067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223</v>
      </c>
      <c r="AG36" s="103">
        <v>223</v>
      </c>
      <c r="AH36" s="103">
        <v>0</v>
      </c>
      <c r="AI36" s="103">
        <v>0</v>
      </c>
      <c r="AJ36" s="103">
        <f>SUM(AK36:AS36)</f>
        <v>223</v>
      </c>
      <c r="AK36" s="103">
        <v>0</v>
      </c>
      <c r="AL36" s="103">
        <v>0</v>
      </c>
      <c r="AM36" s="103">
        <v>6</v>
      </c>
      <c r="AN36" s="103">
        <v>217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</v>
      </c>
      <c r="AU36" s="103">
        <v>0</v>
      </c>
      <c r="AV36" s="103">
        <v>0</v>
      </c>
      <c r="AW36" s="103">
        <v>1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25</v>
      </c>
      <c r="B37" s="106" t="s">
        <v>312</v>
      </c>
      <c r="C37" s="101" t="s">
        <v>313</v>
      </c>
      <c r="D37" s="103">
        <f>SUM(E37,+H37,+K37)</f>
        <v>4804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4804</v>
      </c>
      <c r="L37" s="103">
        <v>2254</v>
      </c>
      <c r="M37" s="103">
        <v>2550</v>
      </c>
      <c r="N37" s="103">
        <f>SUM(O37,+V37,+AC37)</f>
        <v>4804</v>
      </c>
      <c r="O37" s="103">
        <f>SUM(P37:U37)</f>
        <v>2254</v>
      </c>
      <c r="P37" s="103">
        <v>2254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2550</v>
      </c>
      <c r="W37" s="103">
        <v>2550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25</v>
      </c>
      <c r="B38" s="106" t="s">
        <v>314</v>
      </c>
      <c r="C38" s="101" t="s">
        <v>315</v>
      </c>
      <c r="D38" s="103">
        <f>SUM(E38,+H38,+K38)</f>
        <v>4354</v>
      </c>
      <c r="E38" s="103">
        <f>SUM(F38:G38)</f>
        <v>0</v>
      </c>
      <c r="F38" s="103">
        <v>0</v>
      </c>
      <c r="G38" s="103">
        <v>0</v>
      </c>
      <c r="H38" s="103">
        <f>SUM(I38:J38)</f>
        <v>3150</v>
      </c>
      <c r="I38" s="103">
        <v>3150</v>
      </c>
      <c r="J38" s="103">
        <v>0</v>
      </c>
      <c r="K38" s="103">
        <f>SUM(L38:M38)</f>
        <v>1204</v>
      </c>
      <c r="L38" s="103">
        <v>0</v>
      </c>
      <c r="M38" s="103">
        <v>1204</v>
      </c>
      <c r="N38" s="103">
        <f>SUM(O38,+V38,+AC38)</f>
        <v>4354</v>
      </c>
      <c r="O38" s="103">
        <f>SUM(P38:U38)</f>
        <v>3150</v>
      </c>
      <c r="P38" s="103">
        <v>3150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1204</v>
      </c>
      <c r="W38" s="103">
        <v>1204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61</v>
      </c>
      <c r="AG38" s="103">
        <v>61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61</v>
      </c>
      <c r="AU38" s="103">
        <v>61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25</v>
      </c>
      <c r="B39" s="106" t="s">
        <v>316</v>
      </c>
      <c r="C39" s="101" t="s">
        <v>317</v>
      </c>
      <c r="D39" s="103">
        <f>SUM(E39,+H39,+K39)</f>
        <v>822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822</v>
      </c>
      <c r="L39" s="103">
        <v>54</v>
      </c>
      <c r="M39" s="103">
        <v>768</v>
      </c>
      <c r="N39" s="103">
        <f>SUM(O39,+V39,+AC39)</f>
        <v>822</v>
      </c>
      <c r="O39" s="103">
        <f>SUM(P39:U39)</f>
        <v>54</v>
      </c>
      <c r="P39" s="103">
        <v>54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768</v>
      </c>
      <c r="W39" s="103">
        <v>768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</v>
      </c>
      <c r="AG39" s="103">
        <v>3</v>
      </c>
      <c r="AH39" s="103">
        <v>0</v>
      </c>
      <c r="AI39" s="103">
        <v>0</v>
      </c>
      <c r="AJ39" s="103">
        <f>SUM(AK39:AS39)</f>
        <v>25</v>
      </c>
      <c r="AK39" s="103">
        <v>20</v>
      </c>
      <c r="AL39" s="103">
        <v>4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</v>
      </c>
      <c r="AT39" s="103">
        <f>SUM(AU39:AY39)</f>
        <v>2</v>
      </c>
      <c r="AU39" s="103">
        <v>2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1</v>
      </c>
      <c r="BA39" s="103">
        <v>1</v>
      </c>
      <c r="BB39" s="103">
        <v>0</v>
      </c>
      <c r="BC39" s="103">
        <v>0</v>
      </c>
    </row>
    <row r="40" spans="1:55" s="107" customFormat="1" ht="13.5" customHeight="1">
      <c r="A40" s="105" t="s">
        <v>25</v>
      </c>
      <c r="B40" s="106" t="s">
        <v>318</v>
      </c>
      <c r="C40" s="101" t="s">
        <v>319</v>
      </c>
      <c r="D40" s="103">
        <f>SUM(E40,+H40,+K40)</f>
        <v>1289</v>
      </c>
      <c r="E40" s="103">
        <f>SUM(F40:G40)</f>
        <v>183</v>
      </c>
      <c r="F40" s="103">
        <v>183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1106</v>
      </c>
      <c r="L40" s="103">
        <v>285</v>
      </c>
      <c r="M40" s="103">
        <v>821</v>
      </c>
      <c r="N40" s="103">
        <f>SUM(O40,+V40,+AC40)</f>
        <v>1300</v>
      </c>
      <c r="O40" s="103">
        <f>SUM(P40:U40)</f>
        <v>468</v>
      </c>
      <c r="P40" s="103">
        <v>0</v>
      </c>
      <c r="Q40" s="103">
        <v>0</v>
      </c>
      <c r="R40" s="103">
        <v>0</v>
      </c>
      <c r="S40" s="103">
        <v>468</v>
      </c>
      <c r="T40" s="103">
        <v>0</v>
      </c>
      <c r="U40" s="103">
        <v>0</v>
      </c>
      <c r="V40" s="103">
        <f>SUM(W40:AB40)</f>
        <v>821</v>
      </c>
      <c r="W40" s="103">
        <v>0</v>
      </c>
      <c r="X40" s="103">
        <v>0</v>
      </c>
      <c r="Y40" s="103">
        <v>0</v>
      </c>
      <c r="Z40" s="103">
        <v>821</v>
      </c>
      <c r="AA40" s="103">
        <v>0</v>
      </c>
      <c r="AB40" s="103">
        <v>0</v>
      </c>
      <c r="AC40" s="103">
        <f>SUM(AD40:AE40)</f>
        <v>11</v>
      </c>
      <c r="AD40" s="103">
        <v>11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25</v>
      </c>
      <c r="B41" s="106" t="s">
        <v>320</v>
      </c>
      <c r="C41" s="101" t="s">
        <v>321</v>
      </c>
      <c r="D41" s="103">
        <f>SUM(E41,+H41,+K41)</f>
        <v>205</v>
      </c>
      <c r="E41" s="103">
        <f>SUM(F41:G41)</f>
        <v>0</v>
      </c>
      <c r="F41" s="103">
        <v>0</v>
      </c>
      <c r="G41" s="103">
        <v>0</v>
      </c>
      <c r="H41" s="103">
        <f>SUM(I41:J41)</f>
        <v>205</v>
      </c>
      <c r="I41" s="103">
        <v>28</v>
      </c>
      <c r="J41" s="103">
        <v>177</v>
      </c>
      <c r="K41" s="103">
        <f>SUM(L41:M41)</f>
        <v>0</v>
      </c>
      <c r="L41" s="103">
        <v>0</v>
      </c>
      <c r="M41" s="103">
        <v>0</v>
      </c>
      <c r="N41" s="103">
        <f>SUM(O41,+V41,+AC41)</f>
        <v>205</v>
      </c>
      <c r="O41" s="103">
        <f>SUM(P41:U41)</f>
        <v>28</v>
      </c>
      <c r="P41" s="103">
        <v>28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177</v>
      </c>
      <c r="W41" s="103">
        <v>177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25</v>
      </c>
      <c r="B42" s="106" t="s">
        <v>322</v>
      </c>
      <c r="C42" s="101" t="s">
        <v>323</v>
      </c>
      <c r="D42" s="103">
        <f>SUM(E42,+H42,+K42)</f>
        <v>1718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1718</v>
      </c>
      <c r="L42" s="103">
        <v>549</v>
      </c>
      <c r="M42" s="103">
        <v>1169</v>
      </c>
      <c r="N42" s="103">
        <f>SUM(O42,+V42,+AC42)</f>
        <v>1752</v>
      </c>
      <c r="O42" s="103">
        <f>SUM(P42:U42)</f>
        <v>549</v>
      </c>
      <c r="P42" s="103">
        <v>549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1169</v>
      </c>
      <c r="W42" s="103">
        <v>1169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34</v>
      </c>
      <c r="AD42" s="103">
        <v>34</v>
      </c>
      <c r="AE42" s="103">
        <v>0</v>
      </c>
      <c r="AF42" s="103">
        <f>SUM(AG42:AI42)</f>
        <v>60</v>
      </c>
      <c r="AG42" s="103">
        <v>60</v>
      </c>
      <c r="AH42" s="103">
        <v>0</v>
      </c>
      <c r="AI42" s="103">
        <v>0</v>
      </c>
      <c r="AJ42" s="103">
        <f>SUM(AK42:AS42)</f>
        <v>60</v>
      </c>
      <c r="AK42" s="103">
        <v>0</v>
      </c>
      <c r="AL42" s="103">
        <v>0</v>
      </c>
      <c r="AM42" s="103">
        <v>60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6</v>
      </c>
      <c r="AU42" s="103">
        <v>0</v>
      </c>
      <c r="AV42" s="103">
        <v>0</v>
      </c>
      <c r="AW42" s="103">
        <v>6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25</v>
      </c>
      <c r="B43" s="106" t="s">
        <v>324</v>
      </c>
      <c r="C43" s="101" t="s">
        <v>325</v>
      </c>
      <c r="D43" s="103">
        <f>SUM(E43,+H43,+K43)</f>
        <v>755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755</v>
      </c>
      <c r="L43" s="103">
        <v>119</v>
      </c>
      <c r="M43" s="103">
        <v>636</v>
      </c>
      <c r="N43" s="103">
        <f>SUM(O43,+V43,+AC43)</f>
        <v>755</v>
      </c>
      <c r="O43" s="103">
        <f>SUM(P43:U43)</f>
        <v>119</v>
      </c>
      <c r="P43" s="103">
        <v>119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636</v>
      </c>
      <c r="W43" s="103">
        <v>636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3</v>
      </c>
      <c r="AG43" s="103">
        <v>3</v>
      </c>
      <c r="AH43" s="103">
        <v>0</v>
      </c>
      <c r="AI43" s="103">
        <v>0</v>
      </c>
      <c r="AJ43" s="103">
        <f>SUM(AK43:AS43)</f>
        <v>3</v>
      </c>
      <c r="AK43" s="103">
        <v>0</v>
      </c>
      <c r="AL43" s="103">
        <v>0</v>
      </c>
      <c r="AM43" s="103">
        <v>3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25</v>
      </c>
      <c r="B44" s="106" t="s">
        <v>326</v>
      </c>
      <c r="C44" s="101" t="s">
        <v>327</v>
      </c>
      <c r="D44" s="103">
        <f>SUM(E44,+H44,+K44)</f>
        <v>410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410</v>
      </c>
      <c r="L44" s="103">
        <v>91</v>
      </c>
      <c r="M44" s="103">
        <v>319</v>
      </c>
      <c r="N44" s="103">
        <f>SUM(O44,+V44,+AC44)</f>
        <v>410</v>
      </c>
      <c r="O44" s="103">
        <f>SUM(P44:U44)</f>
        <v>91</v>
      </c>
      <c r="P44" s="103">
        <v>91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319</v>
      </c>
      <c r="W44" s="103">
        <v>319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2</v>
      </c>
      <c r="AG44" s="103">
        <v>2</v>
      </c>
      <c r="AH44" s="103">
        <v>0</v>
      </c>
      <c r="AI44" s="103">
        <v>0</v>
      </c>
      <c r="AJ44" s="103">
        <f>SUM(AK44:AS44)</f>
        <v>2</v>
      </c>
      <c r="AK44" s="103">
        <v>0</v>
      </c>
      <c r="AL44" s="103">
        <v>0</v>
      </c>
      <c r="AM44" s="103">
        <v>2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25</v>
      </c>
      <c r="B45" s="106" t="s">
        <v>328</v>
      </c>
      <c r="C45" s="101" t="s">
        <v>329</v>
      </c>
      <c r="D45" s="103">
        <f>SUM(E45,+H45,+K45)</f>
        <v>407</v>
      </c>
      <c r="E45" s="103">
        <f>SUM(F45:G45)</f>
        <v>0</v>
      </c>
      <c r="F45" s="103">
        <v>0</v>
      </c>
      <c r="G45" s="103">
        <v>0</v>
      </c>
      <c r="H45" s="103">
        <f>SUM(I45:J45)</f>
        <v>407</v>
      </c>
      <c r="I45" s="103">
        <v>90</v>
      </c>
      <c r="J45" s="103">
        <v>317</v>
      </c>
      <c r="K45" s="103">
        <f>SUM(L45:M45)</f>
        <v>0</v>
      </c>
      <c r="L45" s="103">
        <v>0</v>
      </c>
      <c r="M45" s="103">
        <v>0</v>
      </c>
      <c r="N45" s="103">
        <f>SUM(O45,+V45,+AC45)</f>
        <v>407</v>
      </c>
      <c r="O45" s="103">
        <f>SUM(P45:U45)</f>
        <v>90</v>
      </c>
      <c r="P45" s="103">
        <v>90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317</v>
      </c>
      <c r="W45" s="103">
        <v>317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</v>
      </c>
      <c r="AG45" s="103">
        <v>2</v>
      </c>
      <c r="AH45" s="103">
        <v>0</v>
      </c>
      <c r="AI45" s="103">
        <v>0</v>
      </c>
      <c r="AJ45" s="103">
        <f>SUM(AK45:AS45)</f>
        <v>11</v>
      </c>
      <c r="AK45" s="103">
        <v>10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1</v>
      </c>
      <c r="AT45" s="103">
        <f>SUM(AU45:AY45)</f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25</v>
      </c>
      <c r="B46" s="106" t="s">
        <v>330</v>
      </c>
      <c r="C46" s="101" t="s">
        <v>331</v>
      </c>
      <c r="D46" s="103">
        <f>SUM(E46,+H46,+K46)</f>
        <v>1438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1438</v>
      </c>
      <c r="L46" s="103">
        <v>737</v>
      </c>
      <c r="M46" s="103">
        <v>701</v>
      </c>
      <c r="N46" s="103">
        <f>SUM(O46,+V46,+AC46)</f>
        <v>1438</v>
      </c>
      <c r="O46" s="103">
        <f>SUM(P46:U46)</f>
        <v>737</v>
      </c>
      <c r="P46" s="103">
        <v>737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701</v>
      </c>
      <c r="W46" s="103">
        <v>701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12</v>
      </c>
      <c r="AG46" s="103">
        <v>12</v>
      </c>
      <c r="AH46" s="103">
        <v>0</v>
      </c>
      <c r="AI46" s="103">
        <v>0</v>
      </c>
      <c r="AJ46" s="103">
        <f>SUM(AK46:AS46)</f>
        <v>49</v>
      </c>
      <c r="AK46" s="103">
        <v>49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12</v>
      </c>
      <c r="AU46" s="103">
        <v>12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5" man="1"/>
    <brk id="31" min="1" max="45" man="1"/>
    <brk id="45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29000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29201</v>
      </c>
      <c r="AG207" s="11">
        <v>207</v>
      </c>
    </row>
    <row r="208" spans="32:33" ht="13.5">
      <c r="AF208" s="45" t="str">
        <f>+'水洗化人口等'!B9</f>
        <v>29202</v>
      </c>
      <c r="AG208" s="11">
        <v>208</v>
      </c>
    </row>
    <row r="209" spans="32:33" ht="13.5">
      <c r="AF209" s="45" t="str">
        <f>+'水洗化人口等'!B10</f>
        <v>29203</v>
      </c>
      <c r="AG209" s="11">
        <v>209</v>
      </c>
    </row>
    <row r="210" spans="32:33" ht="13.5">
      <c r="AF210" s="45" t="str">
        <f>+'水洗化人口等'!B11</f>
        <v>29204</v>
      </c>
      <c r="AG210" s="11">
        <v>210</v>
      </c>
    </row>
    <row r="211" spans="32:33" ht="13.5">
      <c r="AF211" s="45" t="str">
        <f>+'水洗化人口等'!B12</f>
        <v>29205</v>
      </c>
      <c r="AG211" s="11">
        <v>211</v>
      </c>
    </row>
    <row r="212" spans="32:33" ht="13.5">
      <c r="AF212" s="45" t="str">
        <f>+'水洗化人口等'!B13</f>
        <v>29206</v>
      </c>
      <c r="AG212" s="11">
        <v>212</v>
      </c>
    </row>
    <row r="213" spans="32:33" ht="13.5">
      <c r="AF213" s="45" t="str">
        <f>+'水洗化人口等'!B14</f>
        <v>29207</v>
      </c>
      <c r="AG213" s="11">
        <v>213</v>
      </c>
    </row>
    <row r="214" spans="32:33" ht="13.5">
      <c r="AF214" s="45" t="str">
        <f>+'水洗化人口等'!B15</f>
        <v>29208</v>
      </c>
      <c r="AG214" s="11">
        <v>214</v>
      </c>
    </row>
    <row r="215" spans="32:33" ht="13.5">
      <c r="AF215" s="45" t="str">
        <f>+'水洗化人口等'!B16</f>
        <v>29209</v>
      </c>
      <c r="AG215" s="11">
        <v>215</v>
      </c>
    </row>
    <row r="216" spans="32:33" ht="13.5">
      <c r="AF216" s="45" t="str">
        <f>+'水洗化人口等'!B17</f>
        <v>29210</v>
      </c>
      <c r="AG216" s="11">
        <v>216</v>
      </c>
    </row>
    <row r="217" spans="32:33" ht="13.5">
      <c r="AF217" s="45" t="str">
        <f>+'水洗化人口等'!B18</f>
        <v>29211</v>
      </c>
      <c r="AG217" s="11">
        <v>217</v>
      </c>
    </row>
    <row r="218" spans="32:33" ht="13.5">
      <c r="AF218" s="45" t="str">
        <f>+'水洗化人口等'!B19</f>
        <v>29212</v>
      </c>
      <c r="AG218" s="11">
        <v>218</v>
      </c>
    </row>
    <row r="219" spans="32:33" ht="13.5">
      <c r="AF219" s="45" t="str">
        <f>+'水洗化人口等'!B20</f>
        <v>29322</v>
      </c>
      <c r="AG219" s="11">
        <v>219</v>
      </c>
    </row>
    <row r="220" spans="32:33" ht="13.5">
      <c r="AF220" s="45" t="str">
        <f>+'水洗化人口等'!B21</f>
        <v>29342</v>
      </c>
      <c r="AG220" s="11">
        <v>220</v>
      </c>
    </row>
    <row r="221" spans="32:33" ht="13.5">
      <c r="AF221" s="45" t="str">
        <f>+'水洗化人口等'!B22</f>
        <v>29343</v>
      </c>
      <c r="AG221" s="11">
        <v>221</v>
      </c>
    </row>
    <row r="222" spans="32:33" ht="13.5">
      <c r="AF222" s="45" t="str">
        <f>+'水洗化人口等'!B23</f>
        <v>29344</v>
      </c>
      <c r="AG222" s="11">
        <v>222</v>
      </c>
    </row>
    <row r="223" spans="32:33" ht="13.5">
      <c r="AF223" s="45" t="str">
        <f>+'水洗化人口等'!B24</f>
        <v>29345</v>
      </c>
      <c r="AG223" s="11">
        <v>223</v>
      </c>
    </row>
    <row r="224" spans="32:33" ht="13.5">
      <c r="AF224" s="45" t="str">
        <f>+'水洗化人口等'!B25</f>
        <v>29361</v>
      </c>
      <c r="AG224" s="11">
        <v>224</v>
      </c>
    </row>
    <row r="225" spans="32:33" ht="13.5">
      <c r="AF225" s="45" t="str">
        <f>+'水洗化人口等'!B26</f>
        <v>29362</v>
      </c>
      <c r="AG225" s="11">
        <v>225</v>
      </c>
    </row>
    <row r="226" spans="32:33" ht="13.5">
      <c r="AF226" s="45" t="str">
        <f>+'水洗化人口等'!B27</f>
        <v>29363</v>
      </c>
      <c r="AG226" s="11">
        <v>226</v>
      </c>
    </row>
    <row r="227" spans="32:33" ht="13.5">
      <c r="AF227" s="45" t="str">
        <f>+'水洗化人口等'!B28</f>
        <v>29385</v>
      </c>
      <c r="AG227" s="11">
        <v>227</v>
      </c>
    </row>
    <row r="228" spans="32:33" ht="13.5">
      <c r="AF228" s="45" t="str">
        <f>+'水洗化人口等'!B29</f>
        <v>29386</v>
      </c>
      <c r="AG228" s="11">
        <v>228</v>
      </c>
    </row>
    <row r="229" spans="32:33" ht="13.5">
      <c r="AF229" s="45" t="str">
        <f>+'水洗化人口等'!B30</f>
        <v>29401</v>
      </c>
      <c r="AG229" s="11">
        <v>229</v>
      </c>
    </row>
    <row r="230" spans="32:33" ht="13.5">
      <c r="AF230" s="45" t="str">
        <f>+'水洗化人口等'!B31</f>
        <v>29402</v>
      </c>
      <c r="AG230" s="11">
        <v>230</v>
      </c>
    </row>
    <row r="231" spans="32:33" ht="13.5">
      <c r="AF231" s="45" t="str">
        <f>+'水洗化人口等'!B32</f>
        <v>29424</v>
      </c>
      <c r="AG231" s="11">
        <v>231</v>
      </c>
    </row>
    <row r="232" spans="32:33" ht="13.5">
      <c r="AF232" s="45" t="str">
        <f>+'水洗化人口等'!B33</f>
        <v>29425</v>
      </c>
      <c r="AG232" s="11">
        <v>232</v>
      </c>
    </row>
    <row r="233" spans="32:33" ht="13.5">
      <c r="AF233" s="45" t="str">
        <f>+'水洗化人口等'!B34</f>
        <v>29426</v>
      </c>
      <c r="AG233" s="11">
        <v>233</v>
      </c>
    </row>
    <row r="234" spans="32:33" ht="13.5">
      <c r="AF234" s="45" t="str">
        <f>+'水洗化人口等'!B35</f>
        <v>29427</v>
      </c>
      <c r="AG234" s="11">
        <v>234</v>
      </c>
    </row>
    <row r="235" spans="32:33" ht="13.5">
      <c r="AF235" s="45" t="str">
        <f>+'水洗化人口等'!B36</f>
        <v>29441</v>
      </c>
      <c r="AG235" s="11">
        <v>235</v>
      </c>
    </row>
    <row r="236" spans="32:33" ht="13.5">
      <c r="AF236" s="45" t="str">
        <f>+'水洗化人口等'!B37</f>
        <v>29442</v>
      </c>
      <c r="AG236" s="11">
        <v>236</v>
      </c>
    </row>
    <row r="237" spans="32:33" ht="13.5">
      <c r="AF237" s="45" t="str">
        <f>+'水洗化人口等'!B38</f>
        <v>29443</v>
      </c>
      <c r="AG237" s="11">
        <v>237</v>
      </c>
    </row>
    <row r="238" spans="32:33" ht="13.5">
      <c r="AF238" s="45" t="str">
        <f>+'水洗化人口等'!B39</f>
        <v>29444</v>
      </c>
      <c r="AG238" s="11">
        <v>238</v>
      </c>
    </row>
    <row r="239" spans="32:33" ht="13.5">
      <c r="AF239" s="45" t="str">
        <f>+'水洗化人口等'!B40</f>
        <v>29446</v>
      </c>
      <c r="AG239" s="11">
        <v>239</v>
      </c>
    </row>
    <row r="240" spans="32:33" ht="13.5">
      <c r="AF240" s="45" t="str">
        <f>+'水洗化人口等'!B41</f>
        <v>29447</v>
      </c>
      <c r="AG240" s="11">
        <v>240</v>
      </c>
    </row>
    <row r="241" spans="32:33" ht="13.5">
      <c r="AF241" s="45" t="str">
        <f>+'水洗化人口等'!B42</f>
        <v>29449</v>
      </c>
      <c r="AG241" s="11">
        <v>241</v>
      </c>
    </row>
    <row r="242" spans="32:33" ht="13.5">
      <c r="AF242" s="45" t="str">
        <f>+'水洗化人口等'!B43</f>
        <v>29450</v>
      </c>
      <c r="AG242" s="11">
        <v>242</v>
      </c>
    </row>
    <row r="243" spans="32:33" ht="13.5">
      <c r="AF243" s="45" t="str">
        <f>+'水洗化人口等'!B44</f>
        <v>29451</v>
      </c>
      <c r="AG243" s="11">
        <v>243</v>
      </c>
    </row>
    <row r="244" spans="32:33" ht="13.5">
      <c r="AF244" s="45" t="str">
        <f>+'水洗化人口等'!B45</f>
        <v>29452</v>
      </c>
      <c r="AG244" s="11">
        <v>244</v>
      </c>
    </row>
    <row r="245" spans="32:33" ht="13.5">
      <c r="AF245" s="45" t="str">
        <f>+'水洗化人口等'!B46</f>
        <v>29453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2017-02-28T01:15:18Z</dcterms:modified>
  <cp:category/>
  <cp:version/>
  <cp:contentType/>
  <cp:contentStatus/>
</cp:coreProperties>
</file>