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'し尿処理状況'!$2:$48</definedName>
    <definedName name="_xlnm.Print_Area" localSheetId="0">'水洗化人口等'!$2:$48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<sst xmlns="http://schemas.openxmlformats.org/spreadsheetml/2006/main" count="812" uniqueCount="336">
  <si>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</si>
  <si>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</si>
  <si>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</si>
  <si>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</si>
  <si>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</si>
  <si>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</si>
  <si>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</si>
  <si>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</si>
  <si>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</si>
  <si>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</si>
  <si>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</si>
  <si>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</si>
  <si>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</si>
  <si>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</si>
  <si>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</si>
  <si>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</si>
  <si>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</si>
  <si>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</si>
  <si>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</si>
  <si>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</si>
  <si>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</si>
  <si>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</si>
  <si>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</si>
  <si>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</si>
  <si>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</si>
  <si>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</si>
  <si>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</si>
  <si>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</si>
  <si>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</si>
  <si>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</si>
  <si>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</si>
  <si>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</si>
  <si>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</si>
  <si>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</si>
  <si>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</si>
  <si>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</si>
  <si>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</si>
  <si>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</si>
  <si>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</si>
  <si>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</si>
  <si>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</si>
  <si>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</si>
  <si>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</si>
  <si>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</si>
  <si>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</si>
  <si>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</si>
  <si>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</si>
  <si>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</si>
  <si>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</si>
  <si>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</si>
  <si>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</si>
  <si>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</si>
  <si>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</si>
  <si>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</si>
  <si>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</si>
  <si>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</si>
  <si>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</si>
  <si>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</si>
  <si>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</si>
  <si>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</si>
  <si>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</si>
  <si>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</si>
  <si>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</si>
  <si>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</si>
  <si>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</si>
  <si>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</si>
  <si>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</si>
  <si>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</si>
  <si>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</si>
  <si>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</si>
  <si>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</si>
  <si>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</si>
  <si>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</si>
  <si>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</si>
  <si>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</si>
  <si>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</si>
  <si>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</si>
  <si>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</si>
  <si>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</si>
  <si>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</si>
  <si>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</si>
  <si>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</si>
  <si>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</si>
  <si>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</si>
  <si>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</si>
  <si>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</si>
  <si>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</si>
  <si>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</si>
  <si>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</si>
  <si>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</si>
  <si>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</si>
  <si>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</si>
  <si>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</si>
  <si>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</si>
  <si>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</si>
  <si>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</si>
  <si>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</si>
  <si>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</si>
  <si>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</si>
  <si>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</si>
  <si>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</si>
  <si>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</si>
  <si>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</si>
  <si>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</si>
  <si>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</si>
  <si>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</si>
  <si>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</si>
  <si>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</si>
  <si>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</si>
  <si>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</si>
  <si>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</si>
  <si>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</si>
  <si>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</si>
  <si>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</si>
  <si>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</si>
  <si>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</si>
  <si>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</si>
  <si>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</si>
  <si>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</si>
  <si>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</si>
  <si>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</si>
  <si>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</si>
  <si>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</si>
  <si>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</si>
  <si>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</si>
  <si>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</si>
  <si>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</si>
  <si>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</si>
  <si>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</si>
  <si>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</si>
  <si>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</si>
  <si>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</si>
  <si>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</si>
  <si>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</si>
  <si>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</si>
  <si>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</si>
  <si>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</si>
  <si>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</si>
  <si>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</si>
  <si>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</si>
  <si>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</si>
  <si>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</si>
  <si>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</si>
  <si>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</si>
  <si>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</si>
  <si>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</si>
  <si>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</si>
  <si>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</si>
  <si>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</si>
  <si>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</si>
  <si>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</si>
  <si>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</si>
  <si>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</si>
  <si>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</si>
  <si>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</si>
  <si>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</si>
  <si>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</si>
  <si>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</si>
  <si>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</si>
  <si>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</si>
  <si>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</si>
  <si>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</si>
  <si>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</si>
  <si>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</si>
  <si>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</si>
  <si>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</si>
  <si>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</si>
  <si>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</si>
  <si>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</si>
  <si>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</si>
  <si>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</si>
  <si>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</si>
  <si>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</si>
  <si>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</si>
  <si>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</si>
  <si>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</si>
  <si>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</si>
  <si>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</si>
  <si>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</si>
  <si>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</si>
  <si>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</si>
  <si>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</si>
  <si>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</si>
  <si>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</si>
  <si>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</si>
  <si>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</si>
  <si>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</si>
  <si>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</si>
  <si>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</si>
  <si>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</si>
  <si>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</si>
  <si>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</si>
  <si>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</si>
  <si>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</si>
  <si>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</si>
  <si>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</si>
  <si>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</si>
  <si>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</si>
  <si>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</si>
  <si>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</si>
  <si>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</si>
  <si>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</si>
  <si>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</si>
  <si>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</si>
  <si>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</si>
  <si>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</si>
  <si>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</si>
  <si>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</si>
  <si>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</si>
  <si>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</si>
  <si>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</si>
  <si>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</si>
  <si>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</si>
  <si>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</si>
  <si>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</si>
  <si>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</si>
  <si>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</si>
  <si>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</si>
  <si>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</si>
  <si>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</si>
  <si>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</si>
  <si>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</si>
  <si>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</si>
  <si>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</si>
  <si>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</si>
  <si>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</si>
  <si>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</si>
  <si>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</si>
  <si>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</si>
  <si>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</si>
  <si>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</si>
  <si>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</si>
  <si>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</si>
  <si>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</si>
  <si>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</si>
  <si>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</si>
  <si>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</si>
  <si>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</si>
  <si>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</si>
  <si>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</si>
  <si>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</si>
  <si>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</si>
  <si>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</si>
  <si>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</si>
  <si>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</si>
  <si>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</si>
  <si>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</si>
  <si>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</si>
  <si>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</si>
  <si>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</si>
  <si>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28000</t>
  </si>
  <si>
    <t>水洗化人口等（平成27年度実績）</t>
  </si>
  <si>
    <t>し尿処理の状況（平成27年度実績）</t>
  </si>
  <si>
    <t>28100</t>
  </si>
  <si>
    <t>神戸市</t>
  </si>
  <si>
    <t>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</si>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</sst>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8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26</v>
      </c>
      <c r="B7" s="115" t="s">
        <v>250</v>
      </c>
      <c r="C7" s="111" t="s">
        <v>201</v>
      </c>
      <c r="D7" s="112">
        <f>+SUM(E7,+I7)</f>
        <v>5619948</v>
      </c>
      <c r="E7" s="112">
        <f>+SUM(G7,+H7)</f>
        <v>112665</v>
      </c>
      <c r="F7" s="113">
        <f>IF(D7&gt;0,E7/D7*100,"-")</f>
        <v>2.0047338516299438</v>
      </c>
      <c r="G7" s="110">
        <f>SUM(G$8:G$1000)</f>
        <v>111900</v>
      </c>
      <c r="H7" s="110">
        <f>SUM(H$8:H$1000)</f>
        <v>765</v>
      </c>
      <c r="I7" s="112">
        <f>+SUM(K7,+M7,+O7)</f>
        <v>5507283</v>
      </c>
      <c r="J7" s="113">
        <f>IF(D7&gt;0,I7/D7*100,"-")</f>
        <v>97.99526614837005</v>
      </c>
      <c r="K7" s="110">
        <f>SUM(K$8:K$1000)</f>
        <v>5102405</v>
      </c>
      <c r="L7" s="113">
        <f>IF(D7&gt;0,K7/D7*100,"-")</f>
        <v>90.79096461390745</v>
      </c>
      <c r="M7" s="110">
        <f>SUM(M$8:M$1000)</f>
        <v>65464</v>
      </c>
      <c r="N7" s="113">
        <f>IF(D7&gt;0,M7/D7*100,"-")</f>
        <v>1.164850635628657</v>
      </c>
      <c r="O7" s="110">
        <f>SUM(O$8:O$1000)</f>
        <v>339414</v>
      </c>
      <c r="P7" s="110">
        <f>SUM(P$8:P$1000)</f>
        <v>196967</v>
      </c>
      <c r="Q7" s="113">
        <f>IF(D7&gt;0,O7/D7*100,"-")</f>
        <v>6.039450898833939</v>
      </c>
      <c r="R7" s="110">
        <f>SUM(R$8:R$1000)</f>
        <v>96956</v>
      </c>
      <c r="S7" s="114">
        <f aca="true" t="shared" si="0" ref="S7:Z7">COUNTIF(S$8:S$1000,"○")</f>
        <v>33</v>
      </c>
      <c r="T7" s="114">
        <f t="shared" si="0"/>
        <v>4</v>
      </c>
      <c r="U7" s="114">
        <f t="shared" si="0"/>
        <v>1</v>
      </c>
      <c r="V7" s="114">
        <f t="shared" si="0"/>
        <v>3</v>
      </c>
      <c r="W7" s="114">
        <f t="shared" si="0"/>
        <v>31</v>
      </c>
      <c r="X7" s="114">
        <f t="shared" si="0"/>
        <v>1</v>
      </c>
      <c r="Y7" s="114">
        <f t="shared" si="0"/>
        <v>1</v>
      </c>
      <c r="Z7" s="114">
        <f t="shared" si="0"/>
        <v>8</v>
      </c>
    </row>
    <row r="8" spans="1:26" s="107" customFormat="1" ht="13.5" customHeight="1">
      <c r="A8" s="101" t="s">
        <v>26</v>
      </c>
      <c r="B8" s="102" t="s">
        <v>253</v>
      </c>
      <c r="C8" s="101" t="s">
        <v>254</v>
      </c>
      <c r="D8" s="103">
        <f>+SUM(E8,+I8)</f>
        <v>1547494</v>
      </c>
      <c r="E8" s="103">
        <f>+SUM(G8,+H8)</f>
        <v>1900</v>
      </c>
      <c r="F8" s="104">
        <f>IF(D8&gt;0,E8/D8*100,"-")</f>
        <v>0.1227791513246578</v>
      </c>
      <c r="G8" s="103">
        <v>1840</v>
      </c>
      <c r="H8" s="103">
        <v>60</v>
      </c>
      <c r="I8" s="103">
        <f>+SUM(K8,+M8,+O8)</f>
        <v>1545594</v>
      </c>
      <c r="J8" s="104">
        <f>IF(D8&gt;0,I8/D8*100,"-")</f>
        <v>99.87722084867534</v>
      </c>
      <c r="K8" s="103">
        <v>1527634</v>
      </c>
      <c r="L8" s="104">
        <f>IF(D8&gt;0,K8/D8*100,"-")</f>
        <v>98.71663476562752</v>
      </c>
      <c r="M8" s="103">
        <v>0</v>
      </c>
      <c r="N8" s="104">
        <f>IF(D8&gt;0,M8/D8*100,"-")</f>
        <v>0</v>
      </c>
      <c r="O8" s="103">
        <v>17960</v>
      </c>
      <c r="P8" s="103">
        <v>16987</v>
      </c>
      <c r="Q8" s="104">
        <f>IF(D8&gt;0,O8/D8*100,"-")</f>
        <v>1.160586083047818</v>
      </c>
      <c r="R8" s="103">
        <v>44650</v>
      </c>
      <c r="S8" s="101"/>
      <c r="T8" s="101"/>
      <c r="U8" s="101" t="s">
        <v>255</v>
      </c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26</v>
      </c>
      <c r="B9" s="102" t="s">
        <v>256</v>
      </c>
      <c r="C9" s="101" t="s">
        <v>257</v>
      </c>
      <c r="D9" s="103">
        <f>+SUM(E9,+I9)</f>
        <v>535664</v>
      </c>
      <c r="E9" s="103">
        <f>+SUM(G9,+H9)</f>
        <v>17719</v>
      </c>
      <c r="F9" s="104">
        <f>IF(D9&gt;0,E9/D9*100,"-")</f>
        <v>3.3078571641924785</v>
      </c>
      <c r="G9" s="103">
        <v>17719</v>
      </c>
      <c r="H9" s="103">
        <v>0</v>
      </c>
      <c r="I9" s="103">
        <f>+SUM(K9,+M9,+O9)</f>
        <v>517945</v>
      </c>
      <c r="J9" s="104">
        <f>IF(D9&gt;0,I9/D9*100,"-")</f>
        <v>96.69214283580753</v>
      </c>
      <c r="K9" s="103">
        <v>479803</v>
      </c>
      <c r="L9" s="104">
        <f>IF(D9&gt;0,K9/D9*100,"-")</f>
        <v>89.57163445742107</v>
      </c>
      <c r="M9" s="103">
        <v>16482</v>
      </c>
      <c r="N9" s="104">
        <f>IF(D9&gt;0,M9/D9*100,"-")</f>
        <v>3.076928821052003</v>
      </c>
      <c r="O9" s="103">
        <v>21660</v>
      </c>
      <c r="P9" s="103">
        <v>6104</v>
      </c>
      <c r="Q9" s="104">
        <f>IF(D9&gt;0,O9/D9*100,"-")</f>
        <v>4.043579557334449</v>
      </c>
      <c r="R9" s="103">
        <v>10167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26</v>
      </c>
      <c r="B10" s="102" t="s">
        <v>258</v>
      </c>
      <c r="C10" s="101" t="s">
        <v>259</v>
      </c>
      <c r="D10" s="103">
        <f>+SUM(E10,+I10)</f>
        <v>464318</v>
      </c>
      <c r="E10" s="103">
        <f>+SUM(G10,+H10)</f>
        <v>1471</v>
      </c>
      <c r="F10" s="104">
        <f>IF(D10&gt;0,E10/D10*100,"-")</f>
        <v>0.31680873883846844</v>
      </c>
      <c r="G10" s="103">
        <v>1471</v>
      </c>
      <c r="H10" s="103">
        <v>0</v>
      </c>
      <c r="I10" s="103">
        <f>+SUM(K10,+M10,+O10)</f>
        <v>462847</v>
      </c>
      <c r="J10" s="104">
        <f>IF(D10&gt;0,I10/D10*100,"-")</f>
        <v>99.68319126116153</v>
      </c>
      <c r="K10" s="103">
        <v>461496</v>
      </c>
      <c r="L10" s="104">
        <f>IF(D10&gt;0,K10/D10*100,"-")</f>
        <v>99.39222687899242</v>
      </c>
      <c r="M10" s="103">
        <v>0</v>
      </c>
      <c r="N10" s="104">
        <f>IF(D10&gt;0,M10/D10*100,"-")</f>
        <v>0</v>
      </c>
      <c r="O10" s="103">
        <v>1351</v>
      </c>
      <c r="P10" s="103">
        <v>0</v>
      </c>
      <c r="Q10" s="104">
        <f>IF(D10&gt;0,O10/D10*100,"-")</f>
        <v>0.29096438216911685</v>
      </c>
      <c r="R10" s="103">
        <v>10907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26</v>
      </c>
      <c r="B11" s="102" t="s">
        <v>260</v>
      </c>
      <c r="C11" s="101" t="s">
        <v>261</v>
      </c>
      <c r="D11" s="103">
        <f>+SUM(E11,+I11)</f>
        <v>297975</v>
      </c>
      <c r="E11" s="103">
        <f>+SUM(G11,+H11)</f>
        <v>2496</v>
      </c>
      <c r="F11" s="104">
        <f>IF(D11&gt;0,E11/D11*100,"-")</f>
        <v>0.8376541656179209</v>
      </c>
      <c r="G11" s="103">
        <v>2496</v>
      </c>
      <c r="H11" s="103">
        <v>0</v>
      </c>
      <c r="I11" s="103">
        <f>+SUM(K11,+M11,+O11)</f>
        <v>295479</v>
      </c>
      <c r="J11" s="104">
        <f>IF(D11&gt;0,I11/D11*100,"-")</f>
        <v>99.16234583438208</v>
      </c>
      <c r="K11" s="103">
        <v>286694</v>
      </c>
      <c r="L11" s="104">
        <f>IF(D11&gt;0,K11/D11*100,"-")</f>
        <v>96.21411192214111</v>
      </c>
      <c r="M11" s="103">
        <v>0</v>
      </c>
      <c r="N11" s="104">
        <f>IF(D11&gt;0,M11/D11*100,"-")</f>
        <v>0</v>
      </c>
      <c r="O11" s="103">
        <v>8785</v>
      </c>
      <c r="P11" s="103">
        <v>1427</v>
      </c>
      <c r="Q11" s="104">
        <f>IF(D11&gt;0,O11/D11*100,"-")</f>
        <v>2.9482339122409598</v>
      </c>
      <c r="R11" s="103">
        <v>2934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26</v>
      </c>
      <c r="B12" s="102" t="s">
        <v>262</v>
      </c>
      <c r="C12" s="101" t="s">
        <v>263</v>
      </c>
      <c r="D12" s="103">
        <f>+SUM(E12,+I12)</f>
        <v>487911</v>
      </c>
      <c r="E12" s="103">
        <f>+SUM(G12,+H12)</f>
        <v>245</v>
      </c>
      <c r="F12" s="104">
        <f>IF(D12&gt;0,E12/D12*100,"-")</f>
        <v>0.05021407592778191</v>
      </c>
      <c r="G12" s="103">
        <v>245</v>
      </c>
      <c r="H12" s="103">
        <v>0</v>
      </c>
      <c r="I12" s="103">
        <f>+SUM(K12,+M12,+O12)</f>
        <v>487666</v>
      </c>
      <c r="J12" s="104">
        <f>IF(D12&gt;0,I12/D12*100,"-")</f>
        <v>99.94978592407222</v>
      </c>
      <c r="K12" s="103">
        <v>486369</v>
      </c>
      <c r="L12" s="104">
        <f>IF(D12&gt;0,K12/D12*100,"-")</f>
        <v>99.68395875477289</v>
      </c>
      <c r="M12" s="103">
        <v>0</v>
      </c>
      <c r="N12" s="104">
        <f>IF(D12&gt;0,M12/D12*100,"-")</f>
        <v>0</v>
      </c>
      <c r="O12" s="103">
        <v>1297</v>
      </c>
      <c r="P12" s="103">
        <v>123</v>
      </c>
      <c r="Q12" s="104">
        <f>IF(D12&gt;0,O12/D12*100,"-")</f>
        <v>0.26582716929931893</v>
      </c>
      <c r="R12" s="103">
        <v>6183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26</v>
      </c>
      <c r="B13" s="102" t="s">
        <v>264</v>
      </c>
      <c r="C13" s="101" t="s">
        <v>265</v>
      </c>
      <c r="D13" s="103">
        <f>+SUM(E13,+I13)</f>
        <v>46018</v>
      </c>
      <c r="E13" s="103">
        <f>+SUM(G13,+H13)</f>
        <v>8760</v>
      </c>
      <c r="F13" s="104">
        <f>IF(D13&gt;0,E13/D13*100,"-")</f>
        <v>19.0360293798079</v>
      </c>
      <c r="G13" s="103">
        <v>8760</v>
      </c>
      <c r="H13" s="103">
        <v>0</v>
      </c>
      <c r="I13" s="103">
        <f>+SUM(K13,+M13,+O13)</f>
        <v>37258</v>
      </c>
      <c r="J13" s="104">
        <f>IF(D13&gt;0,I13/D13*100,"-")</f>
        <v>80.9639706201921</v>
      </c>
      <c r="K13" s="103">
        <v>8950</v>
      </c>
      <c r="L13" s="104">
        <f>IF(D13&gt;0,K13/D13*100,"-")</f>
        <v>19.44891129557999</v>
      </c>
      <c r="M13" s="103">
        <v>742</v>
      </c>
      <c r="N13" s="104">
        <f>IF(D13&gt;0,M13/D13*100,"-")</f>
        <v>1.6124125342257378</v>
      </c>
      <c r="O13" s="103">
        <v>27566</v>
      </c>
      <c r="P13" s="103">
        <v>17916</v>
      </c>
      <c r="Q13" s="104">
        <f>IF(D13&gt;0,O13/D13*100,"-")</f>
        <v>59.90264679038637</v>
      </c>
      <c r="R13" s="103">
        <v>235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26</v>
      </c>
      <c r="B14" s="102" t="s">
        <v>266</v>
      </c>
      <c r="C14" s="101" t="s">
        <v>267</v>
      </c>
      <c r="D14" s="103">
        <f>+SUM(E14,+I14)</f>
        <v>96616</v>
      </c>
      <c r="E14" s="103">
        <f>+SUM(G14,+H14)</f>
        <v>0</v>
      </c>
      <c r="F14" s="104">
        <f>IF(D14&gt;0,E14/D14*100,"-")</f>
        <v>0</v>
      </c>
      <c r="G14" s="103">
        <v>0</v>
      </c>
      <c r="H14" s="103">
        <v>0</v>
      </c>
      <c r="I14" s="103">
        <f>+SUM(K14,+M14,+O14)</f>
        <v>96616</v>
      </c>
      <c r="J14" s="104">
        <f>IF(D14&gt;0,I14/D14*100,"-")</f>
        <v>100</v>
      </c>
      <c r="K14" s="103">
        <v>96616</v>
      </c>
      <c r="L14" s="104">
        <f>IF(D14&gt;0,K14/D14*100,"-")</f>
        <v>100</v>
      </c>
      <c r="M14" s="103">
        <v>0</v>
      </c>
      <c r="N14" s="104">
        <f>IF(D14&gt;0,M14/D14*100,"-")</f>
        <v>0</v>
      </c>
      <c r="O14" s="103">
        <v>0</v>
      </c>
      <c r="P14" s="103">
        <v>0</v>
      </c>
      <c r="Q14" s="104">
        <f>IF(D14&gt;0,O14/D14*100,"-")</f>
        <v>0</v>
      </c>
      <c r="R14" s="103">
        <v>1543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26</v>
      </c>
      <c r="B15" s="102" t="s">
        <v>268</v>
      </c>
      <c r="C15" s="101" t="s">
        <v>269</v>
      </c>
      <c r="D15" s="103">
        <f>+SUM(E15,+I15)</f>
        <v>201904</v>
      </c>
      <c r="E15" s="103">
        <f>+SUM(G15,+H15)</f>
        <v>306</v>
      </c>
      <c r="F15" s="104">
        <f>IF(D15&gt;0,E15/D15*100,"-")</f>
        <v>0.15155717568745541</v>
      </c>
      <c r="G15" s="103">
        <v>306</v>
      </c>
      <c r="H15" s="103">
        <v>0</v>
      </c>
      <c r="I15" s="103">
        <f>+SUM(K15,+M15,+O15)</f>
        <v>201598</v>
      </c>
      <c r="J15" s="104">
        <f>IF(D15&gt;0,I15/D15*100,"-")</f>
        <v>99.84844282431254</v>
      </c>
      <c r="K15" s="103">
        <v>201378</v>
      </c>
      <c r="L15" s="104">
        <f>IF(D15&gt;0,K15/D15*100,"-")</f>
        <v>99.7394801489817</v>
      </c>
      <c r="M15" s="103">
        <v>0</v>
      </c>
      <c r="N15" s="104">
        <f>IF(D15&gt;0,M15/D15*100,"-")</f>
        <v>0</v>
      </c>
      <c r="O15" s="103">
        <v>220</v>
      </c>
      <c r="P15" s="103">
        <v>9</v>
      </c>
      <c r="Q15" s="104">
        <f>IF(D15&gt;0,O15/D15*100,"-")</f>
        <v>0.1089626753308503</v>
      </c>
      <c r="R15" s="103">
        <v>3082</v>
      </c>
      <c r="S15" s="101"/>
      <c r="T15" s="101" t="s">
        <v>255</v>
      </c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26</v>
      </c>
      <c r="B16" s="102" t="s">
        <v>270</v>
      </c>
      <c r="C16" s="101" t="s">
        <v>271</v>
      </c>
      <c r="D16" s="103">
        <f>+SUM(E16,+I16)</f>
        <v>30380</v>
      </c>
      <c r="E16" s="103">
        <f>+SUM(G16,+H16)</f>
        <v>761</v>
      </c>
      <c r="F16" s="104">
        <f>IF(D16&gt;0,E16/D16*100,"-")</f>
        <v>2.5049374588545095</v>
      </c>
      <c r="G16" s="103">
        <v>761</v>
      </c>
      <c r="H16" s="103">
        <v>0</v>
      </c>
      <c r="I16" s="103">
        <f>+SUM(K16,+M16,+O16)</f>
        <v>29619</v>
      </c>
      <c r="J16" s="104">
        <f>IF(D16&gt;0,I16/D16*100,"-")</f>
        <v>97.4950625411455</v>
      </c>
      <c r="K16" s="103">
        <v>25455</v>
      </c>
      <c r="L16" s="104">
        <f>IF(D16&gt;0,K16/D16*100,"-")</f>
        <v>83.78867676102699</v>
      </c>
      <c r="M16" s="103">
        <v>0</v>
      </c>
      <c r="N16" s="104">
        <f>IF(D16&gt;0,M16/D16*100,"-")</f>
        <v>0</v>
      </c>
      <c r="O16" s="103">
        <v>4164</v>
      </c>
      <c r="P16" s="103">
        <v>3911</v>
      </c>
      <c r="Q16" s="104">
        <f>IF(D16&gt;0,O16/D16*100,"-")</f>
        <v>13.706385780118499</v>
      </c>
      <c r="R16" s="103">
        <v>384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26</v>
      </c>
      <c r="B17" s="102" t="s">
        <v>272</v>
      </c>
      <c r="C17" s="101" t="s">
        <v>273</v>
      </c>
      <c r="D17" s="103">
        <f>+SUM(E17,+I17)</f>
        <v>85010</v>
      </c>
      <c r="E17" s="103">
        <f>+SUM(G17,+H17)</f>
        <v>2438</v>
      </c>
      <c r="F17" s="104">
        <f>IF(D17&gt;0,E17/D17*100,"-")</f>
        <v>2.8678978943653686</v>
      </c>
      <c r="G17" s="103">
        <v>2438</v>
      </c>
      <c r="H17" s="103">
        <v>0</v>
      </c>
      <c r="I17" s="103">
        <f>+SUM(K17,+M17,+O17)</f>
        <v>82572</v>
      </c>
      <c r="J17" s="104">
        <f>IF(D17&gt;0,I17/D17*100,"-")</f>
        <v>97.13210210563463</v>
      </c>
      <c r="K17" s="103">
        <v>63695</v>
      </c>
      <c r="L17" s="104">
        <f>IF(D17&gt;0,K17/D17*100,"-")</f>
        <v>74.92647923773673</v>
      </c>
      <c r="M17" s="103">
        <v>2428</v>
      </c>
      <c r="N17" s="104">
        <f>IF(D17&gt;0,M17/D17*100,"-")</f>
        <v>2.856134572403247</v>
      </c>
      <c r="O17" s="103">
        <v>16449</v>
      </c>
      <c r="P17" s="103">
        <v>16135</v>
      </c>
      <c r="Q17" s="104">
        <f>IF(D17&gt;0,O17/D17*100,"-")</f>
        <v>19.34948829549465</v>
      </c>
      <c r="R17" s="103">
        <v>504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26</v>
      </c>
      <c r="B18" s="102" t="s">
        <v>274</v>
      </c>
      <c r="C18" s="101" t="s">
        <v>275</v>
      </c>
      <c r="D18" s="103">
        <f>+SUM(E18,+I18)</f>
        <v>269635</v>
      </c>
      <c r="E18" s="103">
        <f>+SUM(G18,+H18)</f>
        <v>16550</v>
      </c>
      <c r="F18" s="104">
        <f>IF(D18&gt;0,E18/D18*100,"-")</f>
        <v>6.137927197878613</v>
      </c>
      <c r="G18" s="103">
        <v>16550</v>
      </c>
      <c r="H18" s="103">
        <v>0</v>
      </c>
      <c r="I18" s="103">
        <f>+SUM(K18,+M18,+O18)</f>
        <v>253085</v>
      </c>
      <c r="J18" s="104">
        <f>IF(D18&gt;0,I18/D18*100,"-")</f>
        <v>93.86207280212139</v>
      </c>
      <c r="K18" s="103">
        <v>228591</v>
      </c>
      <c r="L18" s="104">
        <f>IF(D18&gt;0,K18/D18*100,"-")</f>
        <v>84.77794054926103</v>
      </c>
      <c r="M18" s="103">
        <v>0</v>
      </c>
      <c r="N18" s="104">
        <f>IF(D18&gt;0,M18/D18*100,"-")</f>
        <v>0</v>
      </c>
      <c r="O18" s="103">
        <v>24494</v>
      </c>
      <c r="P18" s="103">
        <v>10327</v>
      </c>
      <c r="Q18" s="104">
        <f>IF(D18&gt;0,O18/D18*100,"-")</f>
        <v>9.084132252860348</v>
      </c>
      <c r="R18" s="103">
        <v>2501</v>
      </c>
      <c r="S18" s="101" t="s">
        <v>255</v>
      </c>
      <c r="T18" s="101"/>
      <c r="U18" s="101"/>
      <c r="V18" s="101"/>
      <c r="W18" s="101"/>
      <c r="X18" s="101"/>
      <c r="Y18" s="101" t="s">
        <v>255</v>
      </c>
      <c r="Z18" s="101"/>
    </row>
    <row r="19" spans="1:26" s="107" customFormat="1" ht="13.5" customHeight="1">
      <c r="A19" s="101" t="s">
        <v>26</v>
      </c>
      <c r="B19" s="102" t="s">
        <v>276</v>
      </c>
      <c r="C19" s="101" t="s">
        <v>277</v>
      </c>
      <c r="D19" s="103">
        <f>+SUM(E19,+I19)</f>
        <v>49699</v>
      </c>
      <c r="E19" s="103">
        <f>+SUM(G19,+H19)</f>
        <v>536</v>
      </c>
      <c r="F19" s="104">
        <f>IF(D19&gt;0,E19/D19*100,"-")</f>
        <v>1.0784925250005029</v>
      </c>
      <c r="G19" s="103">
        <v>536</v>
      </c>
      <c r="H19" s="103">
        <v>0</v>
      </c>
      <c r="I19" s="103">
        <f>+SUM(K19,+M19,+O19)</f>
        <v>49163</v>
      </c>
      <c r="J19" s="104">
        <f>IF(D19&gt;0,I19/D19*100,"-")</f>
        <v>98.92150747499949</v>
      </c>
      <c r="K19" s="103">
        <v>45893</v>
      </c>
      <c r="L19" s="104">
        <f>IF(D19&gt;0,K19/D19*100,"-")</f>
        <v>92.34189822732853</v>
      </c>
      <c r="M19" s="103">
        <v>0</v>
      </c>
      <c r="N19" s="104">
        <f>IF(D19&gt;0,M19/D19*100,"-")</f>
        <v>0</v>
      </c>
      <c r="O19" s="103">
        <v>3270</v>
      </c>
      <c r="P19" s="103">
        <v>2524</v>
      </c>
      <c r="Q19" s="104">
        <f>IF(D19&gt;0,O19/D19*100,"-")</f>
        <v>6.579609247670979</v>
      </c>
      <c r="R19" s="103">
        <v>318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26</v>
      </c>
      <c r="B20" s="102" t="s">
        <v>278</v>
      </c>
      <c r="C20" s="101" t="s">
        <v>279</v>
      </c>
      <c r="D20" s="103">
        <f>+SUM(E20,+I20)</f>
        <v>42173</v>
      </c>
      <c r="E20" s="103">
        <f>+SUM(G20,+H20)</f>
        <v>1116</v>
      </c>
      <c r="F20" s="104">
        <f>IF(D20&gt;0,E20/D20*100,"-")</f>
        <v>2.646242856804116</v>
      </c>
      <c r="G20" s="103">
        <v>1116</v>
      </c>
      <c r="H20" s="103">
        <v>0</v>
      </c>
      <c r="I20" s="103">
        <f>+SUM(K20,+M20,+O20)</f>
        <v>41057</v>
      </c>
      <c r="J20" s="104">
        <f>IF(D20&gt;0,I20/D20*100,"-")</f>
        <v>97.35375714319588</v>
      </c>
      <c r="K20" s="103">
        <v>30925</v>
      </c>
      <c r="L20" s="104">
        <f>IF(D20&gt;0,K20/D20*100,"-")</f>
        <v>73.32890712066961</v>
      </c>
      <c r="M20" s="103">
        <v>0</v>
      </c>
      <c r="N20" s="104">
        <f>IF(D20&gt;0,M20/D20*100,"-")</f>
        <v>0</v>
      </c>
      <c r="O20" s="103">
        <v>10132</v>
      </c>
      <c r="P20" s="103">
        <v>2095</v>
      </c>
      <c r="Q20" s="104">
        <f>IF(D20&gt;0,O20/D20*100,"-")</f>
        <v>24.024850022526262</v>
      </c>
      <c r="R20" s="103">
        <v>414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26</v>
      </c>
      <c r="B21" s="102" t="s">
        <v>280</v>
      </c>
      <c r="C21" s="101" t="s">
        <v>281</v>
      </c>
      <c r="D21" s="103">
        <f>+SUM(E21,+I21)</f>
        <v>233952</v>
      </c>
      <c r="E21" s="103">
        <f>+SUM(G21,+H21)</f>
        <v>367</v>
      </c>
      <c r="F21" s="104">
        <f>IF(D21&gt;0,E21/D21*100,"-")</f>
        <v>0.15686978525509507</v>
      </c>
      <c r="G21" s="103">
        <v>367</v>
      </c>
      <c r="H21" s="103">
        <v>0</v>
      </c>
      <c r="I21" s="103">
        <f>+SUM(K21,+M21,+O21)</f>
        <v>233585</v>
      </c>
      <c r="J21" s="104">
        <f>IF(D21&gt;0,I21/D21*100,"-")</f>
        <v>99.8431302147449</v>
      </c>
      <c r="K21" s="103">
        <v>230282</v>
      </c>
      <c r="L21" s="104">
        <f>IF(D21&gt;0,K21/D21*100,"-")</f>
        <v>98.43130214744905</v>
      </c>
      <c r="M21" s="103">
        <v>0</v>
      </c>
      <c r="N21" s="104">
        <f>IF(D21&gt;0,M21/D21*100,"-")</f>
        <v>0</v>
      </c>
      <c r="O21" s="103">
        <v>3303</v>
      </c>
      <c r="P21" s="103">
        <v>2369</v>
      </c>
      <c r="Q21" s="104">
        <f>IF(D21&gt;0,O21/D21*100,"-")</f>
        <v>1.4118280672958556</v>
      </c>
      <c r="R21" s="103">
        <v>2234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26</v>
      </c>
      <c r="B22" s="102" t="s">
        <v>282</v>
      </c>
      <c r="C22" s="101" t="s">
        <v>283</v>
      </c>
      <c r="D22" s="103">
        <f>+SUM(E22,+I22)</f>
        <v>79324</v>
      </c>
      <c r="E22" s="103">
        <f>+SUM(G22,+H22)</f>
        <v>5024</v>
      </c>
      <c r="F22" s="104">
        <f>IF(D22&gt;0,E22/D22*100,"-")</f>
        <v>6.333518229035348</v>
      </c>
      <c r="G22" s="103">
        <v>5024</v>
      </c>
      <c r="H22" s="103">
        <v>0</v>
      </c>
      <c r="I22" s="103">
        <f>+SUM(K22,+M22,+O22)</f>
        <v>74300</v>
      </c>
      <c r="J22" s="104">
        <f>IF(D22&gt;0,I22/D22*100,"-")</f>
        <v>93.66648177096465</v>
      </c>
      <c r="K22" s="103">
        <v>63758</v>
      </c>
      <c r="L22" s="104">
        <f>IF(D22&gt;0,K22/D22*100,"-")</f>
        <v>80.37668297110584</v>
      </c>
      <c r="M22" s="103">
        <v>0</v>
      </c>
      <c r="N22" s="104">
        <f>IF(D22&gt;0,M22/D22*100,"-")</f>
        <v>0</v>
      </c>
      <c r="O22" s="103">
        <v>10542</v>
      </c>
      <c r="P22" s="103">
        <v>2780</v>
      </c>
      <c r="Q22" s="104">
        <f>IF(D22&gt;0,O22/D22*100,"-")</f>
        <v>13.289798799858806</v>
      </c>
      <c r="R22" s="103">
        <v>1080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26</v>
      </c>
      <c r="B23" s="102" t="s">
        <v>284</v>
      </c>
      <c r="C23" s="101" t="s">
        <v>285</v>
      </c>
      <c r="D23" s="103">
        <f>+SUM(E23,+I23)</f>
        <v>93468</v>
      </c>
      <c r="E23" s="103">
        <f>+SUM(G23,+H23)</f>
        <v>2036</v>
      </c>
      <c r="F23" s="104">
        <f>IF(D23&gt;0,E23/D23*100,"-")</f>
        <v>2.1782856164676683</v>
      </c>
      <c r="G23" s="103">
        <v>2036</v>
      </c>
      <c r="H23" s="103">
        <v>0</v>
      </c>
      <c r="I23" s="103">
        <f>+SUM(K23,+M23,+O23)</f>
        <v>91432</v>
      </c>
      <c r="J23" s="104">
        <f>IF(D23&gt;0,I23/D23*100,"-")</f>
        <v>97.82171438353234</v>
      </c>
      <c r="K23" s="103">
        <v>88726</v>
      </c>
      <c r="L23" s="104">
        <f>IF(D23&gt;0,K23/D23*100,"-")</f>
        <v>94.92660589720546</v>
      </c>
      <c r="M23" s="103">
        <v>0</v>
      </c>
      <c r="N23" s="104">
        <f>IF(D23&gt;0,M23/D23*100,"-")</f>
        <v>0</v>
      </c>
      <c r="O23" s="103">
        <v>2706</v>
      </c>
      <c r="P23" s="103">
        <v>1894</v>
      </c>
      <c r="Q23" s="104">
        <f>IF(D23&gt;0,O23/D23*100,"-")</f>
        <v>2.8951084863268712</v>
      </c>
      <c r="R23" s="103">
        <v>1047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26</v>
      </c>
      <c r="B24" s="102" t="s">
        <v>286</v>
      </c>
      <c r="C24" s="101" t="s">
        <v>287</v>
      </c>
      <c r="D24" s="103">
        <f>+SUM(E24,+I24)</f>
        <v>160287</v>
      </c>
      <c r="E24" s="103">
        <f>+SUM(G24,+H24)</f>
        <v>900</v>
      </c>
      <c r="F24" s="104">
        <f>IF(D24&gt;0,E24/D24*100,"-")</f>
        <v>0.5614928222500889</v>
      </c>
      <c r="G24" s="103">
        <v>900</v>
      </c>
      <c r="H24" s="103">
        <v>0</v>
      </c>
      <c r="I24" s="103">
        <f>+SUM(K24,+M24,+O24)</f>
        <v>159387</v>
      </c>
      <c r="J24" s="104">
        <f>IF(D24&gt;0,I24/D24*100,"-")</f>
        <v>99.43850717774991</v>
      </c>
      <c r="K24" s="103">
        <v>158419</v>
      </c>
      <c r="L24" s="104">
        <f>IF(D24&gt;0,K24/D24*100,"-")</f>
        <v>98.83459045337426</v>
      </c>
      <c r="M24" s="103">
        <v>0</v>
      </c>
      <c r="N24" s="104">
        <f>IF(D24&gt;0,M24/D24*100,"-")</f>
        <v>0</v>
      </c>
      <c r="O24" s="103">
        <v>968</v>
      </c>
      <c r="P24" s="103">
        <v>185</v>
      </c>
      <c r="Q24" s="104">
        <f>IF(D24&gt;0,O24/D24*100,"-")</f>
        <v>0.6039167243756512</v>
      </c>
      <c r="R24" s="103">
        <v>1221</v>
      </c>
      <c r="S24" s="101"/>
      <c r="T24" s="101" t="s">
        <v>255</v>
      </c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26</v>
      </c>
      <c r="B25" s="102" t="s">
        <v>288</v>
      </c>
      <c r="C25" s="101" t="s">
        <v>289</v>
      </c>
      <c r="D25" s="103">
        <f>+SUM(E25,+I25)</f>
        <v>49329</v>
      </c>
      <c r="E25" s="103">
        <f>+SUM(G25,+H25)</f>
        <v>2450</v>
      </c>
      <c r="F25" s="104">
        <f>IF(D25&gt;0,E25/D25*100,"-")</f>
        <v>4.966652476231021</v>
      </c>
      <c r="G25" s="103">
        <v>2450</v>
      </c>
      <c r="H25" s="103">
        <v>0</v>
      </c>
      <c r="I25" s="103">
        <f>+SUM(K25,+M25,+O25)</f>
        <v>46879</v>
      </c>
      <c r="J25" s="104">
        <f>IF(D25&gt;0,I25/D25*100,"-")</f>
        <v>95.03334752376898</v>
      </c>
      <c r="K25" s="103">
        <v>40423</v>
      </c>
      <c r="L25" s="104">
        <f>IF(D25&gt;0,K25/D25*100,"-")</f>
        <v>81.94571144762716</v>
      </c>
      <c r="M25" s="103">
        <v>0</v>
      </c>
      <c r="N25" s="104">
        <f>IF(D25&gt;0,M25/D25*100,"-")</f>
        <v>0</v>
      </c>
      <c r="O25" s="103">
        <v>6456</v>
      </c>
      <c r="P25" s="103">
        <v>2493</v>
      </c>
      <c r="Q25" s="104">
        <f>IF(D25&gt;0,O25/D25*100,"-")</f>
        <v>13.087636076141823</v>
      </c>
      <c r="R25" s="103">
        <v>567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26</v>
      </c>
      <c r="B26" s="102" t="s">
        <v>290</v>
      </c>
      <c r="C26" s="101" t="s">
        <v>291</v>
      </c>
      <c r="D26" s="103">
        <f>+SUM(E26,+I26)</f>
        <v>114050</v>
      </c>
      <c r="E26" s="103">
        <f>+SUM(G26,+H26)</f>
        <v>2647</v>
      </c>
      <c r="F26" s="104">
        <f>IF(D26&gt;0,E26/D26*100,"-")</f>
        <v>2.320911880754055</v>
      </c>
      <c r="G26" s="103">
        <v>2046</v>
      </c>
      <c r="H26" s="103">
        <v>601</v>
      </c>
      <c r="I26" s="103">
        <f>+SUM(K26,+M26,+O26)</f>
        <v>111403</v>
      </c>
      <c r="J26" s="104">
        <f>IF(D26&gt;0,I26/D26*100,"-")</f>
        <v>97.67908811924595</v>
      </c>
      <c r="K26" s="103">
        <v>97816</v>
      </c>
      <c r="L26" s="104">
        <f>IF(D26&gt;0,K26/D26*100,"-")</f>
        <v>85.76589215256466</v>
      </c>
      <c r="M26" s="103">
        <v>2532</v>
      </c>
      <c r="N26" s="104">
        <f>IF(D26&gt;0,M26/D26*100,"-")</f>
        <v>2.2200789127575624</v>
      </c>
      <c r="O26" s="103">
        <v>11055</v>
      </c>
      <c r="P26" s="103">
        <v>5910</v>
      </c>
      <c r="Q26" s="104">
        <f>IF(D26&gt;0,O26/D26*100,"-")</f>
        <v>9.693117053923718</v>
      </c>
      <c r="R26" s="103">
        <v>985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26</v>
      </c>
      <c r="B27" s="102" t="s">
        <v>292</v>
      </c>
      <c r="C27" s="101" t="s">
        <v>293</v>
      </c>
      <c r="D27" s="103">
        <f>+SUM(E27,+I27)</f>
        <v>45399</v>
      </c>
      <c r="E27" s="103">
        <f>+SUM(G27,+H27)</f>
        <v>5732</v>
      </c>
      <c r="F27" s="104">
        <f>IF(D27&gt;0,E27/D27*100,"-")</f>
        <v>12.625828762748078</v>
      </c>
      <c r="G27" s="103">
        <v>5732</v>
      </c>
      <c r="H27" s="103">
        <v>0</v>
      </c>
      <c r="I27" s="103">
        <f>+SUM(K27,+M27,+O27)</f>
        <v>39667</v>
      </c>
      <c r="J27" s="104">
        <f>IF(D27&gt;0,I27/D27*100,"-")</f>
        <v>87.37417123725191</v>
      </c>
      <c r="K27" s="103">
        <v>23124</v>
      </c>
      <c r="L27" s="104">
        <f>IF(D27&gt;0,K27/D27*100,"-")</f>
        <v>50.93504262208419</v>
      </c>
      <c r="M27" s="103">
        <v>7829</v>
      </c>
      <c r="N27" s="104">
        <f>IF(D27&gt;0,M27/D27*100,"-")</f>
        <v>17.244873235093284</v>
      </c>
      <c r="O27" s="103">
        <v>8714</v>
      </c>
      <c r="P27" s="103">
        <v>223</v>
      </c>
      <c r="Q27" s="104">
        <f>IF(D27&gt;0,O27/D27*100,"-")</f>
        <v>19.194255380074452</v>
      </c>
      <c r="R27" s="103">
        <v>757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26</v>
      </c>
      <c r="B28" s="102" t="s">
        <v>294</v>
      </c>
      <c r="C28" s="101" t="s">
        <v>295</v>
      </c>
      <c r="D28" s="103">
        <f>+SUM(E28,+I28)</f>
        <v>43027</v>
      </c>
      <c r="E28" s="103">
        <f>+SUM(G28,+H28)</f>
        <v>1419</v>
      </c>
      <c r="F28" s="104">
        <f>IF(D28&gt;0,E28/D28*100,"-")</f>
        <v>3.297929207241964</v>
      </c>
      <c r="G28" s="103">
        <v>1419</v>
      </c>
      <c r="H28" s="103">
        <v>0</v>
      </c>
      <c r="I28" s="103">
        <f>+SUM(K28,+M28,+O28)</f>
        <v>41608</v>
      </c>
      <c r="J28" s="104">
        <f>IF(D28&gt;0,I28/D28*100,"-")</f>
        <v>96.70207079275804</v>
      </c>
      <c r="K28" s="103">
        <v>29249</v>
      </c>
      <c r="L28" s="104">
        <f>IF(D28&gt;0,K28/D28*100,"-")</f>
        <v>67.97824621749135</v>
      </c>
      <c r="M28" s="103">
        <v>2491</v>
      </c>
      <c r="N28" s="104">
        <f>IF(D28&gt;0,M28/D28*100,"-")</f>
        <v>5.789388058660841</v>
      </c>
      <c r="O28" s="103">
        <v>9868</v>
      </c>
      <c r="P28" s="103">
        <v>9277</v>
      </c>
      <c r="Q28" s="104">
        <f>IF(D28&gt;0,O28/D28*100,"-")</f>
        <v>22.934436516605853</v>
      </c>
      <c r="R28" s="103">
        <v>475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26</v>
      </c>
      <c r="B29" s="102" t="s">
        <v>296</v>
      </c>
      <c r="C29" s="101" t="s">
        <v>297</v>
      </c>
      <c r="D29" s="103">
        <f>+SUM(E29,+I29)</f>
        <v>25217</v>
      </c>
      <c r="E29" s="103">
        <f>+SUM(G29,+H29)</f>
        <v>1335</v>
      </c>
      <c r="F29" s="104">
        <f>IF(D29&gt;0,E29/D29*100,"-")</f>
        <v>5.2940476662568905</v>
      </c>
      <c r="G29" s="103">
        <v>1335</v>
      </c>
      <c r="H29" s="103">
        <v>0</v>
      </c>
      <c r="I29" s="103">
        <f>+SUM(K29,+M29,+O29)</f>
        <v>23882</v>
      </c>
      <c r="J29" s="104">
        <f>IF(D29&gt;0,I29/D29*100,"-")</f>
        <v>94.70595233374311</v>
      </c>
      <c r="K29" s="103">
        <v>13713</v>
      </c>
      <c r="L29" s="104">
        <f>IF(D29&gt;0,K29/D29*100,"-")</f>
        <v>54.37998175833763</v>
      </c>
      <c r="M29" s="103">
        <v>2861</v>
      </c>
      <c r="N29" s="104">
        <f>IF(D29&gt;0,M29/D29*100,"-")</f>
        <v>11.345520878772257</v>
      </c>
      <c r="O29" s="103">
        <v>7308</v>
      </c>
      <c r="P29" s="103">
        <v>1109</v>
      </c>
      <c r="Q29" s="104">
        <f>IF(D29&gt;0,O29/D29*100,"-")</f>
        <v>28.980449696633226</v>
      </c>
      <c r="R29" s="103">
        <v>105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26</v>
      </c>
      <c r="B30" s="102" t="s">
        <v>298</v>
      </c>
      <c r="C30" s="101" t="s">
        <v>299</v>
      </c>
      <c r="D30" s="103">
        <f>+SUM(E30,+I30)</f>
        <v>66948</v>
      </c>
      <c r="E30" s="103">
        <f>+SUM(G30,+H30)</f>
        <v>1078</v>
      </c>
      <c r="F30" s="104">
        <f>IF(D30&gt;0,E30/D30*100,"-")</f>
        <v>1.6102049351735674</v>
      </c>
      <c r="G30" s="103">
        <v>1070</v>
      </c>
      <c r="H30" s="103">
        <v>8</v>
      </c>
      <c r="I30" s="103">
        <f>+SUM(K30,+M30,+O30)</f>
        <v>65870</v>
      </c>
      <c r="J30" s="104">
        <f>IF(D30&gt;0,I30/D30*100,"-")</f>
        <v>98.38979506482643</v>
      </c>
      <c r="K30" s="103">
        <v>34881</v>
      </c>
      <c r="L30" s="104">
        <f>IF(D30&gt;0,K30/D30*100,"-")</f>
        <v>52.10163111668757</v>
      </c>
      <c r="M30" s="103">
        <v>2288</v>
      </c>
      <c r="N30" s="104">
        <f>IF(D30&gt;0,M30/D30*100,"-")</f>
        <v>3.417577821592878</v>
      </c>
      <c r="O30" s="103">
        <v>28701</v>
      </c>
      <c r="P30" s="103">
        <v>28198</v>
      </c>
      <c r="Q30" s="104">
        <f>IF(D30&gt;0,O30/D30*100,"-")</f>
        <v>42.87058612654598</v>
      </c>
      <c r="R30" s="103">
        <v>685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26</v>
      </c>
      <c r="B31" s="102" t="s">
        <v>300</v>
      </c>
      <c r="C31" s="101" t="s">
        <v>301</v>
      </c>
      <c r="D31" s="103">
        <f>+SUM(E31,+I31)</f>
        <v>49378</v>
      </c>
      <c r="E31" s="103">
        <f>+SUM(G31,+H31)</f>
        <v>332</v>
      </c>
      <c r="F31" s="104">
        <f>IF(D31&gt;0,E31/D31*100,"-")</f>
        <v>0.6723642107821297</v>
      </c>
      <c r="G31" s="103">
        <v>332</v>
      </c>
      <c r="H31" s="103">
        <v>0</v>
      </c>
      <c r="I31" s="103">
        <f>+SUM(K31,+M31,+O31)</f>
        <v>49046</v>
      </c>
      <c r="J31" s="104">
        <f>IF(D31&gt;0,I31/D31*100,"-")</f>
        <v>99.32763578921787</v>
      </c>
      <c r="K31" s="103">
        <v>39189</v>
      </c>
      <c r="L31" s="104">
        <f>IF(D31&gt;0,K31/D31*100,"-")</f>
        <v>79.36530438656891</v>
      </c>
      <c r="M31" s="103">
        <v>1105</v>
      </c>
      <c r="N31" s="104">
        <f>IF(D31&gt;0,M31/D31*100,"-")</f>
        <v>2.2378387135971485</v>
      </c>
      <c r="O31" s="103">
        <v>8752</v>
      </c>
      <c r="P31" s="103">
        <v>0</v>
      </c>
      <c r="Q31" s="104">
        <f>IF(D31&gt;0,O31/D31*100,"-")</f>
        <v>17.724492689051804</v>
      </c>
      <c r="R31" s="103">
        <v>286</v>
      </c>
      <c r="S31" s="101"/>
      <c r="T31" s="101"/>
      <c r="U31" s="101"/>
      <c r="V31" s="101" t="s">
        <v>255</v>
      </c>
      <c r="W31" s="101"/>
      <c r="X31" s="101"/>
      <c r="Y31" s="101"/>
      <c r="Z31" s="101" t="s">
        <v>255</v>
      </c>
    </row>
    <row r="32" spans="1:26" s="107" customFormat="1" ht="13.5" customHeight="1">
      <c r="A32" s="101" t="s">
        <v>26</v>
      </c>
      <c r="B32" s="102" t="s">
        <v>302</v>
      </c>
      <c r="C32" s="101" t="s">
        <v>303</v>
      </c>
      <c r="D32" s="103">
        <f>+SUM(E32,+I32)</f>
        <v>31864</v>
      </c>
      <c r="E32" s="103">
        <f>+SUM(G32,+H32)</f>
        <v>486</v>
      </c>
      <c r="F32" s="104">
        <f>IF(D32&gt;0,E32/D32*100,"-")</f>
        <v>1.525232237007281</v>
      </c>
      <c r="G32" s="103">
        <v>486</v>
      </c>
      <c r="H32" s="103">
        <v>0</v>
      </c>
      <c r="I32" s="103">
        <f>+SUM(K32,+M32,+O32)</f>
        <v>31378</v>
      </c>
      <c r="J32" s="104">
        <f>IF(D32&gt;0,I32/D32*100,"-")</f>
        <v>98.47476776299273</v>
      </c>
      <c r="K32" s="103">
        <v>12811</v>
      </c>
      <c r="L32" s="104">
        <f>IF(D32&gt;0,K32/D32*100,"-")</f>
        <v>40.205247301029374</v>
      </c>
      <c r="M32" s="103">
        <v>8378</v>
      </c>
      <c r="N32" s="104">
        <f>IF(D32&gt;0,M32/D32*100,"-")</f>
        <v>26.292995229726333</v>
      </c>
      <c r="O32" s="103">
        <v>10189</v>
      </c>
      <c r="P32" s="103">
        <v>2812</v>
      </c>
      <c r="Q32" s="104">
        <f>IF(D32&gt;0,O32/D32*100,"-")</f>
        <v>31.97652523223701</v>
      </c>
      <c r="R32" s="103">
        <v>205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26</v>
      </c>
      <c r="B33" s="102" t="s">
        <v>304</v>
      </c>
      <c r="C33" s="101" t="s">
        <v>305</v>
      </c>
      <c r="D33" s="103">
        <f>+SUM(E33,+I33)</f>
        <v>45920</v>
      </c>
      <c r="E33" s="103">
        <f>+SUM(G33,+H33)</f>
        <v>6435</v>
      </c>
      <c r="F33" s="104">
        <f>IF(D33&gt;0,E33/D33*100,"-")</f>
        <v>14.013501742160278</v>
      </c>
      <c r="G33" s="103">
        <v>6435</v>
      </c>
      <c r="H33" s="103">
        <v>0</v>
      </c>
      <c r="I33" s="103">
        <f>+SUM(K33,+M33,+O33)</f>
        <v>39485</v>
      </c>
      <c r="J33" s="104">
        <f>IF(D33&gt;0,I33/D33*100,"-")</f>
        <v>85.98649825783971</v>
      </c>
      <c r="K33" s="103">
        <v>19070</v>
      </c>
      <c r="L33" s="104">
        <f>IF(D33&gt;0,K33/D33*100,"-")</f>
        <v>41.528745644599304</v>
      </c>
      <c r="M33" s="103">
        <v>783</v>
      </c>
      <c r="N33" s="104">
        <f>IF(D33&gt;0,M33/D33*100,"-")</f>
        <v>1.7051393728222997</v>
      </c>
      <c r="O33" s="103">
        <v>19632</v>
      </c>
      <c r="P33" s="103">
        <v>11316</v>
      </c>
      <c r="Q33" s="104">
        <f>IF(D33&gt;0,O33/D33*100,"-")</f>
        <v>42.75261324041812</v>
      </c>
      <c r="R33" s="103">
        <v>214</v>
      </c>
      <c r="S33" s="101"/>
      <c r="T33" s="101"/>
      <c r="U33" s="101"/>
      <c r="V33" s="101" t="s">
        <v>255</v>
      </c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26</v>
      </c>
      <c r="B34" s="102" t="s">
        <v>306</v>
      </c>
      <c r="C34" s="101" t="s">
        <v>307</v>
      </c>
      <c r="D34" s="103">
        <f>+SUM(E34,+I34)</f>
        <v>40213</v>
      </c>
      <c r="E34" s="103">
        <f>+SUM(G34,+H34)</f>
        <v>3230</v>
      </c>
      <c r="F34" s="104">
        <f>IF(D34&gt;0,E34/D34*100,"-")</f>
        <v>8.032228383855967</v>
      </c>
      <c r="G34" s="103">
        <v>3230</v>
      </c>
      <c r="H34" s="103">
        <v>0</v>
      </c>
      <c r="I34" s="103">
        <f>+SUM(K34,+M34,+O34)</f>
        <v>36983</v>
      </c>
      <c r="J34" s="104">
        <f>IF(D34&gt;0,I34/D34*100,"-")</f>
        <v>91.96777161614403</v>
      </c>
      <c r="K34" s="103">
        <v>20005</v>
      </c>
      <c r="L34" s="104">
        <f>IF(D34&gt;0,K34/D34*100,"-")</f>
        <v>49.74759406162186</v>
      </c>
      <c r="M34" s="103">
        <v>8406</v>
      </c>
      <c r="N34" s="104">
        <f>IF(D34&gt;0,M34/D34*100,"-")</f>
        <v>20.903687862134134</v>
      </c>
      <c r="O34" s="103">
        <v>8572</v>
      </c>
      <c r="P34" s="103">
        <v>1141</v>
      </c>
      <c r="Q34" s="104">
        <f>IF(D34&gt;0,O34/D34*100,"-")</f>
        <v>21.316489692388032</v>
      </c>
      <c r="R34" s="103">
        <v>167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26</v>
      </c>
      <c r="B35" s="102" t="s">
        <v>308</v>
      </c>
      <c r="C35" s="101" t="s">
        <v>309</v>
      </c>
      <c r="D35" s="103">
        <f>+SUM(E35,+I35)</f>
        <v>39953</v>
      </c>
      <c r="E35" s="103">
        <f>+SUM(G35,+H35)</f>
        <v>3852</v>
      </c>
      <c r="F35" s="104">
        <f>IF(D35&gt;0,E35/D35*100,"-")</f>
        <v>9.641328561059245</v>
      </c>
      <c r="G35" s="103">
        <v>3852</v>
      </c>
      <c r="H35" s="103">
        <v>0</v>
      </c>
      <c r="I35" s="103">
        <f>+SUM(K35,+M35,+O35)</f>
        <v>36101</v>
      </c>
      <c r="J35" s="104">
        <f>IF(D35&gt;0,I35/D35*100,"-")</f>
        <v>90.35867143894075</v>
      </c>
      <c r="K35" s="103">
        <v>31514</v>
      </c>
      <c r="L35" s="104">
        <f>IF(D35&gt;0,K35/D35*100,"-")</f>
        <v>78.87768127549872</v>
      </c>
      <c r="M35" s="103">
        <v>1201</v>
      </c>
      <c r="N35" s="104">
        <f>IF(D35&gt;0,M35/D35*100,"-")</f>
        <v>3.0060320877030513</v>
      </c>
      <c r="O35" s="103">
        <v>3386</v>
      </c>
      <c r="P35" s="103">
        <v>3386</v>
      </c>
      <c r="Q35" s="104">
        <f>IF(D35&gt;0,O35/D35*100,"-")</f>
        <v>8.474958075738993</v>
      </c>
      <c r="R35" s="103">
        <v>661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26</v>
      </c>
      <c r="B36" s="102" t="s">
        <v>310</v>
      </c>
      <c r="C36" s="101" t="s">
        <v>311</v>
      </c>
      <c r="D36" s="103">
        <f>+SUM(E36,+I36)</f>
        <v>78835</v>
      </c>
      <c r="E36" s="103">
        <f>+SUM(G36,+H36)</f>
        <v>3344</v>
      </c>
      <c r="F36" s="104">
        <f>IF(D36&gt;0,E36/D36*100,"-")</f>
        <v>4.241770787086954</v>
      </c>
      <c r="G36" s="103">
        <v>3344</v>
      </c>
      <c r="H36" s="103">
        <v>0</v>
      </c>
      <c r="I36" s="103">
        <f>+SUM(K36,+M36,+O36)</f>
        <v>75491</v>
      </c>
      <c r="J36" s="104">
        <f>IF(D36&gt;0,I36/D36*100,"-")</f>
        <v>95.75822921291305</v>
      </c>
      <c r="K36" s="103">
        <v>65741</v>
      </c>
      <c r="L36" s="104">
        <f>IF(D36&gt;0,K36/D36*100,"-")</f>
        <v>83.39062599099385</v>
      </c>
      <c r="M36" s="103">
        <v>108</v>
      </c>
      <c r="N36" s="104">
        <f>IF(D36&gt;0,M36/D36*100,"-")</f>
        <v>0.13699498953510497</v>
      </c>
      <c r="O36" s="103">
        <v>9642</v>
      </c>
      <c r="P36" s="103">
        <v>8875</v>
      </c>
      <c r="Q36" s="104">
        <f>IF(D36&gt;0,O36/D36*100,"-")</f>
        <v>12.230608232384094</v>
      </c>
      <c r="R36" s="103">
        <v>386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26</v>
      </c>
      <c r="B37" s="102" t="s">
        <v>312</v>
      </c>
      <c r="C37" s="101" t="s">
        <v>313</v>
      </c>
      <c r="D37" s="103">
        <f>+SUM(E37,+I37)</f>
        <v>31709</v>
      </c>
      <c r="E37" s="103">
        <f>+SUM(G37,+H37)</f>
        <v>18</v>
      </c>
      <c r="F37" s="104">
        <f>IF(D37&gt;0,E37/D37*100,"-")</f>
        <v>0.056766217793055594</v>
      </c>
      <c r="G37" s="103">
        <v>18</v>
      </c>
      <c r="H37" s="103">
        <v>0</v>
      </c>
      <c r="I37" s="103">
        <f>+SUM(K37,+M37,+O37)</f>
        <v>31691</v>
      </c>
      <c r="J37" s="104">
        <f>IF(D37&gt;0,I37/D37*100,"-")</f>
        <v>99.94323378220695</v>
      </c>
      <c r="K37" s="103">
        <v>31299</v>
      </c>
      <c r="L37" s="104">
        <f>IF(D37&gt;0,K37/D37*100,"-")</f>
        <v>98.70699170582485</v>
      </c>
      <c r="M37" s="103">
        <v>0</v>
      </c>
      <c r="N37" s="104">
        <f>IF(D37&gt;0,M37/D37*100,"-")</f>
        <v>0</v>
      </c>
      <c r="O37" s="103">
        <v>392</v>
      </c>
      <c r="P37" s="103">
        <v>350</v>
      </c>
      <c r="Q37" s="104">
        <f>IF(D37&gt;0,O37/D37*100,"-")</f>
        <v>1.2362420763820996</v>
      </c>
      <c r="R37" s="103">
        <v>148</v>
      </c>
      <c r="S37" s="101"/>
      <c r="T37" s="101" t="s">
        <v>255</v>
      </c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26</v>
      </c>
      <c r="B38" s="102" t="s">
        <v>314</v>
      </c>
      <c r="C38" s="101" t="s">
        <v>315</v>
      </c>
      <c r="D38" s="103">
        <f>+SUM(E38,+I38)</f>
        <v>22064</v>
      </c>
      <c r="E38" s="103">
        <f>+SUM(G38,+H38)</f>
        <v>729</v>
      </c>
      <c r="F38" s="104">
        <f>IF(D38&gt;0,E38/D38*100,"-")</f>
        <v>3.304024655547498</v>
      </c>
      <c r="G38" s="103">
        <v>729</v>
      </c>
      <c r="H38" s="103">
        <v>0</v>
      </c>
      <c r="I38" s="103">
        <f>+SUM(K38,+M38,+O38)</f>
        <v>21335</v>
      </c>
      <c r="J38" s="104">
        <f>IF(D38&gt;0,I38/D38*100,"-")</f>
        <v>96.6959753444525</v>
      </c>
      <c r="K38" s="103">
        <v>16370</v>
      </c>
      <c r="L38" s="104">
        <f>IF(D38&gt;0,K38/D38*100,"-")</f>
        <v>74.19325598259609</v>
      </c>
      <c r="M38" s="103">
        <v>2086</v>
      </c>
      <c r="N38" s="104">
        <f>IF(D38&gt;0,M38/D38*100,"-")</f>
        <v>9.454314720812183</v>
      </c>
      <c r="O38" s="103">
        <v>2879</v>
      </c>
      <c r="P38" s="103">
        <v>2872</v>
      </c>
      <c r="Q38" s="104">
        <f>IF(D38&gt;0,O38/D38*100,"-")</f>
        <v>13.048404641044234</v>
      </c>
      <c r="R38" s="103">
        <v>165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26</v>
      </c>
      <c r="B39" s="102" t="s">
        <v>316</v>
      </c>
      <c r="C39" s="101" t="s">
        <v>317</v>
      </c>
      <c r="D39" s="103">
        <f>+SUM(E39,+I39)</f>
        <v>31684</v>
      </c>
      <c r="E39" s="103">
        <f>+SUM(G39,+H39)</f>
        <v>1660</v>
      </c>
      <c r="F39" s="104">
        <f>IF(D39&gt;0,E39/D39*100,"-")</f>
        <v>5.239237470016412</v>
      </c>
      <c r="G39" s="103">
        <v>1660</v>
      </c>
      <c r="H39" s="103">
        <v>0</v>
      </c>
      <c r="I39" s="103">
        <f>+SUM(K39,+M39,+O39)</f>
        <v>30024</v>
      </c>
      <c r="J39" s="104">
        <f>IF(D39&gt;0,I39/D39*100,"-")</f>
        <v>94.7607625299836</v>
      </c>
      <c r="K39" s="103">
        <v>24457</v>
      </c>
      <c r="L39" s="104">
        <f>IF(D39&gt;0,K39/D39*100,"-")</f>
        <v>77.19038000252493</v>
      </c>
      <c r="M39" s="103">
        <v>0</v>
      </c>
      <c r="N39" s="104">
        <f>IF(D39&gt;0,M39/D39*100,"-")</f>
        <v>0</v>
      </c>
      <c r="O39" s="103">
        <v>5567</v>
      </c>
      <c r="P39" s="103">
        <v>5567</v>
      </c>
      <c r="Q39" s="104">
        <f>IF(D39&gt;0,O39/D39*100,"-")</f>
        <v>17.570382527458655</v>
      </c>
      <c r="R39" s="103">
        <v>317</v>
      </c>
      <c r="S39" s="101" t="s">
        <v>255</v>
      </c>
      <c r="T39" s="101"/>
      <c r="U39" s="101"/>
      <c r="V39" s="101"/>
      <c r="W39" s="101"/>
      <c r="X39" s="101" t="s">
        <v>255</v>
      </c>
      <c r="Y39" s="101"/>
      <c r="Z39" s="101"/>
    </row>
    <row r="40" spans="1:26" s="107" customFormat="1" ht="13.5" customHeight="1">
      <c r="A40" s="101" t="s">
        <v>26</v>
      </c>
      <c r="B40" s="102" t="s">
        <v>318</v>
      </c>
      <c r="C40" s="101" t="s">
        <v>319</v>
      </c>
      <c r="D40" s="103">
        <f>+SUM(E40,+I40)</f>
        <v>34645</v>
      </c>
      <c r="E40" s="103">
        <f>+SUM(G40,+H40)</f>
        <v>521</v>
      </c>
      <c r="F40" s="104">
        <f>IF(D40&gt;0,E40/D40*100,"-")</f>
        <v>1.5038245057006783</v>
      </c>
      <c r="G40" s="103">
        <v>521</v>
      </c>
      <c r="H40" s="103">
        <v>0</v>
      </c>
      <c r="I40" s="103">
        <f>+SUM(K40,+M40,+O40)</f>
        <v>34124</v>
      </c>
      <c r="J40" s="104">
        <f>IF(D40&gt;0,I40/D40*100,"-")</f>
        <v>98.49617549429932</v>
      </c>
      <c r="K40" s="103">
        <v>31988</v>
      </c>
      <c r="L40" s="104">
        <f>IF(D40&gt;0,K40/D40*100,"-")</f>
        <v>92.33078366286621</v>
      </c>
      <c r="M40" s="103">
        <v>0</v>
      </c>
      <c r="N40" s="104">
        <f>IF(D40&gt;0,M40/D40*100,"-")</f>
        <v>0</v>
      </c>
      <c r="O40" s="103">
        <v>2136</v>
      </c>
      <c r="P40" s="103">
        <v>211</v>
      </c>
      <c r="Q40" s="104">
        <f>IF(D40&gt;0,O40/D40*100,"-")</f>
        <v>6.165391831433107</v>
      </c>
      <c r="R40" s="103">
        <v>379</v>
      </c>
      <c r="S40" s="101"/>
      <c r="T40" s="101" t="s">
        <v>255</v>
      </c>
      <c r="U40" s="101"/>
      <c r="V40" s="101"/>
      <c r="W40" s="101"/>
      <c r="X40" s="101"/>
      <c r="Y40" s="101"/>
      <c r="Z40" s="101" t="s">
        <v>255</v>
      </c>
    </row>
    <row r="41" spans="1:26" s="107" customFormat="1" ht="13.5" customHeight="1">
      <c r="A41" s="101" t="s">
        <v>26</v>
      </c>
      <c r="B41" s="102" t="s">
        <v>320</v>
      </c>
      <c r="C41" s="101" t="s">
        <v>321</v>
      </c>
      <c r="D41" s="103">
        <f>+SUM(E41,+I41)</f>
        <v>12902</v>
      </c>
      <c r="E41" s="103">
        <f>+SUM(G41,+H41)</f>
        <v>3890</v>
      </c>
      <c r="F41" s="104">
        <f>IF(D41&gt;0,E41/D41*100,"-")</f>
        <v>30.15036428460704</v>
      </c>
      <c r="G41" s="103">
        <v>3890</v>
      </c>
      <c r="H41" s="103">
        <v>0</v>
      </c>
      <c r="I41" s="103">
        <f>+SUM(K41,+M41,+O41)</f>
        <v>9012</v>
      </c>
      <c r="J41" s="104">
        <f>IF(D41&gt;0,I41/D41*100,"-")</f>
        <v>69.84963571539296</v>
      </c>
      <c r="K41" s="103">
        <v>690</v>
      </c>
      <c r="L41" s="104">
        <f>IF(D41&gt;0,K41/D41*100,"-")</f>
        <v>5.348008060765773</v>
      </c>
      <c r="M41" s="103">
        <v>1095</v>
      </c>
      <c r="N41" s="104">
        <f>IF(D41&gt;0,M41/D41*100,"-")</f>
        <v>8.487056270345683</v>
      </c>
      <c r="O41" s="103">
        <v>7227</v>
      </c>
      <c r="P41" s="103">
        <v>6592</v>
      </c>
      <c r="Q41" s="104">
        <f>IF(D41&gt;0,O41/D41*100,"-")</f>
        <v>56.01457138428151</v>
      </c>
      <c r="R41" s="103">
        <v>94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26</v>
      </c>
      <c r="B42" s="102" t="s">
        <v>322</v>
      </c>
      <c r="C42" s="101" t="s">
        <v>323</v>
      </c>
      <c r="D42" s="103">
        <f>+SUM(E42,+I42)</f>
        <v>19722</v>
      </c>
      <c r="E42" s="103">
        <f>+SUM(G42,+H42)</f>
        <v>3178</v>
      </c>
      <c r="F42" s="104">
        <f>IF(D42&gt;0,E42/D42*100,"-")</f>
        <v>16.113984382922624</v>
      </c>
      <c r="G42" s="103">
        <v>3178</v>
      </c>
      <c r="H42" s="103">
        <v>0</v>
      </c>
      <c r="I42" s="103">
        <f>+SUM(K42,+M42,+O42)</f>
        <v>16544</v>
      </c>
      <c r="J42" s="104">
        <f>IF(D42&gt;0,I42/D42*100,"-")</f>
        <v>83.88601561707738</v>
      </c>
      <c r="K42" s="103">
        <v>10533</v>
      </c>
      <c r="L42" s="104">
        <f>IF(D42&gt;0,K42/D42*100,"-")</f>
        <v>53.40736233647703</v>
      </c>
      <c r="M42" s="103">
        <v>318</v>
      </c>
      <c r="N42" s="104">
        <f>IF(D42&gt;0,M42/D42*100,"-")</f>
        <v>1.6124125342257378</v>
      </c>
      <c r="O42" s="103">
        <v>5693</v>
      </c>
      <c r="P42" s="103">
        <v>5651</v>
      </c>
      <c r="Q42" s="104">
        <f>IF(D42&gt;0,O42/D42*100,"-")</f>
        <v>28.866240746374604</v>
      </c>
      <c r="R42" s="103">
        <v>292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26</v>
      </c>
      <c r="B43" s="102" t="s">
        <v>324</v>
      </c>
      <c r="C43" s="101" t="s">
        <v>325</v>
      </c>
      <c r="D43" s="103">
        <f>+SUM(E43,+I43)</f>
        <v>11991</v>
      </c>
      <c r="E43" s="103">
        <f>+SUM(G43,+H43)</f>
        <v>304</v>
      </c>
      <c r="F43" s="104">
        <f>IF(D43&gt;0,E43/D43*100,"-")</f>
        <v>2.5352347594028855</v>
      </c>
      <c r="G43" s="103">
        <v>304</v>
      </c>
      <c r="H43" s="103">
        <v>0</v>
      </c>
      <c r="I43" s="103">
        <f>+SUM(K43,+M43,+O43)</f>
        <v>11687</v>
      </c>
      <c r="J43" s="104">
        <f>IF(D43&gt;0,I43/D43*100,"-")</f>
        <v>97.46476524059712</v>
      </c>
      <c r="K43" s="103">
        <v>6312</v>
      </c>
      <c r="L43" s="104">
        <f>IF(D43&gt;0,K43/D43*100,"-")</f>
        <v>52.63947960970729</v>
      </c>
      <c r="M43" s="103">
        <v>1315</v>
      </c>
      <c r="N43" s="104">
        <f>IF(D43&gt;0,M43/D43*100,"-")</f>
        <v>10.96655825202235</v>
      </c>
      <c r="O43" s="103">
        <v>4060</v>
      </c>
      <c r="P43" s="103">
        <v>1158</v>
      </c>
      <c r="Q43" s="104">
        <f>IF(D43&gt;0,O43/D43*100,"-")</f>
        <v>33.858727378867485</v>
      </c>
      <c r="R43" s="103">
        <v>29</v>
      </c>
      <c r="S43" s="101" t="s">
        <v>255</v>
      </c>
      <c r="T43" s="101"/>
      <c r="U43" s="101"/>
      <c r="V43" s="101"/>
      <c r="W43" s="101" t="s">
        <v>255</v>
      </c>
      <c r="X43" s="101"/>
      <c r="Y43" s="101"/>
      <c r="Z43" s="101"/>
    </row>
    <row r="44" spans="1:26" s="107" customFormat="1" ht="13.5" customHeight="1">
      <c r="A44" s="101" t="s">
        <v>26</v>
      </c>
      <c r="B44" s="102" t="s">
        <v>326</v>
      </c>
      <c r="C44" s="101" t="s">
        <v>327</v>
      </c>
      <c r="D44" s="103">
        <f>+SUM(E44,+I44)</f>
        <v>34419</v>
      </c>
      <c r="E44" s="103">
        <f>+SUM(G44,+H44)</f>
        <v>644</v>
      </c>
      <c r="F44" s="104">
        <f>IF(D44&gt;0,E44/D44*100,"-")</f>
        <v>1.8710595891803947</v>
      </c>
      <c r="G44" s="103">
        <v>644</v>
      </c>
      <c r="H44" s="103">
        <v>0</v>
      </c>
      <c r="I44" s="103">
        <f>+SUM(K44,+M44,+O44)</f>
        <v>33775</v>
      </c>
      <c r="J44" s="104">
        <f>IF(D44&gt;0,I44/D44*100,"-")</f>
        <v>98.12894041081961</v>
      </c>
      <c r="K44" s="103">
        <v>33247</v>
      </c>
      <c r="L44" s="104">
        <f>IF(D44&gt;0,K44/D44*100,"-")</f>
        <v>96.59490397745432</v>
      </c>
      <c r="M44" s="103">
        <v>0</v>
      </c>
      <c r="N44" s="104">
        <f>IF(D44&gt;0,M44/D44*100,"-")</f>
        <v>0</v>
      </c>
      <c r="O44" s="103">
        <v>528</v>
      </c>
      <c r="P44" s="103">
        <v>268</v>
      </c>
      <c r="Q44" s="104">
        <f>IF(D44&gt;0,O44/D44*100,"-")</f>
        <v>1.5340364333652923</v>
      </c>
      <c r="R44" s="103">
        <v>213</v>
      </c>
      <c r="S44" s="101" t="s">
        <v>255</v>
      </c>
      <c r="T44" s="101"/>
      <c r="U44" s="101"/>
      <c r="V44" s="101"/>
      <c r="W44" s="101" t="s">
        <v>255</v>
      </c>
      <c r="X44" s="101"/>
      <c r="Y44" s="101"/>
      <c r="Z44" s="101"/>
    </row>
    <row r="45" spans="1:26" s="107" customFormat="1" ht="13.5" customHeight="1">
      <c r="A45" s="101" t="s">
        <v>26</v>
      </c>
      <c r="B45" s="102" t="s">
        <v>328</v>
      </c>
      <c r="C45" s="101" t="s">
        <v>329</v>
      </c>
      <c r="D45" s="103">
        <f>+SUM(E45,+I45)</f>
        <v>15914</v>
      </c>
      <c r="E45" s="103">
        <f>+SUM(G45,+H45)</f>
        <v>1108</v>
      </c>
      <c r="F45" s="104">
        <f>IF(D45&gt;0,E45/D45*100,"-")</f>
        <v>6.96242302375267</v>
      </c>
      <c r="G45" s="103">
        <v>1108</v>
      </c>
      <c r="H45" s="103">
        <v>0</v>
      </c>
      <c r="I45" s="103">
        <f>+SUM(K45,+M45,+O45)</f>
        <v>14806</v>
      </c>
      <c r="J45" s="104">
        <f>IF(D45&gt;0,I45/D45*100,"-")</f>
        <v>93.03757697624732</v>
      </c>
      <c r="K45" s="103">
        <v>10825</v>
      </c>
      <c r="L45" s="104">
        <f>IF(D45&gt;0,K45/D45*100,"-")</f>
        <v>68.02186753801685</v>
      </c>
      <c r="M45" s="103">
        <v>595</v>
      </c>
      <c r="N45" s="104">
        <f>IF(D45&gt;0,M45/D45*100,"-")</f>
        <v>3.7388462988563527</v>
      </c>
      <c r="O45" s="103">
        <v>3386</v>
      </c>
      <c r="P45" s="103">
        <v>3386</v>
      </c>
      <c r="Q45" s="104">
        <f>IF(D45&gt;0,O45/D45*100,"-")</f>
        <v>21.276863139374136</v>
      </c>
      <c r="R45" s="103">
        <v>97</v>
      </c>
      <c r="S45" s="101" t="s">
        <v>255</v>
      </c>
      <c r="T45" s="101"/>
      <c r="U45" s="101"/>
      <c r="V45" s="101"/>
      <c r="W45" s="101" t="s">
        <v>255</v>
      </c>
      <c r="X45" s="101"/>
      <c r="Y45" s="101"/>
      <c r="Z45" s="101"/>
    </row>
    <row r="46" spans="1:26" s="107" customFormat="1" ht="13.5" customHeight="1">
      <c r="A46" s="101" t="s">
        <v>26</v>
      </c>
      <c r="B46" s="102" t="s">
        <v>330</v>
      </c>
      <c r="C46" s="101" t="s">
        <v>331</v>
      </c>
      <c r="D46" s="103">
        <f>+SUM(E46,+I46)</f>
        <v>18245</v>
      </c>
      <c r="E46" s="103">
        <f>+SUM(G46,+H46)</f>
        <v>167</v>
      </c>
      <c r="F46" s="104">
        <f>IF(D46&gt;0,E46/D46*100,"-")</f>
        <v>0.9153192655522061</v>
      </c>
      <c r="G46" s="103">
        <v>167</v>
      </c>
      <c r="H46" s="103">
        <v>0</v>
      </c>
      <c r="I46" s="103">
        <f>+SUM(K46,+M46,+O46)</f>
        <v>18078</v>
      </c>
      <c r="J46" s="104">
        <f>IF(D46&gt;0,I46/D46*100,"-")</f>
        <v>99.0846807344478</v>
      </c>
      <c r="K46" s="103">
        <v>9454</v>
      </c>
      <c r="L46" s="104">
        <f>IF(D46&gt;0,K46/D46*100,"-")</f>
        <v>51.81693614688956</v>
      </c>
      <c r="M46" s="103">
        <v>358</v>
      </c>
      <c r="N46" s="104">
        <f>IF(D46&gt;0,M46/D46*100,"-")</f>
        <v>1.9621814195670046</v>
      </c>
      <c r="O46" s="103">
        <v>8266</v>
      </c>
      <c r="P46" s="103">
        <v>5189</v>
      </c>
      <c r="Q46" s="104">
        <f>IF(D46&gt;0,O46/D46*100,"-")</f>
        <v>45.30556316799123</v>
      </c>
      <c r="R46" s="103">
        <v>101</v>
      </c>
      <c r="S46" s="101" t="s">
        <v>255</v>
      </c>
      <c r="T46" s="101"/>
      <c r="U46" s="101"/>
      <c r="V46" s="101"/>
      <c r="W46" s="101" t="s">
        <v>255</v>
      </c>
      <c r="X46" s="101"/>
      <c r="Y46" s="101"/>
      <c r="Z46" s="101"/>
    </row>
    <row r="47" spans="1:26" s="107" customFormat="1" ht="13.5" customHeight="1">
      <c r="A47" s="101" t="s">
        <v>26</v>
      </c>
      <c r="B47" s="102" t="s">
        <v>332</v>
      </c>
      <c r="C47" s="101" t="s">
        <v>333</v>
      </c>
      <c r="D47" s="103">
        <f>+SUM(E47,+I47)</f>
        <v>19176</v>
      </c>
      <c r="E47" s="103">
        <f>+SUM(G47,+H47)</f>
        <v>2798</v>
      </c>
      <c r="F47" s="104">
        <f>IF(D47&gt;0,E47/D47*100,"-")</f>
        <v>14.591155611180643</v>
      </c>
      <c r="G47" s="103">
        <v>2702</v>
      </c>
      <c r="H47" s="103">
        <v>96</v>
      </c>
      <c r="I47" s="103">
        <f>+SUM(K47,+M47,+O47)</f>
        <v>16378</v>
      </c>
      <c r="J47" s="104">
        <f>IF(D47&gt;0,I47/D47*100,"-")</f>
        <v>85.40884438881936</v>
      </c>
      <c r="K47" s="103">
        <v>10861</v>
      </c>
      <c r="L47" s="104">
        <f>IF(D47&gt;0,K47/D47*100,"-")</f>
        <v>56.63850646641635</v>
      </c>
      <c r="M47" s="103">
        <v>1245</v>
      </c>
      <c r="N47" s="104">
        <f>IF(D47&gt;0,M47/D47*100,"-")</f>
        <v>6.4924906132665825</v>
      </c>
      <c r="O47" s="103">
        <v>4272</v>
      </c>
      <c r="P47" s="103">
        <v>1958</v>
      </c>
      <c r="Q47" s="104">
        <f>IF(D47&gt;0,O47/D47*100,"-")</f>
        <v>22.27784730913642</v>
      </c>
      <c r="R47" s="103">
        <v>126</v>
      </c>
      <c r="S47" s="101" t="s">
        <v>255</v>
      </c>
      <c r="T47" s="101"/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26</v>
      </c>
      <c r="B48" s="102" t="s">
        <v>334</v>
      </c>
      <c r="C48" s="101" t="s">
        <v>335</v>
      </c>
      <c r="D48" s="103">
        <f>+SUM(E48,+I48)</f>
        <v>15516</v>
      </c>
      <c r="E48" s="103">
        <f>+SUM(G48,+H48)</f>
        <v>2683</v>
      </c>
      <c r="F48" s="104">
        <f>IF(D48&gt;0,E48/D48*100,"-")</f>
        <v>17.291827790667696</v>
      </c>
      <c r="G48" s="103">
        <v>2683</v>
      </c>
      <c r="H48" s="103">
        <v>0</v>
      </c>
      <c r="I48" s="103">
        <f>+SUM(K48,+M48,+O48)</f>
        <v>12833</v>
      </c>
      <c r="J48" s="104">
        <f>IF(D48&gt;0,I48/D48*100,"-")</f>
        <v>82.7081722093323</v>
      </c>
      <c r="K48" s="103">
        <v>4149</v>
      </c>
      <c r="L48" s="104">
        <f>IF(D48&gt;0,K48/D48*100,"-")</f>
        <v>26.740139211136892</v>
      </c>
      <c r="M48" s="103">
        <v>818</v>
      </c>
      <c r="N48" s="104">
        <f>IF(D48&gt;0,M48/D48*100,"-")</f>
        <v>5.2719773137406545</v>
      </c>
      <c r="O48" s="103">
        <v>7866</v>
      </c>
      <c r="P48" s="103">
        <v>4239</v>
      </c>
      <c r="Q48" s="104">
        <f>IF(D48&gt;0,O48/D48*100,"-")</f>
        <v>50.696055684454755</v>
      </c>
      <c r="R48" s="103">
        <v>98</v>
      </c>
      <c r="S48" s="101" t="s">
        <v>255</v>
      </c>
      <c r="T48" s="101"/>
      <c r="U48" s="101"/>
      <c r="V48" s="101"/>
      <c r="W48" s="101" t="s">
        <v>255</v>
      </c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8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兵庫県</v>
      </c>
      <c r="B7" s="109" t="str">
        <f>'水洗化人口等'!B7</f>
        <v>28000</v>
      </c>
      <c r="C7" s="108" t="s">
        <v>201</v>
      </c>
      <c r="D7" s="110">
        <f>SUM(E7,+H7,+K7)</f>
        <v>328477</v>
      </c>
      <c r="E7" s="110">
        <f>SUM(F7:G7)</f>
        <v>37322</v>
      </c>
      <c r="F7" s="110">
        <f>SUM(F$8:F$1000)</f>
        <v>24974</v>
      </c>
      <c r="G7" s="110">
        <f>SUM(G$8:G$1000)</f>
        <v>12348</v>
      </c>
      <c r="H7" s="110">
        <f>SUM(I7:J7)</f>
        <v>89994</v>
      </c>
      <c r="I7" s="110">
        <f>SUM(I$8:I$1000)</f>
        <v>55595</v>
      </c>
      <c r="J7" s="110">
        <f>SUM(J$8:J$1000)</f>
        <v>34399</v>
      </c>
      <c r="K7" s="110">
        <f>SUM(L7:M7)</f>
        <v>201161</v>
      </c>
      <c r="L7" s="110">
        <f>SUM(L$8:L$1000)</f>
        <v>19032</v>
      </c>
      <c r="M7" s="110">
        <f>SUM(M$8:M$1000)</f>
        <v>182129</v>
      </c>
      <c r="N7" s="110">
        <f>SUM(O7,+V7,+AC7)</f>
        <v>339614</v>
      </c>
      <c r="O7" s="110">
        <f>SUM(P7:U7)</f>
        <v>99601</v>
      </c>
      <c r="P7" s="110">
        <f aca="true" t="shared" si="0" ref="P7:U7">SUM(P$8:P$1000)</f>
        <v>65412</v>
      </c>
      <c r="Q7" s="110">
        <f t="shared" si="0"/>
        <v>0</v>
      </c>
      <c r="R7" s="110">
        <f t="shared" si="0"/>
        <v>0</v>
      </c>
      <c r="S7" s="110">
        <f t="shared" si="0"/>
        <v>34189</v>
      </c>
      <c r="T7" s="110">
        <f t="shared" si="0"/>
        <v>0</v>
      </c>
      <c r="U7" s="110">
        <f t="shared" si="0"/>
        <v>0</v>
      </c>
      <c r="V7" s="110">
        <f>SUM(W7:AB7)</f>
        <v>228876</v>
      </c>
      <c r="W7" s="110">
        <f aca="true" t="shared" si="1" ref="W7:AB7">SUM(W$8:W$1000)</f>
        <v>188438</v>
      </c>
      <c r="X7" s="110">
        <f t="shared" si="1"/>
        <v>0</v>
      </c>
      <c r="Y7" s="110">
        <f t="shared" si="1"/>
        <v>0</v>
      </c>
      <c r="Z7" s="110">
        <f t="shared" si="1"/>
        <v>40438</v>
      </c>
      <c r="AA7" s="110">
        <f t="shared" si="1"/>
        <v>0</v>
      </c>
      <c r="AB7" s="110">
        <f t="shared" si="1"/>
        <v>0</v>
      </c>
      <c r="AC7" s="110">
        <f>SUM(AD7:AE7)</f>
        <v>11137</v>
      </c>
      <c r="AD7" s="110">
        <f>SUM(AD$8:AD$1000)</f>
        <v>4994</v>
      </c>
      <c r="AE7" s="110">
        <f>SUM(AE$8:AE$1000)</f>
        <v>6143</v>
      </c>
      <c r="AF7" s="110">
        <f>SUM(AG7:AI7)</f>
        <v>10116</v>
      </c>
      <c r="AG7" s="110">
        <f>SUM(AG$8:AG$1000)</f>
        <v>10116</v>
      </c>
      <c r="AH7" s="110">
        <f>SUM(AH$8:AH$1000)</f>
        <v>0</v>
      </c>
      <c r="AI7" s="110">
        <f>SUM(AI$8:AI$1000)</f>
        <v>0</v>
      </c>
      <c r="AJ7" s="110">
        <f>SUM(AK7:AS7)</f>
        <v>12601</v>
      </c>
      <c r="AK7" s="110">
        <f aca="true" t="shared" si="2" ref="AK7:AS7">SUM(AK$8:AK$1000)</f>
        <v>2637</v>
      </c>
      <c r="AL7" s="110">
        <f t="shared" si="2"/>
        <v>0</v>
      </c>
      <c r="AM7" s="110">
        <f t="shared" si="2"/>
        <v>1349</v>
      </c>
      <c r="AN7" s="110">
        <f t="shared" si="2"/>
        <v>1754</v>
      </c>
      <c r="AO7" s="110">
        <f t="shared" si="2"/>
        <v>0</v>
      </c>
      <c r="AP7" s="110">
        <f t="shared" si="2"/>
        <v>4370</v>
      </c>
      <c r="AQ7" s="110">
        <f t="shared" si="2"/>
        <v>62</v>
      </c>
      <c r="AR7" s="110">
        <f t="shared" si="2"/>
        <v>45</v>
      </c>
      <c r="AS7" s="110">
        <f t="shared" si="2"/>
        <v>2384</v>
      </c>
      <c r="AT7" s="110">
        <f>SUM(AU7:AY7)</f>
        <v>152</v>
      </c>
      <c r="AU7" s="110">
        <f>SUM(AU$8:AU$1000)</f>
        <v>152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302</v>
      </c>
      <c r="BA7" s="110">
        <f>SUM(BA$8:BA$1000)</f>
        <v>302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26</v>
      </c>
      <c r="B8" s="106" t="s">
        <v>253</v>
      </c>
      <c r="C8" s="101" t="s">
        <v>254</v>
      </c>
      <c r="D8" s="103">
        <f>SUM(E8,+H8,+K8)</f>
        <v>21082</v>
      </c>
      <c r="E8" s="103">
        <f>SUM(F8:G8)</f>
        <v>2131</v>
      </c>
      <c r="F8" s="103">
        <v>2131</v>
      </c>
      <c r="G8" s="103">
        <v>0</v>
      </c>
      <c r="H8" s="103">
        <f>SUM(I8:J8)</f>
        <v>35</v>
      </c>
      <c r="I8" s="103">
        <v>35</v>
      </c>
      <c r="J8" s="103">
        <v>0</v>
      </c>
      <c r="K8" s="103">
        <f>SUM(L8:M8)</f>
        <v>18916</v>
      </c>
      <c r="L8" s="103">
        <v>908</v>
      </c>
      <c r="M8" s="103">
        <v>18008</v>
      </c>
      <c r="N8" s="103">
        <f>SUM(O8,+V8,+AC8)</f>
        <v>21153</v>
      </c>
      <c r="O8" s="103">
        <f>SUM(P8:U8)</f>
        <v>3074</v>
      </c>
      <c r="P8" s="103">
        <v>3074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18008</v>
      </c>
      <c r="W8" s="103">
        <v>18008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71</v>
      </c>
      <c r="AD8" s="103">
        <v>71</v>
      </c>
      <c r="AE8" s="103">
        <v>0</v>
      </c>
      <c r="AF8" s="103">
        <f>SUM(AG8:AI8)</f>
        <v>58</v>
      </c>
      <c r="AG8" s="103">
        <v>58</v>
      </c>
      <c r="AH8" s="103">
        <v>0</v>
      </c>
      <c r="AI8" s="103">
        <v>0</v>
      </c>
      <c r="AJ8" s="103">
        <f>SUM(AK8:AS8)</f>
        <v>58</v>
      </c>
      <c r="AK8" s="103">
        <v>0</v>
      </c>
      <c r="AL8" s="103">
        <v>0</v>
      </c>
      <c r="AM8" s="103">
        <v>13</v>
      </c>
      <c r="AN8" s="103">
        <v>0</v>
      </c>
      <c r="AO8" s="103">
        <v>0</v>
      </c>
      <c r="AP8" s="103">
        <v>0</v>
      </c>
      <c r="AQ8" s="103">
        <v>0</v>
      </c>
      <c r="AR8" s="103">
        <v>45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26</v>
      </c>
      <c r="B9" s="106" t="s">
        <v>256</v>
      </c>
      <c r="C9" s="101" t="s">
        <v>257</v>
      </c>
      <c r="D9" s="103">
        <f>SUM(E9,+H9,+K9)</f>
        <v>27881</v>
      </c>
      <c r="E9" s="103">
        <f>SUM(F9:G9)</f>
        <v>8074</v>
      </c>
      <c r="F9" s="103">
        <v>8074</v>
      </c>
      <c r="G9" s="103">
        <v>0</v>
      </c>
      <c r="H9" s="103">
        <f>SUM(I9:J9)</f>
        <v>892</v>
      </c>
      <c r="I9" s="103">
        <v>892</v>
      </c>
      <c r="J9" s="103">
        <v>0</v>
      </c>
      <c r="K9" s="103">
        <f>SUM(L9:M9)</f>
        <v>18915</v>
      </c>
      <c r="L9" s="103">
        <v>1218</v>
      </c>
      <c r="M9" s="103">
        <v>17697</v>
      </c>
      <c r="N9" s="103">
        <f>SUM(O9,+V9,+AC9)</f>
        <v>27881</v>
      </c>
      <c r="O9" s="103">
        <f>SUM(P9:U9)</f>
        <v>10184</v>
      </c>
      <c r="P9" s="103">
        <v>10184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17697</v>
      </c>
      <c r="W9" s="103">
        <v>17697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362</v>
      </c>
      <c r="AG9" s="103">
        <v>362</v>
      </c>
      <c r="AH9" s="103">
        <v>0</v>
      </c>
      <c r="AI9" s="103">
        <v>0</v>
      </c>
      <c r="AJ9" s="103">
        <f>SUM(AK9:AS9)</f>
        <v>362</v>
      </c>
      <c r="AK9" s="103">
        <v>0</v>
      </c>
      <c r="AL9" s="103">
        <v>0</v>
      </c>
      <c r="AM9" s="103">
        <v>213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149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26</v>
      </c>
      <c r="B10" s="106" t="s">
        <v>258</v>
      </c>
      <c r="C10" s="101" t="s">
        <v>259</v>
      </c>
      <c r="D10" s="103">
        <f>SUM(E10,+H10,+K10)</f>
        <v>5228</v>
      </c>
      <c r="E10" s="103">
        <f>SUM(F10:G10)</f>
        <v>0</v>
      </c>
      <c r="F10" s="103">
        <v>0</v>
      </c>
      <c r="G10" s="103">
        <v>0</v>
      </c>
      <c r="H10" s="103">
        <f>SUM(I10:J10)</f>
        <v>805</v>
      </c>
      <c r="I10" s="103">
        <v>805</v>
      </c>
      <c r="J10" s="103">
        <v>0</v>
      </c>
      <c r="K10" s="103">
        <f>SUM(L10:M10)</f>
        <v>4423</v>
      </c>
      <c r="L10" s="103">
        <v>0</v>
      </c>
      <c r="M10" s="103">
        <v>4423</v>
      </c>
      <c r="N10" s="103">
        <f>SUM(O10,+V10,+AC10)</f>
        <v>5228</v>
      </c>
      <c r="O10" s="103">
        <f>SUM(P10:U10)</f>
        <v>805</v>
      </c>
      <c r="P10" s="103">
        <v>0</v>
      </c>
      <c r="Q10" s="103">
        <v>0</v>
      </c>
      <c r="R10" s="103">
        <v>0</v>
      </c>
      <c r="S10" s="103">
        <v>805</v>
      </c>
      <c r="T10" s="103">
        <v>0</v>
      </c>
      <c r="U10" s="103">
        <v>0</v>
      </c>
      <c r="V10" s="103">
        <f>SUM(W10:AB10)</f>
        <v>4423</v>
      </c>
      <c r="W10" s="103">
        <v>0</v>
      </c>
      <c r="X10" s="103">
        <v>0</v>
      </c>
      <c r="Y10" s="103">
        <v>0</v>
      </c>
      <c r="Z10" s="103">
        <v>4423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26</v>
      </c>
      <c r="B11" s="106" t="s">
        <v>260</v>
      </c>
      <c r="C11" s="101" t="s">
        <v>261</v>
      </c>
      <c r="D11" s="103">
        <f>SUM(E11,+H11,+K11)</f>
        <v>4901</v>
      </c>
      <c r="E11" s="103">
        <f>SUM(F11:G11)</f>
        <v>0</v>
      </c>
      <c r="F11" s="103">
        <v>0</v>
      </c>
      <c r="G11" s="103">
        <v>0</v>
      </c>
      <c r="H11" s="103">
        <f>SUM(I11:J11)</f>
        <v>1995</v>
      </c>
      <c r="I11" s="103">
        <v>1995</v>
      </c>
      <c r="J11" s="103">
        <v>0</v>
      </c>
      <c r="K11" s="103">
        <f>SUM(L11:M11)</f>
        <v>2906</v>
      </c>
      <c r="L11" s="103">
        <v>0</v>
      </c>
      <c r="M11" s="103">
        <v>2906</v>
      </c>
      <c r="N11" s="103">
        <f>SUM(O11,+V11,+AC11)</f>
        <v>4901</v>
      </c>
      <c r="O11" s="103">
        <f>SUM(P11:U11)</f>
        <v>1995</v>
      </c>
      <c r="P11" s="103">
        <v>0</v>
      </c>
      <c r="Q11" s="103">
        <v>0</v>
      </c>
      <c r="R11" s="103">
        <v>0</v>
      </c>
      <c r="S11" s="103">
        <v>1995</v>
      </c>
      <c r="T11" s="103">
        <v>0</v>
      </c>
      <c r="U11" s="103">
        <v>0</v>
      </c>
      <c r="V11" s="103">
        <f>SUM(W11:AB11)</f>
        <v>2906</v>
      </c>
      <c r="W11" s="103">
        <v>0</v>
      </c>
      <c r="X11" s="103">
        <v>0</v>
      </c>
      <c r="Y11" s="103">
        <v>0</v>
      </c>
      <c r="Z11" s="103">
        <v>2906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26</v>
      </c>
      <c r="B12" s="106" t="s">
        <v>262</v>
      </c>
      <c r="C12" s="101" t="s">
        <v>263</v>
      </c>
      <c r="D12" s="103">
        <f>SUM(E12,+H12,+K12)</f>
        <v>2300</v>
      </c>
      <c r="E12" s="103">
        <f>SUM(F12:G12)</f>
        <v>0</v>
      </c>
      <c r="F12" s="103">
        <v>0</v>
      </c>
      <c r="G12" s="103">
        <v>0</v>
      </c>
      <c r="H12" s="103">
        <f>SUM(I12:J12)</f>
        <v>941</v>
      </c>
      <c r="I12" s="103">
        <v>941</v>
      </c>
      <c r="J12" s="103">
        <v>0</v>
      </c>
      <c r="K12" s="103">
        <f>SUM(L12:M12)</f>
        <v>1359</v>
      </c>
      <c r="L12" s="103">
        <v>182</v>
      </c>
      <c r="M12" s="103">
        <v>1177</v>
      </c>
      <c r="N12" s="103">
        <f>SUM(O12,+V12,+AC12)</f>
        <v>2300</v>
      </c>
      <c r="O12" s="103">
        <f>SUM(P12:U12)</f>
        <v>1123</v>
      </c>
      <c r="P12" s="103">
        <v>0</v>
      </c>
      <c r="Q12" s="103">
        <v>0</v>
      </c>
      <c r="R12" s="103">
        <v>0</v>
      </c>
      <c r="S12" s="103">
        <v>1123</v>
      </c>
      <c r="T12" s="103">
        <v>0</v>
      </c>
      <c r="U12" s="103">
        <v>0</v>
      </c>
      <c r="V12" s="103">
        <f>SUM(W12:AB12)</f>
        <v>1177</v>
      </c>
      <c r="W12" s="103">
        <v>0</v>
      </c>
      <c r="X12" s="103">
        <v>0</v>
      </c>
      <c r="Y12" s="103">
        <v>0</v>
      </c>
      <c r="Z12" s="103">
        <v>1177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26</v>
      </c>
      <c r="B13" s="106" t="s">
        <v>264</v>
      </c>
      <c r="C13" s="101" t="s">
        <v>265</v>
      </c>
      <c r="D13" s="103">
        <f>SUM(E13,+H13,+K13)</f>
        <v>16405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16405</v>
      </c>
      <c r="L13" s="103">
        <v>3748</v>
      </c>
      <c r="M13" s="103">
        <v>12657</v>
      </c>
      <c r="N13" s="103">
        <f>SUM(O13,+V13,+AC13)</f>
        <v>16405</v>
      </c>
      <c r="O13" s="103">
        <f>SUM(P13:U13)</f>
        <v>3748</v>
      </c>
      <c r="P13" s="103">
        <v>3748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12657</v>
      </c>
      <c r="W13" s="103">
        <v>12657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720</v>
      </c>
      <c r="AG13" s="103">
        <v>720</v>
      </c>
      <c r="AH13" s="103">
        <v>0</v>
      </c>
      <c r="AI13" s="103">
        <v>0</v>
      </c>
      <c r="AJ13" s="103">
        <f>SUM(AK13:AS13)</f>
        <v>720</v>
      </c>
      <c r="AK13" s="103">
        <v>0</v>
      </c>
      <c r="AL13" s="103">
        <v>0</v>
      </c>
      <c r="AM13" s="103">
        <v>19</v>
      </c>
      <c r="AN13" s="103">
        <v>701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26</v>
      </c>
      <c r="B14" s="106" t="s">
        <v>266</v>
      </c>
      <c r="C14" s="101" t="s">
        <v>267</v>
      </c>
      <c r="D14" s="103">
        <f>SUM(E14,+H14,+K14)</f>
        <v>72</v>
      </c>
      <c r="E14" s="103">
        <f>SUM(F14:G14)</f>
        <v>0</v>
      </c>
      <c r="F14" s="103">
        <v>0</v>
      </c>
      <c r="G14" s="103">
        <v>0</v>
      </c>
      <c r="H14" s="103">
        <f>SUM(I14:J14)</f>
        <v>72</v>
      </c>
      <c r="I14" s="103">
        <v>26</v>
      </c>
      <c r="J14" s="103">
        <v>46</v>
      </c>
      <c r="K14" s="103">
        <f>SUM(L14:M14)</f>
        <v>0</v>
      </c>
      <c r="L14" s="103">
        <v>0</v>
      </c>
      <c r="M14" s="103">
        <v>0</v>
      </c>
      <c r="N14" s="103">
        <f>SUM(O14,+V14,+AC14)</f>
        <v>72</v>
      </c>
      <c r="O14" s="103">
        <f>SUM(P14:U14)</f>
        <v>26</v>
      </c>
      <c r="P14" s="103">
        <v>26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46</v>
      </c>
      <c r="W14" s="103">
        <v>46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26</v>
      </c>
      <c r="B15" s="106" t="s">
        <v>268</v>
      </c>
      <c r="C15" s="101" t="s">
        <v>269</v>
      </c>
      <c r="D15" s="103">
        <f>SUM(E15,+H15,+K15)</f>
        <v>1141</v>
      </c>
      <c r="E15" s="103">
        <f>SUM(F15:G15)</f>
        <v>0</v>
      </c>
      <c r="F15" s="103">
        <v>0</v>
      </c>
      <c r="G15" s="103">
        <v>0</v>
      </c>
      <c r="H15" s="103">
        <f>SUM(I15:J15)</f>
        <v>668</v>
      </c>
      <c r="I15" s="103">
        <v>668</v>
      </c>
      <c r="J15" s="103">
        <v>0</v>
      </c>
      <c r="K15" s="103">
        <f>SUM(L15:M15)</f>
        <v>473</v>
      </c>
      <c r="L15" s="103">
        <v>0</v>
      </c>
      <c r="M15" s="103">
        <v>473</v>
      </c>
      <c r="N15" s="103">
        <f>SUM(O15,+V15,+AC15)</f>
        <v>1141</v>
      </c>
      <c r="O15" s="103">
        <f>SUM(P15:U15)</f>
        <v>668</v>
      </c>
      <c r="P15" s="103">
        <v>0</v>
      </c>
      <c r="Q15" s="103">
        <v>0</v>
      </c>
      <c r="R15" s="103">
        <v>0</v>
      </c>
      <c r="S15" s="103">
        <v>668</v>
      </c>
      <c r="T15" s="103">
        <v>0</v>
      </c>
      <c r="U15" s="103">
        <v>0</v>
      </c>
      <c r="V15" s="103">
        <f>SUM(W15:AB15)</f>
        <v>473</v>
      </c>
      <c r="W15" s="103">
        <v>0</v>
      </c>
      <c r="X15" s="103">
        <v>0</v>
      </c>
      <c r="Y15" s="103">
        <v>0</v>
      </c>
      <c r="Z15" s="103">
        <v>473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26</v>
      </c>
      <c r="B16" s="106" t="s">
        <v>270</v>
      </c>
      <c r="C16" s="101" t="s">
        <v>271</v>
      </c>
      <c r="D16" s="103">
        <f>SUM(E16,+H16,+K16)</f>
        <v>1621</v>
      </c>
      <c r="E16" s="103">
        <f>SUM(F16:G16)</f>
        <v>631</v>
      </c>
      <c r="F16" s="103">
        <v>631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990</v>
      </c>
      <c r="L16" s="103">
        <v>0</v>
      </c>
      <c r="M16" s="103">
        <v>990</v>
      </c>
      <c r="N16" s="103">
        <f>SUM(O16,+V16,+AC16)</f>
        <v>1621</v>
      </c>
      <c r="O16" s="103">
        <f>SUM(P16:U16)</f>
        <v>631</v>
      </c>
      <c r="P16" s="103">
        <v>0</v>
      </c>
      <c r="Q16" s="103">
        <v>0</v>
      </c>
      <c r="R16" s="103">
        <v>0</v>
      </c>
      <c r="S16" s="103">
        <v>631</v>
      </c>
      <c r="T16" s="103">
        <v>0</v>
      </c>
      <c r="U16" s="103">
        <v>0</v>
      </c>
      <c r="V16" s="103">
        <f>SUM(W16:AB16)</f>
        <v>990</v>
      </c>
      <c r="W16" s="103">
        <v>0</v>
      </c>
      <c r="X16" s="103">
        <v>0</v>
      </c>
      <c r="Y16" s="103">
        <v>0</v>
      </c>
      <c r="Z16" s="103">
        <v>990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26</v>
      </c>
      <c r="B17" s="106" t="s">
        <v>272</v>
      </c>
      <c r="C17" s="101" t="s">
        <v>273</v>
      </c>
      <c r="D17" s="103">
        <f>SUM(E17,+H17,+K17)</f>
        <v>5804</v>
      </c>
      <c r="E17" s="103">
        <f>SUM(F17:G17)</f>
        <v>0</v>
      </c>
      <c r="F17" s="103">
        <v>0</v>
      </c>
      <c r="G17" s="103">
        <v>0</v>
      </c>
      <c r="H17" s="103">
        <f>SUM(I17:J17)</f>
        <v>3134</v>
      </c>
      <c r="I17" s="103">
        <v>3134</v>
      </c>
      <c r="J17" s="103">
        <v>0</v>
      </c>
      <c r="K17" s="103">
        <f>SUM(L17:M17)</f>
        <v>2670</v>
      </c>
      <c r="L17" s="103">
        <v>0</v>
      </c>
      <c r="M17" s="103">
        <v>2670</v>
      </c>
      <c r="N17" s="103">
        <f>SUM(O17,+V17,+AC17)</f>
        <v>5804</v>
      </c>
      <c r="O17" s="103">
        <f>SUM(P17:U17)</f>
        <v>3134</v>
      </c>
      <c r="P17" s="103">
        <v>0</v>
      </c>
      <c r="Q17" s="103">
        <v>0</v>
      </c>
      <c r="R17" s="103">
        <v>0</v>
      </c>
      <c r="S17" s="103">
        <v>3134</v>
      </c>
      <c r="T17" s="103">
        <v>0</v>
      </c>
      <c r="U17" s="103">
        <v>0</v>
      </c>
      <c r="V17" s="103">
        <f>SUM(W17:AB17)</f>
        <v>2670</v>
      </c>
      <c r="W17" s="103">
        <v>0</v>
      </c>
      <c r="X17" s="103">
        <v>0</v>
      </c>
      <c r="Y17" s="103">
        <v>0</v>
      </c>
      <c r="Z17" s="103">
        <v>2670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26</v>
      </c>
      <c r="B18" s="106" t="s">
        <v>274</v>
      </c>
      <c r="C18" s="101" t="s">
        <v>275</v>
      </c>
      <c r="D18" s="103">
        <f>SUM(E18,+H18,+K18)</f>
        <v>40603</v>
      </c>
      <c r="E18" s="103">
        <f>SUM(F18:G18)</f>
        <v>8417</v>
      </c>
      <c r="F18" s="103">
        <v>8417</v>
      </c>
      <c r="G18" s="103">
        <v>0</v>
      </c>
      <c r="H18" s="103">
        <f>SUM(I18:J18)</f>
        <v>13192</v>
      </c>
      <c r="I18" s="103">
        <v>13192</v>
      </c>
      <c r="J18" s="103">
        <v>0</v>
      </c>
      <c r="K18" s="103">
        <f>SUM(L18:M18)</f>
        <v>18994</v>
      </c>
      <c r="L18" s="103">
        <v>0</v>
      </c>
      <c r="M18" s="103">
        <v>18994</v>
      </c>
      <c r="N18" s="103">
        <f>SUM(O18,+V18,+AC18)</f>
        <v>40603</v>
      </c>
      <c r="O18" s="103">
        <f>SUM(P18:U18)</f>
        <v>21609</v>
      </c>
      <c r="P18" s="103">
        <v>0</v>
      </c>
      <c r="Q18" s="103">
        <v>0</v>
      </c>
      <c r="R18" s="103">
        <v>0</v>
      </c>
      <c r="S18" s="103">
        <v>21609</v>
      </c>
      <c r="T18" s="103">
        <v>0</v>
      </c>
      <c r="U18" s="103">
        <v>0</v>
      </c>
      <c r="V18" s="103">
        <f>SUM(W18:AB18)</f>
        <v>18994</v>
      </c>
      <c r="W18" s="103">
        <v>0</v>
      </c>
      <c r="X18" s="103">
        <v>0</v>
      </c>
      <c r="Y18" s="103">
        <v>0</v>
      </c>
      <c r="Z18" s="103">
        <v>18994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26</v>
      </c>
      <c r="B19" s="106" t="s">
        <v>276</v>
      </c>
      <c r="C19" s="101" t="s">
        <v>277</v>
      </c>
      <c r="D19" s="103">
        <f>SUM(E19,+H19,+K19)</f>
        <v>1730</v>
      </c>
      <c r="E19" s="103">
        <f>SUM(F19:G19)</f>
        <v>712</v>
      </c>
      <c r="F19" s="103">
        <v>712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1018</v>
      </c>
      <c r="L19" s="103">
        <v>0</v>
      </c>
      <c r="M19" s="103">
        <v>1018</v>
      </c>
      <c r="N19" s="103">
        <f>SUM(O19,+V19,+AC19)</f>
        <v>1730</v>
      </c>
      <c r="O19" s="103">
        <f>SUM(P19:U19)</f>
        <v>712</v>
      </c>
      <c r="P19" s="103">
        <v>0</v>
      </c>
      <c r="Q19" s="103">
        <v>0</v>
      </c>
      <c r="R19" s="103">
        <v>0</v>
      </c>
      <c r="S19" s="103">
        <v>712</v>
      </c>
      <c r="T19" s="103">
        <v>0</v>
      </c>
      <c r="U19" s="103">
        <v>0</v>
      </c>
      <c r="V19" s="103">
        <f>SUM(W19:AB19)</f>
        <v>1018</v>
      </c>
      <c r="W19" s="103">
        <v>0</v>
      </c>
      <c r="X19" s="103">
        <v>0</v>
      </c>
      <c r="Y19" s="103">
        <v>0</v>
      </c>
      <c r="Z19" s="103">
        <v>1018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26</v>
      </c>
      <c r="B20" s="106" t="s">
        <v>278</v>
      </c>
      <c r="C20" s="101" t="s">
        <v>279</v>
      </c>
      <c r="D20" s="103">
        <f>SUM(E20,+H20,+K20)</f>
        <v>7110</v>
      </c>
      <c r="E20" s="103">
        <f>SUM(F20:G20)</f>
        <v>0</v>
      </c>
      <c r="F20" s="103">
        <v>0</v>
      </c>
      <c r="G20" s="103">
        <v>0</v>
      </c>
      <c r="H20" s="103">
        <f>SUM(I20:J20)</f>
        <v>3212</v>
      </c>
      <c r="I20" s="103">
        <v>3212</v>
      </c>
      <c r="J20" s="103">
        <v>0</v>
      </c>
      <c r="K20" s="103">
        <f>SUM(L20:M20)</f>
        <v>3898</v>
      </c>
      <c r="L20" s="103">
        <v>227</v>
      </c>
      <c r="M20" s="103">
        <v>3671</v>
      </c>
      <c r="N20" s="103">
        <f>SUM(O20,+V20,+AC20)</f>
        <v>7110</v>
      </c>
      <c r="O20" s="103">
        <f>SUM(P20:U20)</f>
        <v>3439</v>
      </c>
      <c r="P20" s="103">
        <v>3439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3671</v>
      </c>
      <c r="W20" s="103">
        <v>3671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22</v>
      </c>
      <c r="AG20" s="103">
        <v>22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22</v>
      </c>
      <c r="AU20" s="103">
        <v>22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26</v>
      </c>
      <c r="BA20" s="103">
        <v>26</v>
      </c>
      <c r="BB20" s="103">
        <v>0</v>
      </c>
      <c r="BC20" s="103">
        <v>0</v>
      </c>
    </row>
    <row r="21" spans="1:55" s="107" customFormat="1" ht="13.5" customHeight="1">
      <c r="A21" s="105" t="s">
        <v>26</v>
      </c>
      <c r="B21" s="106" t="s">
        <v>280</v>
      </c>
      <c r="C21" s="101" t="s">
        <v>281</v>
      </c>
      <c r="D21" s="103">
        <f>SUM(E21,+H21,+K21)</f>
        <v>3671</v>
      </c>
      <c r="E21" s="103">
        <f>SUM(F21:G21)</f>
        <v>0</v>
      </c>
      <c r="F21" s="103">
        <v>0</v>
      </c>
      <c r="G21" s="103">
        <v>0</v>
      </c>
      <c r="H21" s="103">
        <f>SUM(I21:J21)</f>
        <v>1087</v>
      </c>
      <c r="I21" s="103">
        <v>1087</v>
      </c>
      <c r="J21" s="103">
        <v>0</v>
      </c>
      <c r="K21" s="103">
        <f>SUM(L21:M21)</f>
        <v>2584</v>
      </c>
      <c r="L21" s="103">
        <v>0</v>
      </c>
      <c r="M21" s="103">
        <v>2584</v>
      </c>
      <c r="N21" s="103">
        <f>SUM(O21,+V21,+AC21)</f>
        <v>3671</v>
      </c>
      <c r="O21" s="103">
        <f>SUM(P21:U21)</f>
        <v>1087</v>
      </c>
      <c r="P21" s="103">
        <v>1087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2584</v>
      </c>
      <c r="W21" s="103">
        <v>2584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118</v>
      </c>
      <c r="AG21" s="103">
        <v>118</v>
      </c>
      <c r="AH21" s="103">
        <v>0</v>
      </c>
      <c r="AI21" s="103">
        <v>0</v>
      </c>
      <c r="AJ21" s="103">
        <f>SUM(AK21:AS21)</f>
        <v>118</v>
      </c>
      <c r="AK21" s="103">
        <v>0</v>
      </c>
      <c r="AL21" s="103">
        <v>0</v>
      </c>
      <c r="AM21" s="103">
        <v>118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26</v>
      </c>
      <c r="B22" s="106" t="s">
        <v>282</v>
      </c>
      <c r="C22" s="101" t="s">
        <v>283</v>
      </c>
      <c r="D22" s="103">
        <f>SUM(E22,+H22,+K22)</f>
        <v>11378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11378</v>
      </c>
      <c r="L22" s="103">
        <v>3926</v>
      </c>
      <c r="M22" s="103">
        <v>7452</v>
      </c>
      <c r="N22" s="103">
        <f>SUM(O22,+V22,+AC22)</f>
        <v>11378</v>
      </c>
      <c r="O22" s="103">
        <f>SUM(P22:U22)</f>
        <v>3926</v>
      </c>
      <c r="P22" s="103">
        <v>3926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7452</v>
      </c>
      <c r="W22" s="103">
        <v>7452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439</v>
      </c>
      <c r="AG22" s="103">
        <v>439</v>
      </c>
      <c r="AH22" s="103">
        <v>0</v>
      </c>
      <c r="AI22" s="103">
        <v>0</v>
      </c>
      <c r="AJ22" s="103">
        <f>SUM(AK22:AS22)</f>
        <v>439</v>
      </c>
      <c r="AK22" s="103">
        <v>0</v>
      </c>
      <c r="AL22" s="103">
        <v>0</v>
      </c>
      <c r="AM22" s="103">
        <v>439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26</v>
      </c>
      <c r="B23" s="106" t="s">
        <v>284</v>
      </c>
      <c r="C23" s="101" t="s">
        <v>285</v>
      </c>
      <c r="D23" s="103">
        <f>SUM(E23,+H23,+K23)</f>
        <v>10543</v>
      </c>
      <c r="E23" s="103">
        <f>SUM(F23:G23)</f>
        <v>1014</v>
      </c>
      <c r="F23" s="103">
        <v>1014</v>
      </c>
      <c r="G23" s="103">
        <v>0</v>
      </c>
      <c r="H23" s="103">
        <f>SUM(I23:J23)</f>
        <v>3386</v>
      </c>
      <c r="I23" s="103">
        <v>3386</v>
      </c>
      <c r="J23" s="103">
        <v>0</v>
      </c>
      <c r="K23" s="103">
        <f>SUM(L23:M23)</f>
        <v>6143</v>
      </c>
      <c r="L23" s="103">
        <v>0</v>
      </c>
      <c r="M23" s="103">
        <v>6143</v>
      </c>
      <c r="N23" s="103">
        <f>SUM(O23,+V23,+AC23)</f>
        <v>21086</v>
      </c>
      <c r="O23" s="103">
        <f>SUM(P23:U23)</f>
        <v>4400</v>
      </c>
      <c r="P23" s="103">
        <v>4400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6143</v>
      </c>
      <c r="W23" s="103">
        <v>6143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10543</v>
      </c>
      <c r="AD23" s="103">
        <v>4400</v>
      </c>
      <c r="AE23" s="103">
        <v>6143</v>
      </c>
      <c r="AF23" s="103">
        <f>SUM(AG23:AI23)</f>
        <v>458</v>
      </c>
      <c r="AG23" s="103">
        <v>458</v>
      </c>
      <c r="AH23" s="103">
        <v>0</v>
      </c>
      <c r="AI23" s="103">
        <v>0</v>
      </c>
      <c r="AJ23" s="103">
        <f>SUM(AK23:AS23)</f>
        <v>458</v>
      </c>
      <c r="AK23" s="103">
        <v>0</v>
      </c>
      <c r="AL23" s="103">
        <v>0</v>
      </c>
      <c r="AM23" s="103">
        <v>458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26</v>
      </c>
      <c r="B24" s="106" t="s">
        <v>286</v>
      </c>
      <c r="C24" s="101" t="s">
        <v>287</v>
      </c>
      <c r="D24" s="103">
        <f>SUM(E24,+H24,+K24)</f>
        <v>2732</v>
      </c>
      <c r="E24" s="103">
        <f>SUM(F24:G24)</f>
        <v>0</v>
      </c>
      <c r="F24" s="103">
        <v>0</v>
      </c>
      <c r="G24" s="103">
        <v>0</v>
      </c>
      <c r="H24" s="103">
        <f>SUM(I24:J24)</f>
        <v>1731</v>
      </c>
      <c r="I24" s="103">
        <v>1731</v>
      </c>
      <c r="J24" s="103">
        <v>0</v>
      </c>
      <c r="K24" s="103">
        <f>SUM(L24:M24)</f>
        <v>1001</v>
      </c>
      <c r="L24" s="103">
        <v>0</v>
      </c>
      <c r="M24" s="103">
        <v>1001</v>
      </c>
      <c r="N24" s="103">
        <f>SUM(O24,+V24,+AC24)</f>
        <v>2732</v>
      </c>
      <c r="O24" s="103">
        <f>SUM(P24:U24)</f>
        <v>1731</v>
      </c>
      <c r="P24" s="103">
        <v>0</v>
      </c>
      <c r="Q24" s="103">
        <v>0</v>
      </c>
      <c r="R24" s="103">
        <v>0</v>
      </c>
      <c r="S24" s="103">
        <v>1731</v>
      </c>
      <c r="T24" s="103">
        <v>0</v>
      </c>
      <c r="U24" s="103">
        <v>0</v>
      </c>
      <c r="V24" s="103">
        <f>SUM(W24:AB24)</f>
        <v>1001</v>
      </c>
      <c r="W24" s="103">
        <v>0</v>
      </c>
      <c r="X24" s="103">
        <v>0</v>
      </c>
      <c r="Y24" s="103">
        <v>0</v>
      </c>
      <c r="Z24" s="103">
        <v>1001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26</v>
      </c>
      <c r="B25" s="106" t="s">
        <v>288</v>
      </c>
      <c r="C25" s="101" t="s">
        <v>289</v>
      </c>
      <c r="D25" s="103">
        <f>SUM(E25,+H25,+K25)</f>
        <v>6328</v>
      </c>
      <c r="E25" s="103">
        <f>SUM(F25:G25)</f>
        <v>0</v>
      </c>
      <c r="F25" s="103">
        <v>0</v>
      </c>
      <c r="G25" s="103">
        <v>0</v>
      </c>
      <c r="H25" s="103">
        <f>SUM(I25:J25)</f>
        <v>2093</v>
      </c>
      <c r="I25" s="103">
        <v>2093</v>
      </c>
      <c r="J25" s="103">
        <v>0</v>
      </c>
      <c r="K25" s="103">
        <f>SUM(L25:M25)</f>
        <v>4235</v>
      </c>
      <c r="L25" s="103">
        <v>0</v>
      </c>
      <c r="M25" s="103">
        <v>4235</v>
      </c>
      <c r="N25" s="103">
        <f>SUM(O25,+V25,+AC25)</f>
        <v>6328</v>
      </c>
      <c r="O25" s="103">
        <f>SUM(P25:U25)</f>
        <v>2093</v>
      </c>
      <c r="P25" s="103">
        <v>2093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4235</v>
      </c>
      <c r="W25" s="103">
        <v>4235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26</v>
      </c>
      <c r="AG25" s="103">
        <v>26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26</v>
      </c>
      <c r="AU25" s="103">
        <v>26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26</v>
      </c>
      <c r="B26" s="106" t="s">
        <v>290</v>
      </c>
      <c r="C26" s="101" t="s">
        <v>291</v>
      </c>
      <c r="D26" s="103">
        <f>SUM(E26,+H26,+K26)</f>
        <v>10044</v>
      </c>
      <c r="E26" s="103">
        <f>SUM(F26:G26)</f>
        <v>0</v>
      </c>
      <c r="F26" s="103">
        <v>0</v>
      </c>
      <c r="G26" s="103">
        <v>0</v>
      </c>
      <c r="H26" s="103">
        <f>SUM(I26:J26)</f>
        <v>1604</v>
      </c>
      <c r="I26" s="103">
        <v>1604</v>
      </c>
      <c r="J26" s="103">
        <v>0</v>
      </c>
      <c r="K26" s="103">
        <f>SUM(L26:M26)</f>
        <v>8440</v>
      </c>
      <c r="L26" s="103">
        <v>0</v>
      </c>
      <c r="M26" s="103">
        <v>8440</v>
      </c>
      <c r="N26" s="103">
        <f>SUM(O26,+V26,+AC26)</f>
        <v>10515</v>
      </c>
      <c r="O26" s="103">
        <f>SUM(P26:U26)</f>
        <v>1604</v>
      </c>
      <c r="P26" s="103">
        <v>1604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8440</v>
      </c>
      <c r="W26" s="103">
        <v>8440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471</v>
      </c>
      <c r="AD26" s="103">
        <v>471</v>
      </c>
      <c r="AE26" s="103">
        <v>0</v>
      </c>
      <c r="AF26" s="103">
        <f>SUM(AG26:AI26)</f>
        <v>46</v>
      </c>
      <c r="AG26" s="103">
        <v>46</v>
      </c>
      <c r="AH26" s="103">
        <v>0</v>
      </c>
      <c r="AI26" s="103">
        <v>0</v>
      </c>
      <c r="AJ26" s="103">
        <f>SUM(AK26:AS26)</f>
        <v>46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46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26</v>
      </c>
      <c r="B27" s="106" t="s">
        <v>292</v>
      </c>
      <c r="C27" s="101" t="s">
        <v>293</v>
      </c>
      <c r="D27" s="103">
        <f>SUM(E27,+H27,+K27)</f>
        <v>13902</v>
      </c>
      <c r="E27" s="103">
        <f>SUM(F27:G27)</f>
        <v>0</v>
      </c>
      <c r="F27" s="103">
        <v>0</v>
      </c>
      <c r="G27" s="103">
        <v>0</v>
      </c>
      <c r="H27" s="103">
        <f>SUM(I27:J27)</f>
        <v>13902</v>
      </c>
      <c r="I27" s="103">
        <v>4145</v>
      </c>
      <c r="J27" s="103">
        <v>9757</v>
      </c>
      <c r="K27" s="103">
        <f>SUM(L27:M27)</f>
        <v>0</v>
      </c>
      <c r="L27" s="103">
        <v>0</v>
      </c>
      <c r="M27" s="103">
        <v>0</v>
      </c>
      <c r="N27" s="103">
        <f>SUM(O27,+V27,+AC27)</f>
        <v>13902</v>
      </c>
      <c r="O27" s="103">
        <f>SUM(P27:U27)</f>
        <v>4145</v>
      </c>
      <c r="P27" s="103">
        <v>4145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9757</v>
      </c>
      <c r="W27" s="103">
        <v>9757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40</v>
      </c>
      <c r="AG27" s="103">
        <v>40</v>
      </c>
      <c r="AH27" s="103">
        <v>0</v>
      </c>
      <c r="AI27" s="103">
        <v>0</v>
      </c>
      <c r="AJ27" s="103">
        <f>SUM(AK27:AS27)</f>
        <v>337</v>
      </c>
      <c r="AK27" s="103">
        <v>330</v>
      </c>
      <c r="AL27" s="103">
        <v>0</v>
      </c>
      <c r="AM27" s="103">
        <v>7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33</v>
      </c>
      <c r="AU27" s="103">
        <v>33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26</v>
      </c>
      <c r="B28" s="106" t="s">
        <v>294</v>
      </c>
      <c r="C28" s="101" t="s">
        <v>295</v>
      </c>
      <c r="D28" s="103">
        <f>SUM(E28,+H28,+K28)</f>
        <v>4370</v>
      </c>
      <c r="E28" s="103">
        <f>SUM(F28:G28)</f>
        <v>1503</v>
      </c>
      <c r="F28" s="103">
        <v>1503</v>
      </c>
      <c r="G28" s="103">
        <v>0</v>
      </c>
      <c r="H28" s="103">
        <f>SUM(I28:J28)</f>
        <v>2867</v>
      </c>
      <c r="I28" s="103">
        <v>0</v>
      </c>
      <c r="J28" s="103">
        <v>2867</v>
      </c>
      <c r="K28" s="103">
        <f>SUM(L28:M28)</f>
        <v>0</v>
      </c>
      <c r="L28" s="103">
        <v>0</v>
      </c>
      <c r="M28" s="103">
        <v>0</v>
      </c>
      <c r="N28" s="103">
        <f>SUM(O28,+V28,+AC28)</f>
        <v>4370</v>
      </c>
      <c r="O28" s="103">
        <f>SUM(P28:U28)</f>
        <v>1503</v>
      </c>
      <c r="P28" s="103">
        <v>1503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2867</v>
      </c>
      <c r="W28" s="103">
        <v>2867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4370</v>
      </c>
      <c r="AG28" s="103">
        <v>4370</v>
      </c>
      <c r="AH28" s="103">
        <v>0</v>
      </c>
      <c r="AI28" s="103">
        <v>0</v>
      </c>
      <c r="AJ28" s="103">
        <f>SUM(AK28:AS28)</f>
        <v>4370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4370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26</v>
      </c>
      <c r="B29" s="106" t="s">
        <v>296</v>
      </c>
      <c r="C29" s="101" t="s">
        <v>297</v>
      </c>
      <c r="D29" s="103">
        <f>SUM(E29,+H29,+K29)</f>
        <v>1927</v>
      </c>
      <c r="E29" s="103">
        <f>SUM(F29:G29)</f>
        <v>0</v>
      </c>
      <c r="F29" s="103">
        <v>0</v>
      </c>
      <c r="G29" s="103">
        <v>0</v>
      </c>
      <c r="H29" s="103">
        <f>SUM(I29:J29)</f>
        <v>1927</v>
      </c>
      <c r="I29" s="103">
        <v>627</v>
      </c>
      <c r="J29" s="103">
        <v>1300</v>
      </c>
      <c r="K29" s="103">
        <f>SUM(L29:M29)</f>
        <v>0</v>
      </c>
      <c r="L29" s="103">
        <v>0</v>
      </c>
      <c r="M29" s="103">
        <v>0</v>
      </c>
      <c r="N29" s="103">
        <f>SUM(O29,+V29,+AC29)</f>
        <v>1927</v>
      </c>
      <c r="O29" s="103">
        <f>SUM(P29:U29)</f>
        <v>627</v>
      </c>
      <c r="P29" s="103">
        <v>627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1300</v>
      </c>
      <c r="W29" s="103">
        <v>1300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879</v>
      </c>
      <c r="AG29" s="103">
        <v>879</v>
      </c>
      <c r="AH29" s="103">
        <v>0</v>
      </c>
      <c r="AI29" s="103">
        <v>0</v>
      </c>
      <c r="AJ29" s="103">
        <f>SUM(AK29:AS29)</f>
        <v>879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879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26</v>
      </c>
      <c r="B30" s="106" t="s">
        <v>298</v>
      </c>
      <c r="C30" s="101" t="s">
        <v>299</v>
      </c>
      <c r="D30" s="103">
        <f>SUM(E30,+H30,+K30)</f>
        <v>15412</v>
      </c>
      <c r="E30" s="103">
        <f>SUM(F30:G30)</f>
        <v>5452</v>
      </c>
      <c r="F30" s="103">
        <v>0</v>
      </c>
      <c r="G30" s="103">
        <v>5452</v>
      </c>
      <c r="H30" s="103">
        <f>SUM(I30:J30)</f>
        <v>9960</v>
      </c>
      <c r="I30" s="103">
        <v>2417</v>
      </c>
      <c r="J30" s="103">
        <v>7543</v>
      </c>
      <c r="K30" s="103">
        <f>SUM(L30:M30)</f>
        <v>0</v>
      </c>
      <c r="L30" s="103">
        <v>0</v>
      </c>
      <c r="M30" s="103">
        <v>0</v>
      </c>
      <c r="N30" s="103">
        <f>SUM(O30,+V30,+AC30)</f>
        <v>15416</v>
      </c>
      <c r="O30" s="103">
        <f>SUM(P30:U30)</f>
        <v>2417</v>
      </c>
      <c r="P30" s="103">
        <v>2417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12995</v>
      </c>
      <c r="W30" s="103">
        <v>12995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4</v>
      </c>
      <c r="AD30" s="103">
        <v>4</v>
      </c>
      <c r="AE30" s="103">
        <v>0</v>
      </c>
      <c r="AF30" s="103">
        <f>SUM(AG30:AI30)</f>
        <v>4</v>
      </c>
      <c r="AG30" s="103">
        <v>4</v>
      </c>
      <c r="AH30" s="103">
        <v>0</v>
      </c>
      <c r="AI30" s="103">
        <v>0</v>
      </c>
      <c r="AJ30" s="103">
        <f>SUM(AK30:AS30)</f>
        <v>4</v>
      </c>
      <c r="AK30" s="103">
        <v>0</v>
      </c>
      <c r="AL30" s="103">
        <v>0</v>
      </c>
      <c r="AM30" s="103">
        <v>4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276</v>
      </c>
      <c r="BA30" s="103">
        <v>276</v>
      </c>
      <c r="BB30" s="103">
        <v>0</v>
      </c>
      <c r="BC30" s="103">
        <v>0</v>
      </c>
    </row>
    <row r="31" spans="1:55" s="107" customFormat="1" ht="13.5" customHeight="1">
      <c r="A31" s="105" t="s">
        <v>26</v>
      </c>
      <c r="B31" s="106" t="s">
        <v>300</v>
      </c>
      <c r="C31" s="101" t="s">
        <v>301</v>
      </c>
      <c r="D31" s="103">
        <f>SUM(E31,+H31,+K31)</f>
        <v>13195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13195</v>
      </c>
      <c r="L31" s="103">
        <v>3124</v>
      </c>
      <c r="M31" s="103">
        <v>10071</v>
      </c>
      <c r="N31" s="103">
        <f>SUM(O31,+V31,+AC31)</f>
        <v>13195</v>
      </c>
      <c r="O31" s="103">
        <f>SUM(P31:U31)</f>
        <v>3124</v>
      </c>
      <c r="P31" s="103">
        <v>3124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10071</v>
      </c>
      <c r="W31" s="103">
        <v>10071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877</v>
      </c>
      <c r="AG31" s="103">
        <v>877</v>
      </c>
      <c r="AH31" s="103">
        <v>0</v>
      </c>
      <c r="AI31" s="103">
        <v>0</v>
      </c>
      <c r="AJ31" s="103">
        <f>SUM(AK31:AS31)</f>
        <v>877</v>
      </c>
      <c r="AK31" s="103">
        <v>0</v>
      </c>
      <c r="AL31" s="103">
        <v>0</v>
      </c>
      <c r="AM31" s="103">
        <v>44</v>
      </c>
      <c r="AN31" s="103">
        <v>783</v>
      </c>
      <c r="AO31" s="103">
        <v>0</v>
      </c>
      <c r="AP31" s="103">
        <v>0</v>
      </c>
      <c r="AQ31" s="103">
        <v>0</v>
      </c>
      <c r="AR31" s="103">
        <v>0</v>
      </c>
      <c r="AS31" s="103">
        <v>50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26</v>
      </c>
      <c r="B32" s="106" t="s">
        <v>302</v>
      </c>
      <c r="C32" s="101" t="s">
        <v>303</v>
      </c>
      <c r="D32" s="103">
        <f>SUM(E32,+H32,+K32)</f>
        <v>8037</v>
      </c>
      <c r="E32" s="103">
        <f>SUM(F32:G32)</f>
        <v>8037</v>
      </c>
      <c r="F32" s="103">
        <v>1141</v>
      </c>
      <c r="G32" s="103">
        <v>6896</v>
      </c>
      <c r="H32" s="103">
        <f>SUM(I32:J32)</f>
        <v>0</v>
      </c>
      <c r="I32" s="103">
        <v>0</v>
      </c>
      <c r="J32" s="103">
        <v>0</v>
      </c>
      <c r="K32" s="103">
        <f>SUM(L32:M32)</f>
        <v>0</v>
      </c>
      <c r="L32" s="103">
        <v>0</v>
      </c>
      <c r="M32" s="103">
        <v>0</v>
      </c>
      <c r="N32" s="103">
        <f>SUM(O32,+V32,+AC32)</f>
        <v>8037</v>
      </c>
      <c r="O32" s="103">
        <f>SUM(P32:U32)</f>
        <v>1141</v>
      </c>
      <c r="P32" s="103">
        <v>1141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6896</v>
      </c>
      <c r="W32" s="103">
        <v>6896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19</v>
      </c>
      <c r="AG32" s="103">
        <v>19</v>
      </c>
      <c r="AH32" s="103">
        <v>0</v>
      </c>
      <c r="AI32" s="103">
        <v>0</v>
      </c>
      <c r="AJ32" s="103">
        <f>SUM(AK32:AS32)</f>
        <v>294</v>
      </c>
      <c r="AK32" s="103">
        <v>294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19</v>
      </c>
      <c r="AU32" s="103">
        <v>19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26</v>
      </c>
      <c r="B33" s="106" t="s">
        <v>304</v>
      </c>
      <c r="C33" s="101" t="s">
        <v>305</v>
      </c>
      <c r="D33" s="103">
        <f>SUM(E33,+H33,+K33)</f>
        <v>8567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8567</v>
      </c>
      <c r="L33" s="103">
        <v>1781</v>
      </c>
      <c r="M33" s="103">
        <v>6786</v>
      </c>
      <c r="N33" s="103">
        <f>SUM(O33,+V33,+AC33)</f>
        <v>8567</v>
      </c>
      <c r="O33" s="103">
        <f>SUM(P33:U33)</f>
        <v>1781</v>
      </c>
      <c r="P33" s="103">
        <v>0</v>
      </c>
      <c r="Q33" s="103">
        <v>0</v>
      </c>
      <c r="R33" s="103">
        <v>0</v>
      </c>
      <c r="S33" s="103">
        <v>1781</v>
      </c>
      <c r="T33" s="103">
        <v>0</v>
      </c>
      <c r="U33" s="103">
        <v>0</v>
      </c>
      <c r="V33" s="103">
        <f>SUM(W33:AB33)</f>
        <v>6786</v>
      </c>
      <c r="W33" s="103">
        <v>0</v>
      </c>
      <c r="X33" s="103">
        <v>0</v>
      </c>
      <c r="Y33" s="103">
        <v>0</v>
      </c>
      <c r="Z33" s="103">
        <v>6786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26</v>
      </c>
      <c r="B34" s="106" t="s">
        <v>306</v>
      </c>
      <c r="C34" s="101" t="s">
        <v>307</v>
      </c>
      <c r="D34" s="103">
        <f>SUM(E34,+H34,+K34)</f>
        <v>7670</v>
      </c>
      <c r="E34" s="103">
        <f>SUM(F34:G34)</f>
        <v>0</v>
      </c>
      <c r="F34" s="103">
        <v>0</v>
      </c>
      <c r="G34" s="103">
        <v>0</v>
      </c>
      <c r="H34" s="103">
        <f>SUM(I34:J34)</f>
        <v>1222</v>
      </c>
      <c r="I34" s="103">
        <v>1222</v>
      </c>
      <c r="J34" s="103">
        <v>0</v>
      </c>
      <c r="K34" s="103">
        <f>SUM(L34:M34)</f>
        <v>6448</v>
      </c>
      <c r="L34" s="103">
        <v>0</v>
      </c>
      <c r="M34" s="103">
        <v>6448</v>
      </c>
      <c r="N34" s="103">
        <f>SUM(O34,+V34,+AC34)</f>
        <v>7670</v>
      </c>
      <c r="O34" s="103">
        <f>SUM(P34:U34)</f>
        <v>1222</v>
      </c>
      <c r="P34" s="103">
        <v>1222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6448</v>
      </c>
      <c r="W34" s="103">
        <v>6448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114</v>
      </c>
      <c r="AG34" s="103">
        <v>114</v>
      </c>
      <c r="AH34" s="103">
        <v>0</v>
      </c>
      <c r="AI34" s="103">
        <v>0</v>
      </c>
      <c r="AJ34" s="103">
        <f>SUM(AK34:AS34)</f>
        <v>114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114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26</v>
      </c>
      <c r="B35" s="106" t="s">
        <v>308</v>
      </c>
      <c r="C35" s="101" t="s">
        <v>309</v>
      </c>
      <c r="D35" s="103">
        <f>SUM(E35,+H35,+K35)</f>
        <v>7757</v>
      </c>
      <c r="E35" s="103">
        <f>SUM(F35:G35)</f>
        <v>0</v>
      </c>
      <c r="F35" s="103">
        <v>0</v>
      </c>
      <c r="G35" s="103">
        <v>0</v>
      </c>
      <c r="H35" s="103">
        <f>SUM(I35:J35)</f>
        <v>7285</v>
      </c>
      <c r="I35" s="103">
        <v>2715</v>
      </c>
      <c r="J35" s="103">
        <v>4570</v>
      </c>
      <c r="K35" s="103">
        <f>SUM(L35:M35)</f>
        <v>472</v>
      </c>
      <c r="L35" s="103">
        <v>347</v>
      </c>
      <c r="M35" s="103">
        <v>125</v>
      </c>
      <c r="N35" s="103">
        <f>SUM(O35,+V35,+AC35)</f>
        <v>7757</v>
      </c>
      <c r="O35" s="103">
        <f>SUM(P35:U35)</f>
        <v>3062</v>
      </c>
      <c r="P35" s="103">
        <v>3062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4695</v>
      </c>
      <c r="W35" s="103">
        <v>4695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32</v>
      </c>
      <c r="AG35" s="103">
        <v>32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32</v>
      </c>
      <c r="AU35" s="103">
        <v>32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26</v>
      </c>
      <c r="B36" s="106" t="s">
        <v>310</v>
      </c>
      <c r="C36" s="101" t="s">
        <v>311</v>
      </c>
      <c r="D36" s="103">
        <f>SUM(E36,+H36,+K36)</f>
        <v>7281</v>
      </c>
      <c r="E36" s="103">
        <f>SUM(F36:G36)</f>
        <v>0</v>
      </c>
      <c r="F36" s="103">
        <v>0</v>
      </c>
      <c r="G36" s="103">
        <v>0</v>
      </c>
      <c r="H36" s="103">
        <f>SUM(I36:J36)</f>
        <v>2254</v>
      </c>
      <c r="I36" s="103">
        <v>2254</v>
      </c>
      <c r="J36" s="103">
        <v>0</v>
      </c>
      <c r="K36" s="103">
        <f>SUM(L36:M36)</f>
        <v>5027</v>
      </c>
      <c r="L36" s="103">
        <v>0</v>
      </c>
      <c r="M36" s="103">
        <v>5027</v>
      </c>
      <c r="N36" s="103">
        <f>SUM(O36,+V36,+AC36)</f>
        <v>7281</v>
      </c>
      <c r="O36" s="103">
        <f>SUM(P36:U36)</f>
        <v>2254</v>
      </c>
      <c r="P36" s="103">
        <v>2254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5027</v>
      </c>
      <c r="W36" s="103">
        <v>5027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94</v>
      </c>
      <c r="AG36" s="103">
        <v>94</v>
      </c>
      <c r="AH36" s="103">
        <v>0</v>
      </c>
      <c r="AI36" s="103">
        <v>0</v>
      </c>
      <c r="AJ36" s="103">
        <f>SUM(AK36:AS36)</f>
        <v>94</v>
      </c>
      <c r="AK36" s="103">
        <v>0</v>
      </c>
      <c r="AL36" s="103">
        <v>0</v>
      </c>
      <c r="AM36" s="103">
        <v>10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84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26</v>
      </c>
      <c r="B37" s="106" t="s">
        <v>312</v>
      </c>
      <c r="C37" s="101" t="s">
        <v>313</v>
      </c>
      <c r="D37" s="103">
        <f>SUM(E37,+H37,+K37)</f>
        <v>621</v>
      </c>
      <c r="E37" s="103">
        <f>SUM(F37:G37)</f>
        <v>0</v>
      </c>
      <c r="F37" s="103">
        <v>0</v>
      </c>
      <c r="G37" s="103">
        <v>0</v>
      </c>
      <c r="H37" s="103">
        <f>SUM(I37:J37)</f>
        <v>463</v>
      </c>
      <c r="I37" s="103">
        <v>463</v>
      </c>
      <c r="J37" s="103">
        <v>0</v>
      </c>
      <c r="K37" s="103">
        <f>SUM(L37:M37)</f>
        <v>158</v>
      </c>
      <c r="L37" s="103">
        <v>0</v>
      </c>
      <c r="M37" s="103">
        <v>158</v>
      </c>
      <c r="N37" s="103">
        <f>SUM(O37,+V37,+AC37)</f>
        <v>621</v>
      </c>
      <c r="O37" s="103">
        <f>SUM(P37:U37)</f>
        <v>463</v>
      </c>
      <c r="P37" s="103">
        <v>463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158</v>
      </c>
      <c r="W37" s="103">
        <v>158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21</v>
      </c>
      <c r="AG37" s="103">
        <v>21</v>
      </c>
      <c r="AH37" s="103">
        <v>0</v>
      </c>
      <c r="AI37" s="103">
        <v>0</v>
      </c>
      <c r="AJ37" s="103">
        <f>SUM(AK37:AS37)</f>
        <v>21</v>
      </c>
      <c r="AK37" s="103">
        <v>0</v>
      </c>
      <c r="AL37" s="103">
        <v>0</v>
      </c>
      <c r="AM37" s="103">
        <v>21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26</v>
      </c>
      <c r="B38" s="106" t="s">
        <v>314</v>
      </c>
      <c r="C38" s="101" t="s">
        <v>315</v>
      </c>
      <c r="D38" s="103">
        <f>SUM(E38,+H38,+K38)</f>
        <v>8264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8264</v>
      </c>
      <c r="L38" s="103">
        <v>890</v>
      </c>
      <c r="M38" s="103">
        <v>7374</v>
      </c>
      <c r="N38" s="103">
        <f>SUM(O38,+V38,+AC38)</f>
        <v>8264</v>
      </c>
      <c r="O38" s="103">
        <f>SUM(P38:U38)</f>
        <v>890</v>
      </c>
      <c r="P38" s="103">
        <v>890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7374</v>
      </c>
      <c r="W38" s="103">
        <v>7374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26</v>
      </c>
      <c r="B39" s="106" t="s">
        <v>316</v>
      </c>
      <c r="C39" s="101" t="s">
        <v>317</v>
      </c>
      <c r="D39" s="103">
        <f>SUM(E39,+H39,+K39)</f>
        <v>6177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6177</v>
      </c>
      <c r="L39" s="103">
        <v>2681</v>
      </c>
      <c r="M39" s="103">
        <v>3496</v>
      </c>
      <c r="N39" s="103">
        <f>SUM(O39,+V39,+AC39)</f>
        <v>6177</v>
      </c>
      <c r="O39" s="103">
        <f>SUM(P39:U39)</f>
        <v>2681</v>
      </c>
      <c r="P39" s="103">
        <v>2681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3496</v>
      </c>
      <c r="W39" s="103">
        <v>3496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179</v>
      </c>
      <c r="AG39" s="103">
        <v>179</v>
      </c>
      <c r="AH39" s="103">
        <v>0</v>
      </c>
      <c r="AI39" s="103">
        <v>0</v>
      </c>
      <c r="AJ39" s="103">
        <f>SUM(AK39:AS39)</f>
        <v>179</v>
      </c>
      <c r="AK39" s="103">
        <v>0</v>
      </c>
      <c r="AL39" s="103">
        <v>0</v>
      </c>
      <c r="AM39" s="103">
        <v>0</v>
      </c>
      <c r="AN39" s="103">
        <v>179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26</v>
      </c>
      <c r="B40" s="106" t="s">
        <v>318</v>
      </c>
      <c r="C40" s="101" t="s">
        <v>319</v>
      </c>
      <c r="D40" s="103">
        <f>SUM(E40,+H40,+K40)</f>
        <v>3119</v>
      </c>
      <c r="E40" s="103">
        <f>SUM(F40:G40)</f>
        <v>0</v>
      </c>
      <c r="F40" s="103">
        <v>0</v>
      </c>
      <c r="G40" s="103">
        <v>0</v>
      </c>
      <c r="H40" s="103">
        <f>SUM(I40:J40)</f>
        <v>829</v>
      </c>
      <c r="I40" s="103">
        <v>829</v>
      </c>
      <c r="J40" s="103">
        <v>0</v>
      </c>
      <c r="K40" s="103">
        <f>SUM(L40:M40)</f>
        <v>2290</v>
      </c>
      <c r="L40" s="103">
        <v>0</v>
      </c>
      <c r="M40" s="103">
        <v>2290</v>
      </c>
      <c r="N40" s="103">
        <f>SUM(O40,+V40,+AC40)</f>
        <v>3119</v>
      </c>
      <c r="O40" s="103">
        <f>SUM(P40:U40)</f>
        <v>829</v>
      </c>
      <c r="P40" s="103">
        <v>829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2290</v>
      </c>
      <c r="W40" s="103">
        <v>2290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95</v>
      </c>
      <c r="AG40" s="103">
        <v>95</v>
      </c>
      <c r="AH40" s="103">
        <v>0</v>
      </c>
      <c r="AI40" s="103">
        <v>0</v>
      </c>
      <c r="AJ40" s="103">
        <f>SUM(AK40:AS40)</f>
        <v>95</v>
      </c>
      <c r="AK40" s="103">
        <v>0</v>
      </c>
      <c r="AL40" s="103">
        <v>0</v>
      </c>
      <c r="AM40" s="103">
        <v>1</v>
      </c>
      <c r="AN40" s="103">
        <v>91</v>
      </c>
      <c r="AO40" s="103">
        <v>0</v>
      </c>
      <c r="AP40" s="103">
        <v>0</v>
      </c>
      <c r="AQ40" s="103">
        <v>0</v>
      </c>
      <c r="AR40" s="103">
        <v>0</v>
      </c>
      <c r="AS40" s="103">
        <v>3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26</v>
      </c>
      <c r="B41" s="106" t="s">
        <v>320</v>
      </c>
      <c r="C41" s="101" t="s">
        <v>321</v>
      </c>
      <c r="D41" s="103">
        <f>SUM(E41,+H41,+K41)</f>
        <v>8409</v>
      </c>
      <c r="E41" s="103">
        <f>SUM(F41:G41)</f>
        <v>0</v>
      </c>
      <c r="F41" s="103">
        <v>0</v>
      </c>
      <c r="G41" s="103">
        <v>0</v>
      </c>
      <c r="H41" s="103">
        <f>SUM(I41:J41)</f>
        <v>8409</v>
      </c>
      <c r="I41" s="103">
        <v>2005</v>
      </c>
      <c r="J41" s="103">
        <v>6404</v>
      </c>
      <c r="K41" s="103">
        <f>SUM(L41:M41)</f>
        <v>0</v>
      </c>
      <c r="L41" s="103">
        <v>0</v>
      </c>
      <c r="M41" s="103">
        <v>0</v>
      </c>
      <c r="N41" s="103">
        <f>SUM(O41,+V41,+AC41)</f>
        <v>8409</v>
      </c>
      <c r="O41" s="103">
        <f>SUM(P41:U41)</f>
        <v>2005</v>
      </c>
      <c r="P41" s="103">
        <v>2005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6404</v>
      </c>
      <c r="W41" s="103">
        <v>6404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362</v>
      </c>
      <c r="AG41" s="103">
        <v>362</v>
      </c>
      <c r="AH41" s="103">
        <v>0</v>
      </c>
      <c r="AI41" s="103">
        <v>0</v>
      </c>
      <c r="AJ41" s="103">
        <f>SUM(AK41:AS41)</f>
        <v>362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362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26</v>
      </c>
      <c r="B42" s="106" t="s">
        <v>322</v>
      </c>
      <c r="C42" s="101" t="s">
        <v>323</v>
      </c>
      <c r="D42" s="103">
        <f>SUM(E42,+H42,+K42)</f>
        <v>5721</v>
      </c>
      <c r="E42" s="103">
        <f>SUM(F42:G42)</f>
        <v>0</v>
      </c>
      <c r="F42" s="103">
        <v>0</v>
      </c>
      <c r="G42" s="103">
        <v>0</v>
      </c>
      <c r="H42" s="103">
        <f>SUM(I42:J42)</f>
        <v>1450</v>
      </c>
      <c r="I42" s="103">
        <v>1450</v>
      </c>
      <c r="J42" s="103">
        <v>0</v>
      </c>
      <c r="K42" s="103">
        <f>SUM(L42:M42)</f>
        <v>4271</v>
      </c>
      <c r="L42" s="103">
        <v>0</v>
      </c>
      <c r="M42" s="103">
        <v>4271</v>
      </c>
      <c r="N42" s="103">
        <f>SUM(O42,+V42,+AC42)</f>
        <v>5721</v>
      </c>
      <c r="O42" s="103">
        <f>SUM(P42:U42)</f>
        <v>1450</v>
      </c>
      <c r="P42" s="103">
        <v>1450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4271</v>
      </c>
      <c r="W42" s="103">
        <v>4271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246</v>
      </c>
      <c r="AG42" s="103">
        <v>246</v>
      </c>
      <c r="AH42" s="103">
        <v>0</v>
      </c>
      <c r="AI42" s="103">
        <v>0</v>
      </c>
      <c r="AJ42" s="103">
        <f>SUM(AK42:AS42)</f>
        <v>246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246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26</v>
      </c>
      <c r="B43" s="106" t="s">
        <v>324</v>
      </c>
      <c r="C43" s="101" t="s">
        <v>325</v>
      </c>
      <c r="D43" s="103">
        <f>SUM(E43,+H43,+K43)</f>
        <v>10515</v>
      </c>
      <c r="E43" s="103">
        <f>SUM(F43:G43)</f>
        <v>0</v>
      </c>
      <c r="F43" s="103">
        <v>0</v>
      </c>
      <c r="G43" s="103">
        <v>0</v>
      </c>
      <c r="H43" s="103">
        <f>SUM(I43:J43)</f>
        <v>134</v>
      </c>
      <c r="I43" s="103">
        <v>134</v>
      </c>
      <c r="J43" s="103">
        <v>0</v>
      </c>
      <c r="K43" s="103">
        <f>SUM(L43:M43)</f>
        <v>10381</v>
      </c>
      <c r="L43" s="103">
        <v>0</v>
      </c>
      <c r="M43" s="103">
        <v>10381</v>
      </c>
      <c r="N43" s="103">
        <f>SUM(O43,+V43,+AC43)</f>
        <v>10515</v>
      </c>
      <c r="O43" s="103">
        <f>SUM(P43:U43)</f>
        <v>134</v>
      </c>
      <c r="P43" s="103">
        <v>134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10381</v>
      </c>
      <c r="W43" s="103">
        <v>10381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452</v>
      </c>
      <c r="AG43" s="103">
        <v>452</v>
      </c>
      <c r="AH43" s="103">
        <v>0</v>
      </c>
      <c r="AI43" s="103">
        <v>0</v>
      </c>
      <c r="AJ43" s="103">
        <f>SUM(AK43:AS43)</f>
        <v>452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452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26</v>
      </c>
      <c r="B44" s="106" t="s">
        <v>326</v>
      </c>
      <c r="C44" s="101" t="s">
        <v>327</v>
      </c>
      <c r="D44" s="103">
        <f>SUM(E44,+H44,+K44)</f>
        <v>1308</v>
      </c>
      <c r="E44" s="103">
        <f>SUM(F44:G44)</f>
        <v>0</v>
      </c>
      <c r="F44" s="103">
        <v>0</v>
      </c>
      <c r="G44" s="103">
        <v>0</v>
      </c>
      <c r="H44" s="103">
        <f>SUM(I44:J44)</f>
        <v>576</v>
      </c>
      <c r="I44" s="103">
        <v>576</v>
      </c>
      <c r="J44" s="103">
        <v>0</v>
      </c>
      <c r="K44" s="103">
        <f>SUM(L44:M44)</f>
        <v>732</v>
      </c>
      <c r="L44" s="103">
        <v>0</v>
      </c>
      <c r="M44" s="103">
        <v>732</v>
      </c>
      <c r="N44" s="103">
        <f>SUM(O44,+V44,+AC44)</f>
        <v>1308</v>
      </c>
      <c r="O44" s="103">
        <f>SUM(P44:U44)</f>
        <v>576</v>
      </c>
      <c r="P44" s="103">
        <v>576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732</v>
      </c>
      <c r="W44" s="103">
        <v>732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17</v>
      </c>
      <c r="AG44" s="103">
        <v>17</v>
      </c>
      <c r="AH44" s="103">
        <v>0</v>
      </c>
      <c r="AI44" s="103">
        <v>0</v>
      </c>
      <c r="AJ44" s="103">
        <f>SUM(AK44:AS44)</f>
        <v>17</v>
      </c>
      <c r="AK44" s="103">
        <v>0</v>
      </c>
      <c r="AL44" s="103">
        <v>0</v>
      </c>
      <c r="AM44" s="103">
        <v>2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15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26</v>
      </c>
      <c r="B45" s="106" t="s">
        <v>328</v>
      </c>
      <c r="C45" s="101" t="s">
        <v>329</v>
      </c>
      <c r="D45" s="103">
        <f>SUM(E45,+H45,+K45)</f>
        <v>2140</v>
      </c>
      <c r="E45" s="103">
        <f>SUM(F45:G45)</f>
        <v>0</v>
      </c>
      <c r="F45" s="103">
        <v>0</v>
      </c>
      <c r="G45" s="103">
        <v>0</v>
      </c>
      <c r="H45" s="103">
        <f>SUM(I45:J45)</f>
        <v>527</v>
      </c>
      <c r="I45" s="103">
        <v>527</v>
      </c>
      <c r="J45" s="103">
        <v>0</v>
      </c>
      <c r="K45" s="103">
        <f>SUM(L45:M45)</f>
        <v>1613</v>
      </c>
      <c r="L45" s="103">
        <v>0</v>
      </c>
      <c r="M45" s="103">
        <v>1613</v>
      </c>
      <c r="N45" s="103">
        <f>SUM(O45,+V45,+AC45)</f>
        <v>2140</v>
      </c>
      <c r="O45" s="103">
        <f>SUM(P45:U45)</f>
        <v>527</v>
      </c>
      <c r="P45" s="103">
        <v>527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1613</v>
      </c>
      <c r="W45" s="103">
        <v>1613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</v>
      </c>
      <c r="AG45" s="103">
        <v>2</v>
      </c>
      <c r="AH45" s="103">
        <v>0</v>
      </c>
      <c r="AI45" s="103">
        <v>0</v>
      </c>
      <c r="AJ45" s="103">
        <f>SUM(AK45:AS45)</f>
        <v>11</v>
      </c>
      <c r="AK45" s="103">
        <v>11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2</v>
      </c>
      <c r="AU45" s="103">
        <v>2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26</v>
      </c>
      <c r="B46" s="106" t="s">
        <v>330</v>
      </c>
      <c r="C46" s="101" t="s">
        <v>331</v>
      </c>
      <c r="D46" s="103">
        <f>SUM(E46,+H46,+K46)</f>
        <v>6777</v>
      </c>
      <c r="E46" s="103">
        <f>SUM(F46:G46)</f>
        <v>0</v>
      </c>
      <c r="F46" s="103">
        <v>0</v>
      </c>
      <c r="G46" s="103">
        <v>0</v>
      </c>
      <c r="H46" s="103">
        <f>SUM(I46:J46)</f>
        <v>520</v>
      </c>
      <c r="I46" s="103">
        <v>520</v>
      </c>
      <c r="J46" s="103">
        <v>0</v>
      </c>
      <c r="K46" s="103">
        <f>SUM(L46:M46)</f>
        <v>6257</v>
      </c>
      <c r="L46" s="103">
        <v>0</v>
      </c>
      <c r="M46" s="103">
        <v>6257</v>
      </c>
      <c r="N46" s="103">
        <f>SUM(O46,+V46,+AC46)</f>
        <v>6777</v>
      </c>
      <c r="O46" s="103">
        <f>SUM(P46:U46)</f>
        <v>520</v>
      </c>
      <c r="P46" s="103">
        <v>520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6257</v>
      </c>
      <c r="W46" s="103">
        <v>6257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44</v>
      </c>
      <c r="AG46" s="103">
        <v>44</v>
      </c>
      <c r="AH46" s="103">
        <v>0</v>
      </c>
      <c r="AI46" s="103">
        <v>0</v>
      </c>
      <c r="AJ46" s="103">
        <f>SUM(AK46:AS46)</f>
        <v>1973</v>
      </c>
      <c r="AK46" s="103">
        <v>1943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30</v>
      </c>
      <c r="AT46" s="103">
        <f>SUM(AU46:AY46)</f>
        <v>14</v>
      </c>
      <c r="AU46" s="103">
        <v>14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26</v>
      </c>
      <c r="B47" s="106" t="s">
        <v>332</v>
      </c>
      <c r="C47" s="101" t="s">
        <v>333</v>
      </c>
      <c r="D47" s="103">
        <f>SUM(E47,+H47,+K47)</f>
        <v>3912</v>
      </c>
      <c r="E47" s="103">
        <f>SUM(F47:G47)</f>
        <v>1351</v>
      </c>
      <c r="F47" s="103">
        <v>1351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2561</v>
      </c>
      <c r="L47" s="103">
        <v>0</v>
      </c>
      <c r="M47" s="103">
        <v>2561</v>
      </c>
      <c r="N47" s="103">
        <f>SUM(O47,+V47,+AC47)</f>
        <v>3960</v>
      </c>
      <c r="O47" s="103">
        <f>SUM(P47:U47)</f>
        <v>1351</v>
      </c>
      <c r="P47" s="103">
        <v>1351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2561</v>
      </c>
      <c r="W47" s="103">
        <v>2561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48</v>
      </c>
      <c r="AD47" s="103">
        <v>48</v>
      </c>
      <c r="AE47" s="103">
        <v>0</v>
      </c>
      <c r="AF47" s="103">
        <f>SUM(AG47:AI47)</f>
        <v>20</v>
      </c>
      <c r="AG47" s="103">
        <v>20</v>
      </c>
      <c r="AH47" s="103">
        <v>0</v>
      </c>
      <c r="AI47" s="103">
        <v>0</v>
      </c>
      <c r="AJ47" s="103">
        <f>SUM(AK47:AS47)</f>
        <v>75</v>
      </c>
      <c r="AK47" s="103">
        <v>59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16</v>
      </c>
      <c r="AR47" s="103">
        <v>0</v>
      </c>
      <c r="AS47" s="103">
        <v>0</v>
      </c>
      <c r="AT47" s="103">
        <f>SUM(AU47:AY47)</f>
        <v>4</v>
      </c>
      <c r="AU47" s="103">
        <v>4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26</v>
      </c>
      <c r="B48" s="106" t="s">
        <v>334</v>
      </c>
      <c r="C48" s="101" t="s">
        <v>335</v>
      </c>
      <c r="D48" s="103">
        <f>SUM(E48,+H48,+K48)</f>
        <v>2822</v>
      </c>
      <c r="E48" s="103">
        <f>SUM(F48:G48)</f>
        <v>0</v>
      </c>
      <c r="F48" s="103">
        <v>0</v>
      </c>
      <c r="G48" s="103">
        <v>0</v>
      </c>
      <c r="H48" s="103">
        <f>SUM(I48:J48)</f>
        <v>2822</v>
      </c>
      <c r="I48" s="103">
        <v>910</v>
      </c>
      <c r="J48" s="103">
        <v>1912</v>
      </c>
      <c r="K48" s="103">
        <f>SUM(L48:M48)</f>
        <v>0</v>
      </c>
      <c r="L48" s="103">
        <v>0</v>
      </c>
      <c r="M48" s="103">
        <v>0</v>
      </c>
      <c r="N48" s="103">
        <f>SUM(O48,+V48,+AC48)</f>
        <v>2822</v>
      </c>
      <c r="O48" s="103">
        <f>SUM(P48:U48)</f>
        <v>910</v>
      </c>
      <c r="P48" s="103">
        <v>910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1912</v>
      </c>
      <c r="W48" s="103">
        <v>1912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7" man="1"/>
    <brk id="31" min="1" max="47" man="1"/>
    <brk id="45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28000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28100</v>
      </c>
      <c r="AG207" s="11">
        <v>207</v>
      </c>
    </row>
    <row r="208" spans="32:33" ht="13.5">
      <c r="AF208" s="45" t="str">
        <f>+'水洗化人口等'!B9</f>
        <v>28201</v>
      </c>
      <c r="AG208" s="11">
        <v>208</v>
      </c>
    </row>
    <row r="209" spans="32:33" ht="13.5">
      <c r="AF209" s="45" t="str">
        <f>+'水洗化人口等'!B10</f>
        <v>28202</v>
      </c>
      <c r="AG209" s="11">
        <v>209</v>
      </c>
    </row>
    <row r="210" spans="32:33" ht="13.5">
      <c r="AF210" s="45" t="str">
        <f>+'水洗化人口等'!B11</f>
        <v>28203</v>
      </c>
      <c r="AG210" s="11">
        <v>210</v>
      </c>
    </row>
    <row r="211" spans="32:33" ht="13.5">
      <c r="AF211" s="45" t="str">
        <f>+'水洗化人口等'!B12</f>
        <v>28204</v>
      </c>
      <c r="AG211" s="11">
        <v>211</v>
      </c>
    </row>
    <row r="212" spans="32:33" ht="13.5">
      <c r="AF212" s="45" t="str">
        <f>+'水洗化人口等'!B13</f>
        <v>28205</v>
      </c>
      <c r="AG212" s="11">
        <v>212</v>
      </c>
    </row>
    <row r="213" spans="32:33" ht="13.5">
      <c r="AF213" s="45" t="str">
        <f>+'水洗化人口等'!B14</f>
        <v>28206</v>
      </c>
      <c r="AG213" s="11">
        <v>213</v>
      </c>
    </row>
    <row r="214" spans="32:33" ht="13.5">
      <c r="AF214" s="45" t="str">
        <f>+'水洗化人口等'!B15</f>
        <v>28207</v>
      </c>
      <c r="AG214" s="11">
        <v>214</v>
      </c>
    </row>
    <row r="215" spans="32:33" ht="13.5">
      <c r="AF215" s="45" t="str">
        <f>+'水洗化人口等'!B16</f>
        <v>28208</v>
      </c>
      <c r="AG215" s="11">
        <v>215</v>
      </c>
    </row>
    <row r="216" spans="32:33" ht="13.5">
      <c r="AF216" s="45" t="str">
        <f>+'水洗化人口等'!B17</f>
        <v>28209</v>
      </c>
      <c r="AG216" s="11">
        <v>216</v>
      </c>
    </row>
    <row r="217" spans="32:33" ht="13.5">
      <c r="AF217" s="45" t="str">
        <f>+'水洗化人口等'!B18</f>
        <v>28210</v>
      </c>
      <c r="AG217" s="11">
        <v>217</v>
      </c>
    </row>
    <row r="218" spans="32:33" ht="13.5">
      <c r="AF218" s="45" t="str">
        <f>+'水洗化人口等'!B19</f>
        <v>28212</v>
      </c>
      <c r="AG218" s="11">
        <v>218</v>
      </c>
    </row>
    <row r="219" spans="32:33" ht="13.5">
      <c r="AF219" s="45" t="str">
        <f>+'水洗化人口等'!B20</f>
        <v>28213</v>
      </c>
      <c r="AG219" s="11">
        <v>219</v>
      </c>
    </row>
    <row r="220" spans="32:33" ht="13.5">
      <c r="AF220" s="45" t="str">
        <f>+'水洗化人口等'!B21</f>
        <v>28214</v>
      </c>
      <c r="AG220" s="11">
        <v>220</v>
      </c>
    </row>
    <row r="221" spans="32:33" ht="13.5">
      <c r="AF221" s="45" t="str">
        <f>+'水洗化人口等'!B22</f>
        <v>28215</v>
      </c>
      <c r="AG221" s="11">
        <v>221</v>
      </c>
    </row>
    <row r="222" spans="32:33" ht="13.5">
      <c r="AF222" s="45" t="str">
        <f>+'水洗化人口等'!B23</f>
        <v>28216</v>
      </c>
      <c r="AG222" s="11">
        <v>222</v>
      </c>
    </row>
    <row r="223" spans="32:33" ht="13.5">
      <c r="AF223" s="45" t="str">
        <f>+'水洗化人口等'!B24</f>
        <v>28217</v>
      </c>
      <c r="AG223" s="11">
        <v>223</v>
      </c>
    </row>
    <row r="224" spans="32:33" ht="13.5">
      <c r="AF224" s="45" t="str">
        <f>+'水洗化人口等'!B25</f>
        <v>28218</v>
      </c>
      <c r="AG224" s="11">
        <v>224</v>
      </c>
    </row>
    <row r="225" spans="32:33" ht="13.5">
      <c r="AF225" s="45" t="str">
        <f>+'水洗化人口等'!B26</f>
        <v>28219</v>
      </c>
      <c r="AG225" s="11">
        <v>225</v>
      </c>
    </row>
    <row r="226" spans="32:33" ht="13.5">
      <c r="AF226" s="45" t="str">
        <f>+'水洗化人口等'!B27</f>
        <v>28220</v>
      </c>
      <c r="AG226" s="11">
        <v>226</v>
      </c>
    </row>
    <row r="227" spans="32:33" ht="13.5">
      <c r="AF227" s="45" t="str">
        <f>+'水洗化人口等'!B28</f>
        <v>28221</v>
      </c>
      <c r="AG227" s="11">
        <v>227</v>
      </c>
    </row>
    <row r="228" spans="32:33" ht="13.5">
      <c r="AF228" s="45" t="str">
        <f>+'水洗化人口等'!B29</f>
        <v>28222</v>
      </c>
      <c r="AG228" s="11">
        <v>228</v>
      </c>
    </row>
    <row r="229" spans="32:33" ht="13.5">
      <c r="AF229" s="45" t="str">
        <f>+'水洗化人口等'!B30</f>
        <v>28223</v>
      </c>
      <c r="AG229" s="11">
        <v>229</v>
      </c>
    </row>
    <row r="230" spans="32:33" ht="13.5">
      <c r="AF230" s="45" t="str">
        <f>+'水洗化人口等'!B31</f>
        <v>28224</v>
      </c>
      <c r="AG230" s="11">
        <v>230</v>
      </c>
    </row>
    <row r="231" spans="32:33" ht="13.5">
      <c r="AF231" s="45" t="str">
        <f>+'水洗化人口等'!B32</f>
        <v>28225</v>
      </c>
      <c r="AG231" s="11">
        <v>231</v>
      </c>
    </row>
    <row r="232" spans="32:33" ht="13.5">
      <c r="AF232" s="45" t="str">
        <f>+'水洗化人口等'!B33</f>
        <v>28226</v>
      </c>
      <c r="AG232" s="11">
        <v>232</v>
      </c>
    </row>
    <row r="233" spans="32:33" ht="13.5">
      <c r="AF233" s="45" t="str">
        <f>+'水洗化人口等'!B34</f>
        <v>28227</v>
      </c>
      <c r="AG233" s="11">
        <v>233</v>
      </c>
    </row>
    <row r="234" spans="32:33" ht="13.5">
      <c r="AF234" s="45" t="str">
        <f>+'水洗化人口等'!B35</f>
        <v>28228</v>
      </c>
      <c r="AG234" s="11">
        <v>234</v>
      </c>
    </row>
    <row r="235" spans="32:33" ht="13.5">
      <c r="AF235" s="45" t="str">
        <f>+'水洗化人口等'!B36</f>
        <v>28229</v>
      </c>
      <c r="AG235" s="11">
        <v>235</v>
      </c>
    </row>
    <row r="236" spans="32:33" ht="13.5">
      <c r="AF236" s="45" t="str">
        <f>+'水洗化人口等'!B37</f>
        <v>28301</v>
      </c>
      <c r="AG236" s="11">
        <v>236</v>
      </c>
    </row>
    <row r="237" spans="32:33" ht="13.5">
      <c r="AF237" s="45" t="str">
        <f>+'水洗化人口等'!B38</f>
        <v>28365</v>
      </c>
      <c r="AG237" s="11">
        <v>237</v>
      </c>
    </row>
    <row r="238" spans="32:33" ht="13.5">
      <c r="AF238" s="45" t="str">
        <f>+'水洗化人口等'!B39</f>
        <v>28381</v>
      </c>
      <c r="AG238" s="11">
        <v>238</v>
      </c>
    </row>
    <row r="239" spans="32:33" ht="13.5">
      <c r="AF239" s="45" t="str">
        <f>+'水洗化人口等'!B40</f>
        <v>28382</v>
      </c>
      <c r="AG239" s="11">
        <v>239</v>
      </c>
    </row>
    <row r="240" spans="32:33" ht="13.5">
      <c r="AF240" s="45" t="str">
        <f>+'水洗化人口等'!B41</f>
        <v>28442</v>
      </c>
      <c r="AG240" s="11">
        <v>240</v>
      </c>
    </row>
    <row r="241" spans="32:33" ht="13.5">
      <c r="AF241" s="45" t="str">
        <f>+'水洗化人口等'!B42</f>
        <v>28443</v>
      </c>
      <c r="AG241" s="11">
        <v>241</v>
      </c>
    </row>
    <row r="242" spans="32:33" ht="13.5">
      <c r="AF242" s="45" t="str">
        <f>+'水洗化人口等'!B43</f>
        <v>28446</v>
      </c>
      <c r="AG242" s="11">
        <v>242</v>
      </c>
    </row>
    <row r="243" spans="32:33" ht="13.5">
      <c r="AF243" s="45" t="str">
        <f>+'水洗化人口等'!B44</f>
        <v>28464</v>
      </c>
      <c r="AG243" s="11">
        <v>243</v>
      </c>
    </row>
    <row r="244" spans="32:33" ht="13.5">
      <c r="AF244" s="45" t="str">
        <f>+'水洗化人口等'!B45</f>
        <v>28481</v>
      </c>
      <c r="AG244" s="11">
        <v>244</v>
      </c>
    </row>
    <row r="245" spans="32:33" ht="13.5">
      <c r="AF245" s="45" t="str">
        <f>+'水洗化人口等'!B46</f>
        <v>28501</v>
      </c>
      <c r="AG245" s="11">
        <v>245</v>
      </c>
    </row>
    <row r="246" spans="32:33" ht="13.5">
      <c r="AF246" s="45" t="str">
        <f>+'水洗化人口等'!B47</f>
        <v>28585</v>
      </c>
      <c r="AG246" s="11">
        <v>246</v>
      </c>
    </row>
    <row r="247" spans="32:33" ht="13.5">
      <c r="AF247" s="45" t="str">
        <f>+'水洗化人口等'!B48</f>
        <v>28586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2017-02-21T03:17:01Z</dcterms:modified>
  <cp:category/>
  <cp:version/>
  <cp:contentType/>
  <cp:contentStatus/>
</cp:coreProperties>
</file>