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'し尿処理状況'!$2:$26</definedName>
    <definedName name="_xlnm.Print_Area" localSheetId="0">'水洗化人口等'!$2:$26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<sst xmlns="http://schemas.openxmlformats.org/spreadsheetml/2006/main" count="636" uniqueCount="292">
  <si>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</si>
  <si>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</si>
  <si>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</si>
  <si>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</si>
  <si>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</si>
  <si>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</si>
  <si>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</si>
  <si>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</si>
  <si>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</si>
  <si>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</si>
  <si>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</si>
  <si>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</si>
  <si>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</si>
  <si>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</si>
  <si>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</si>
  <si>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</si>
  <si>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</si>
  <si>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</si>
  <si>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</si>
  <si>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</si>
  <si>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</si>
  <si>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</si>
  <si>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</si>
  <si>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</si>
  <si>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</si>
  <si>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</si>
  <si>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</si>
  <si>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</si>
  <si>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</si>
  <si>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</si>
  <si>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</si>
  <si>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</si>
  <si>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</si>
  <si>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</si>
  <si>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</si>
  <si>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</si>
  <si>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</si>
  <si>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</si>
  <si>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</si>
  <si>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</si>
  <si>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</si>
  <si>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</si>
  <si>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</si>
  <si>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</si>
  <si>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</si>
  <si>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</si>
  <si>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</si>
  <si>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</si>
  <si>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</si>
  <si>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</si>
  <si>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</si>
  <si>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</si>
  <si>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</si>
  <si>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</si>
  <si>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</si>
  <si>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</si>
  <si>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</si>
  <si>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</si>
  <si>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</si>
  <si>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</si>
  <si>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</si>
  <si>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</si>
  <si>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</si>
  <si>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</si>
  <si>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</si>
  <si>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</si>
  <si>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</si>
  <si>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</si>
  <si>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</si>
  <si>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</si>
  <si>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</si>
  <si>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</si>
  <si>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</si>
  <si>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</si>
  <si>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</si>
  <si>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</si>
  <si>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</si>
  <si>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</si>
  <si>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</si>
  <si>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</si>
  <si>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</si>
  <si>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</si>
  <si>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</si>
  <si>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</si>
  <si>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</si>
  <si>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</si>
  <si>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</si>
  <si>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</si>
  <si>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</si>
  <si>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</si>
  <si>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</si>
  <si>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</si>
  <si>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</si>
  <si>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</si>
  <si>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</si>
  <si>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</si>
  <si>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</si>
  <si>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</si>
  <si>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</si>
  <si>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</si>
  <si>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</si>
  <si>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</si>
  <si>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</si>
  <si>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</si>
  <si>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</si>
  <si>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</si>
  <si>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</si>
  <si>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</si>
  <si>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</si>
  <si>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</si>
  <si>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</si>
  <si>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</si>
  <si>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</si>
  <si>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</si>
  <si>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</si>
  <si>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</si>
  <si>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</si>
  <si>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</si>
  <si>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</si>
  <si>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</si>
  <si>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</si>
  <si>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</si>
  <si>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</si>
  <si>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</si>
  <si>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</si>
  <si>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</si>
  <si>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</si>
  <si>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</si>
  <si>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</si>
  <si>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</si>
  <si>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</si>
  <si>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</si>
  <si>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</si>
  <si>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</si>
  <si>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</si>
  <si>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</si>
  <si>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</si>
  <si>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</si>
  <si>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</si>
  <si>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</si>
  <si>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</si>
  <si>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</si>
  <si>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</si>
  <si>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</si>
  <si>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</si>
  <si>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</si>
  <si>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</si>
  <si>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</si>
  <si>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</si>
  <si>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</si>
  <si>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</si>
  <si>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</si>
  <si>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</si>
  <si>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</si>
  <si>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</si>
  <si>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</si>
  <si>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</si>
  <si>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</si>
  <si>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</si>
  <si>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</si>
  <si>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</si>
  <si>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</si>
  <si>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</si>
  <si>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</si>
  <si>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</si>
  <si>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</si>
  <si>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</si>
  <si>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</si>
  <si>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</si>
  <si>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</si>
  <si>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</si>
  <si>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</si>
  <si>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</si>
  <si>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</si>
  <si>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</si>
  <si>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</si>
  <si>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</si>
  <si>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</si>
  <si>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</si>
  <si>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</si>
  <si>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</si>
  <si>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</si>
  <si>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</si>
  <si>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</si>
  <si>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</si>
  <si>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</si>
  <si>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</si>
  <si>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</si>
  <si>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</si>
  <si>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</si>
  <si>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</si>
  <si>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</si>
  <si>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</si>
  <si>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</si>
  <si>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</si>
  <si>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</si>
  <si>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</si>
  <si>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</si>
  <si>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</si>
  <si>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</si>
  <si>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</si>
  <si>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</si>
  <si>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</si>
  <si>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</si>
  <si>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</si>
  <si>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</si>
  <si>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</si>
  <si>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</si>
  <si>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</si>
  <si>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</si>
  <si>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</si>
  <si>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</si>
  <si>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</si>
  <si>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</si>
  <si>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</si>
  <si>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</si>
  <si>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</si>
  <si>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</si>
  <si>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</si>
  <si>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</si>
  <si>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</si>
  <si>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</si>
  <si>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</si>
  <si>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</si>
  <si>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</si>
  <si>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</si>
  <si>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</si>
  <si>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</si>
  <si>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</si>
  <si>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</si>
  <si>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</si>
  <si>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</si>
  <si>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</si>
  <si>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</si>
  <si>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</si>
  <si>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</si>
  <si>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</si>
  <si>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</si>
  <si>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</si>
  <si>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</si>
  <si>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</si>
  <si>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</si>
  <si>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</si>
  <si>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</si>
  <si>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</si>
  <si>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</si>
  <si>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</si>
  <si>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</si>
  <si>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</si>
  <si>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</si>
  <si>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17000</t>
  </si>
  <si>
    <t>水洗化人口等（平成27年度実績）</t>
  </si>
  <si>
    <t>し尿処理の状況（平成27年度実績）</t>
  </si>
  <si>
    <t>17201</t>
  </si>
  <si>
    <t>金沢市</t>
  </si>
  <si>
    <t>○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</si>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</sst>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2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37</v>
      </c>
      <c r="B7" s="115" t="s">
        <v>250</v>
      </c>
      <c r="C7" s="111" t="s">
        <v>201</v>
      </c>
      <c r="D7" s="112">
        <f>+SUM(E7,+I7)</f>
        <v>1157350</v>
      </c>
      <c r="E7" s="112">
        <f>+SUM(G7,+H7)</f>
        <v>39363</v>
      </c>
      <c r="F7" s="113">
        <f>IF(D7&gt;0,E7/D7*100,"-")</f>
        <v>3.4011318961420485</v>
      </c>
      <c r="G7" s="110">
        <f>SUM(G$8:G$1000)</f>
        <v>39341</v>
      </c>
      <c r="H7" s="110">
        <f>SUM(H$8:H$1000)</f>
        <v>22</v>
      </c>
      <c r="I7" s="112">
        <f>+SUM(K7,+M7,+O7)</f>
        <v>1117987</v>
      </c>
      <c r="J7" s="113">
        <f>IF(D7&gt;0,I7/D7*100,"-")</f>
        <v>96.59886810385795</v>
      </c>
      <c r="K7" s="110">
        <f>SUM(K$8:K$1000)</f>
        <v>868890</v>
      </c>
      <c r="L7" s="113">
        <f>IF(D7&gt;0,K7/D7*100,"-")</f>
        <v>75.07581976066014</v>
      </c>
      <c r="M7" s="110">
        <f>SUM(M$8:M$1000)</f>
        <v>3166</v>
      </c>
      <c r="N7" s="113">
        <f>IF(D7&gt;0,M7/D7*100,"-")</f>
        <v>0.27355596837603147</v>
      </c>
      <c r="O7" s="110">
        <f>SUM(O$8:O$1000)</f>
        <v>245931</v>
      </c>
      <c r="P7" s="110">
        <f>SUM(P$8:P$1000)</f>
        <v>117098</v>
      </c>
      <c r="Q7" s="113">
        <f>IF(D7&gt;0,O7/D7*100,"-")</f>
        <v>21.24949237482179</v>
      </c>
      <c r="R7" s="110">
        <f>SUM(R$8:R$1000)</f>
        <v>11062</v>
      </c>
      <c r="S7" s="114">
        <f aca="true" t="shared" si="0" ref="S7:Z7">COUNTIF(S$8:S$1000,"○")</f>
        <v>16</v>
      </c>
      <c r="T7" s="114">
        <f t="shared" si="0"/>
        <v>0</v>
      </c>
      <c r="U7" s="114">
        <f t="shared" si="0"/>
        <v>0</v>
      </c>
      <c r="V7" s="114">
        <f t="shared" si="0"/>
        <v>3</v>
      </c>
      <c r="W7" s="114">
        <f t="shared" si="0"/>
        <v>15</v>
      </c>
      <c r="X7" s="114">
        <f t="shared" si="0"/>
        <v>0</v>
      </c>
      <c r="Y7" s="114">
        <f t="shared" si="0"/>
        <v>0</v>
      </c>
      <c r="Z7" s="114">
        <f t="shared" si="0"/>
        <v>4</v>
      </c>
    </row>
    <row r="8" spans="1:26" s="107" customFormat="1" ht="13.5" customHeight="1">
      <c r="A8" s="101" t="s">
        <v>37</v>
      </c>
      <c r="B8" s="102" t="s">
        <v>253</v>
      </c>
      <c r="C8" s="101" t="s">
        <v>254</v>
      </c>
      <c r="D8" s="103">
        <f>+SUM(E8,+I8)</f>
        <v>454058</v>
      </c>
      <c r="E8" s="103">
        <f>+SUM(G8,+H8)</f>
        <v>3407</v>
      </c>
      <c r="F8" s="104">
        <f>IF(D8&gt;0,E8/D8*100,"-")</f>
        <v>0.7503446696237045</v>
      </c>
      <c r="G8" s="103">
        <v>3407</v>
      </c>
      <c r="H8" s="103">
        <v>0</v>
      </c>
      <c r="I8" s="103">
        <f>+SUM(K8,+M8,+O8)</f>
        <v>450651</v>
      </c>
      <c r="J8" s="104">
        <f>IF(D8&gt;0,I8/D8*100,"-")</f>
        <v>99.2496553303763</v>
      </c>
      <c r="K8" s="103">
        <v>426779</v>
      </c>
      <c r="L8" s="104">
        <f>IF(D8&gt;0,K8/D8*100,"-")</f>
        <v>93.99217721084091</v>
      </c>
      <c r="M8" s="103">
        <v>0</v>
      </c>
      <c r="N8" s="104">
        <f>IF(D8&gt;0,M8/D8*100,"-")</f>
        <v>0</v>
      </c>
      <c r="O8" s="103">
        <v>23872</v>
      </c>
      <c r="P8" s="103">
        <v>11797</v>
      </c>
      <c r="Q8" s="104">
        <f>IF(D8&gt;0,O8/D8*100,"-")</f>
        <v>5.25747811953539</v>
      </c>
      <c r="R8" s="103">
        <v>4548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37</v>
      </c>
      <c r="B9" s="102" t="s">
        <v>256</v>
      </c>
      <c r="C9" s="101" t="s">
        <v>257</v>
      </c>
      <c r="D9" s="103">
        <f>+SUM(E9,+I9)</f>
        <v>55534</v>
      </c>
      <c r="E9" s="103">
        <f>+SUM(G9,+H9)</f>
        <v>2999</v>
      </c>
      <c r="F9" s="104">
        <f>IF(D9&gt;0,E9/D9*100,"-")</f>
        <v>5.400295314582058</v>
      </c>
      <c r="G9" s="103">
        <v>2999</v>
      </c>
      <c r="H9" s="103">
        <v>0</v>
      </c>
      <c r="I9" s="103">
        <f>+SUM(K9,+M9,+O9)</f>
        <v>52535</v>
      </c>
      <c r="J9" s="104">
        <f>IF(D9&gt;0,I9/D9*100,"-")</f>
        <v>94.59970468541795</v>
      </c>
      <c r="K9" s="103">
        <v>17216</v>
      </c>
      <c r="L9" s="104">
        <f>IF(D9&gt;0,K9/D9*100,"-")</f>
        <v>31.000828321388703</v>
      </c>
      <c r="M9" s="103">
        <v>1332</v>
      </c>
      <c r="N9" s="104">
        <f>IF(D9&gt;0,M9/D9*100,"-")</f>
        <v>2.398530629884395</v>
      </c>
      <c r="O9" s="103">
        <v>33987</v>
      </c>
      <c r="P9" s="103">
        <v>17049</v>
      </c>
      <c r="Q9" s="104">
        <f>IF(D9&gt;0,O9/D9*100,"-")</f>
        <v>61.20034573414485</v>
      </c>
      <c r="R9" s="103">
        <v>444</v>
      </c>
      <c r="S9" s="101" t="s">
        <v>255</v>
      </c>
      <c r="T9" s="101"/>
      <c r="U9" s="101"/>
      <c r="V9" s="101"/>
      <c r="W9" s="101" t="s">
        <v>255</v>
      </c>
      <c r="X9" s="101"/>
      <c r="Y9" s="101"/>
      <c r="Z9" s="101"/>
    </row>
    <row r="10" spans="1:26" s="107" customFormat="1" ht="13.5" customHeight="1">
      <c r="A10" s="101" t="s">
        <v>37</v>
      </c>
      <c r="B10" s="102" t="s">
        <v>258</v>
      </c>
      <c r="C10" s="101" t="s">
        <v>259</v>
      </c>
      <c r="D10" s="103">
        <f>+SUM(E10,+I10)</f>
        <v>108637</v>
      </c>
      <c r="E10" s="103">
        <f>+SUM(G10,+H10)</f>
        <v>3537</v>
      </c>
      <c r="F10" s="104">
        <f>IF(D10&gt;0,E10/D10*100,"-")</f>
        <v>3.255796827968372</v>
      </c>
      <c r="G10" s="103">
        <v>3537</v>
      </c>
      <c r="H10" s="103">
        <v>0</v>
      </c>
      <c r="I10" s="103">
        <f>+SUM(K10,+M10,+O10)</f>
        <v>105100</v>
      </c>
      <c r="J10" s="104">
        <f>IF(D10&gt;0,I10/D10*100,"-")</f>
        <v>96.74420317203163</v>
      </c>
      <c r="K10" s="103">
        <v>63175</v>
      </c>
      <c r="L10" s="104">
        <f>IF(D10&gt;0,K10/D10*100,"-")</f>
        <v>58.1523790237212</v>
      </c>
      <c r="M10" s="103">
        <v>0</v>
      </c>
      <c r="N10" s="104">
        <f>IF(D10&gt;0,M10/D10*100,"-")</f>
        <v>0</v>
      </c>
      <c r="O10" s="103">
        <v>41925</v>
      </c>
      <c r="P10" s="103">
        <v>16337</v>
      </c>
      <c r="Q10" s="104">
        <f>IF(D10&gt;0,O10/D10*100,"-")</f>
        <v>38.59182414831043</v>
      </c>
      <c r="R10" s="103">
        <v>1563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37</v>
      </c>
      <c r="B11" s="102" t="s">
        <v>260</v>
      </c>
      <c r="C11" s="101" t="s">
        <v>261</v>
      </c>
      <c r="D11" s="103">
        <f>+SUM(E11,+I11)</f>
        <v>29004</v>
      </c>
      <c r="E11" s="103">
        <f>+SUM(G11,+H11)</f>
        <v>7756</v>
      </c>
      <c r="F11" s="104">
        <f>IF(D11&gt;0,E11/D11*100,"-")</f>
        <v>26.741139153220246</v>
      </c>
      <c r="G11" s="103">
        <v>7756</v>
      </c>
      <c r="H11" s="103">
        <v>0</v>
      </c>
      <c r="I11" s="103">
        <f>+SUM(K11,+M11,+O11)</f>
        <v>21248</v>
      </c>
      <c r="J11" s="104">
        <f>IF(D11&gt;0,I11/D11*100,"-")</f>
        <v>73.25886084677975</v>
      </c>
      <c r="K11" s="103">
        <v>10743</v>
      </c>
      <c r="L11" s="104">
        <f>IF(D11&gt;0,K11/D11*100,"-")</f>
        <v>37.03971865949524</v>
      </c>
      <c r="M11" s="103">
        <v>0</v>
      </c>
      <c r="N11" s="104">
        <f>IF(D11&gt;0,M11/D11*100,"-")</f>
        <v>0</v>
      </c>
      <c r="O11" s="103">
        <v>10505</v>
      </c>
      <c r="P11" s="103">
        <v>5428</v>
      </c>
      <c r="Q11" s="104">
        <f>IF(D11&gt;0,O11/D11*100,"-")</f>
        <v>36.21914218728451</v>
      </c>
      <c r="R11" s="103">
        <v>224</v>
      </c>
      <c r="S11" s="101"/>
      <c r="T11" s="101"/>
      <c r="U11" s="101"/>
      <c r="V11" s="101" t="s">
        <v>255</v>
      </c>
      <c r="W11" s="101"/>
      <c r="X11" s="101"/>
      <c r="Y11" s="101"/>
      <c r="Z11" s="101" t="s">
        <v>255</v>
      </c>
    </row>
    <row r="12" spans="1:26" s="107" customFormat="1" ht="13.5" customHeight="1">
      <c r="A12" s="101" t="s">
        <v>37</v>
      </c>
      <c r="B12" s="102" t="s">
        <v>262</v>
      </c>
      <c r="C12" s="101" t="s">
        <v>263</v>
      </c>
      <c r="D12" s="103">
        <f>+SUM(E12,+I12)</f>
        <v>15607</v>
      </c>
      <c r="E12" s="103">
        <f>+SUM(G12,+H12)</f>
        <v>3256</v>
      </c>
      <c r="F12" s="104">
        <f>IF(D12&gt;0,E12/D12*100,"-")</f>
        <v>20.86243352341898</v>
      </c>
      <c r="G12" s="103">
        <v>3256</v>
      </c>
      <c r="H12" s="103">
        <v>0</v>
      </c>
      <c r="I12" s="103">
        <f>+SUM(K12,+M12,+O12)</f>
        <v>12351</v>
      </c>
      <c r="J12" s="104">
        <f>IF(D12&gt;0,I12/D12*100,"-")</f>
        <v>79.13756647658103</v>
      </c>
      <c r="K12" s="103">
        <v>4360</v>
      </c>
      <c r="L12" s="104">
        <f>IF(D12&gt;0,K12/D12*100,"-")</f>
        <v>27.936182482219518</v>
      </c>
      <c r="M12" s="103">
        <v>0</v>
      </c>
      <c r="N12" s="104">
        <f>IF(D12&gt;0,M12/D12*100,"-")</f>
        <v>0</v>
      </c>
      <c r="O12" s="103">
        <v>7991</v>
      </c>
      <c r="P12" s="103">
        <v>3675</v>
      </c>
      <c r="Q12" s="104">
        <f>IF(D12&gt;0,O12/D12*100,"-")</f>
        <v>51.20138399436151</v>
      </c>
      <c r="R12" s="103">
        <v>81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37</v>
      </c>
      <c r="B13" s="102" t="s">
        <v>264</v>
      </c>
      <c r="C13" s="101" t="s">
        <v>265</v>
      </c>
      <c r="D13" s="103">
        <f>+SUM(E13,+I13)</f>
        <v>69504</v>
      </c>
      <c r="E13" s="103">
        <f>+SUM(G13,+H13)</f>
        <v>2292</v>
      </c>
      <c r="F13" s="104">
        <f>IF(D13&gt;0,E13/D13*100,"-")</f>
        <v>3.297651933701658</v>
      </c>
      <c r="G13" s="103">
        <v>2272</v>
      </c>
      <c r="H13" s="103">
        <v>20</v>
      </c>
      <c r="I13" s="103">
        <f>+SUM(K13,+M13,+O13)</f>
        <v>67212</v>
      </c>
      <c r="J13" s="104">
        <f>IF(D13&gt;0,I13/D13*100,"-")</f>
        <v>96.70234806629834</v>
      </c>
      <c r="K13" s="103">
        <v>27394</v>
      </c>
      <c r="L13" s="104">
        <f>IF(D13&gt;0,K13/D13*100,"-")</f>
        <v>39.41355893186004</v>
      </c>
      <c r="M13" s="103">
        <v>573</v>
      </c>
      <c r="N13" s="104">
        <f>IF(D13&gt;0,M13/D13*100,"-")</f>
        <v>0.8244129834254145</v>
      </c>
      <c r="O13" s="103">
        <v>39245</v>
      </c>
      <c r="P13" s="103">
        <v>11775</v>
      </c>
      <c r="Q13" s="104">
        <f>IF(D13&gt;0,O13/D13*100,"-")</f>
        <v>56.4643761510129</v>
      </c>
      <c r="R13" s="103">
        <v>703</v>
      </c>
      <c r="S13" s="101" t="s">
        <v>255</v>
      </c>
      <c r="T13" s="101"/>
      <c r="U13" s="101"/>
      <c r="V13" s="101"/>
      <c r="W13" s="101" t="s">
        <v>255</v>
      </c>
      <c r="X13" s="101"/>
      <c r="Y13" s="101"/>
      <c r="Z13" s="101"/>
    </row>
    <row r="14" spans="1:26" s="107" customFormat="1" ht="13.5" customHeight="1">
      <c r="A14" s="101" t="s">
        <v>37</v>
      </c>
      <c r="B14" s="102" t="s">
        <v>266</v>
      </c>
      <c r="C14" s="101" t="s">
        <v>267</v>
      </c>
      <c r="D14" s="103">
        <f>+SUM(E14,+I14)</f>
        <v>22655</v>
      </c>
      <c r="E14" s="103">
        <f>+SUM(G14,+H14)</f>
        <v>2195</v>
      </c>
      <c r="F14" s="104">
        <f>IF(D14&gt;0,E14/D14*100,"-")</f>
        <v>9.688810417126462</v>
      </c>
      <c r="G14" s="103">
        <v>2195</v>
      </c>
      <c r="H14" s="103">
        <v>0</v>
      </c>
      <c r="I14" s="103">
        <f>+SUM(K14,+M14,+O14)</f>
        <v>20460</v>
      </c>
      <c r="J14" s="104">
        <f>IF(D14&gt;0,I14/D14*100,"-")</f>
        <v>90.31118958287354</v>
      </c>
      <c r="K14" s="103">
        <v>11911</v>
      </c>
      <c r="L14" s="104">
        <f>IF(D14&gt;0,K14/D14*100,"-")</f>
        <v>52.575590377400125</v>
      </c>
      <c r="M14" s="103">
        <v>0</v>
      </c>
      <c r="N14" s="104">
        <f>IF(D14&gt;0,M14/D14*100,"-")</f>
        <v>0</v>
      </c>
      <c r="O14" s="103">
        <v>8549</v>
      </c>
      <c r="P14" s="103">
        <v>3012</v>
      </c>
      <c r="Q14" s="104">
        <f>IF(D14&gt;0,O14/D14*100,"-")</f>
        <v>37.735599205473406</v>
      </c>
      <c r="R14" s="103">
        <v>81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37</v>
      </c>
      <c r="B15" s="102" t="s">
        <v>268</v>
      </c>
      <c r="C15" s="101" t="s">
        <v>269</v>
      </c>
      <c r="D15" s="103">
        <f>+SUM(E15,+I15)</f>
        <v>34985</v>
      </c>
      <c r="E15" s="103">
        <f>+SUM(G15,+H15)</f>
        <v>120</v>
      </c>
      <c r="F15" s="104">
        <f>IF(D15&gt;0,E15/D15*100,"-")</f>
        <v>0.34300414463341433</v>
      </c>
      <c r="G15" s="103">
        <v>120</v>
      </c>
      <c r="H15" s="103">
        <v>0</v>
      </c>
      <c r="I15" s="103">
        <f>+SUM(K15,+M15,+O15)</f>
        <v>34865</v>
      </c>
      <c r="J15" s="104">
        <f>IF(D15&gt;0,I15/D15*100,"-")</f>
        <v>99.65699585536657</v>
      </c>
      <c r="K15" s="103">
        <v>26971</v>
      </c>
      <c r="L15" s="104">
        <f>IF(D15&gt;0,K15/D15*100,"-")</f>
        <v>77.09303987423182</v>
      </c>
      <c r="M15" s="103">
        <v>0</v>
      </c>
      <c r="N15" s="104">
        <f>IF(D15&gt;0,M15/D15*100,"-")</f>
        <v>0</v>
      </c>
      <c r="O15" s="103">
        <v>7894</v>
      </c>
      <c r="P15" s="103">
        <v>4844</v>
      </c>
      <c r="Q15" s="104">
        <f>IF(D15&gt;0,O15/D15*100,"-")</f>
        <v>22.56395598113477</v>
      </c>
      <c r="R15" s="103">
        <v>247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37</v>
      </c>
      <c r="B16" s="102" t="s">
        <v>270</v>
      </c>
      <c r="C16" s="101" t="s">
        <v>271</v>
      </c>
      <c r="D16" s="103">
        <f>+SUM(E16,+I16)</f>
        <v>112625</v>
      </c>
      <c r="E16" s="103">
        <f>+SUM(G16,+H16)</f>
        <v>2342</v>
      </c>
      <c r="F16" s="104">
        <f>IF(D16&gt;0,E16/D16*100,"-")</f>
        <v>2.0794672586015537</v>
      </c>
      <c r="G16" s="103">
        <v>2342</v>
      </c>
      <c r="H16" s="103">
        <v>0</v>
      </c>
      <c r="I16" s="103">
        <f>+SUM(K16,+M16,+O16)</f>
        <v>110283</v>
      </c>
      <c r="J16" s="104">
        <f>IF(D16&gt;0,I16/D16*100,"-")</f>
        <v>97.92053274139845</v>
      </c>
      <c r="K16" s="103">
        <v>97774</v>
      </c>
      <c r="L16" s="104">
        <f>IF(D16&gt;0,K16/D16*100,"-")</f>
        <v>86.81376248612652</v>
      </c>
      <c r="M16" s="103">
        <v>438</v>
      </c>
      <c r="N16" s="104">
        <f>IF(D16&gt;0,M16/D16*100,"-")</f>
        <v>0.3889012208657048</v>
      </c>
      <c r="O16" s="103">
        <v>12071</v>
      </c>
      <c r="P16" s="103">
        <v>7587</v>
      </c>
      <c r="Q16" s="104">
        <f>IF(D16&gt;0,O16/D16*100,"-")</f>
        <v>10.717869034406215</v>
      </c>
      <c r="R16" s="103">
        <v>815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37</v>
      </c>
      <c r="B17" s="102" t="s">
        <v>272</v>
      </c>
      <c r="C17" s="101" t="s">
        <v>273</v>
      </c>
      <c r="D17" s="103">
        <f>+SUM(E17,+I17)</f>
        <v>49905</v>
      </c>
      <c r="E17" s="103">
        <f>+SUM(G17,+H17)</f>
        <v>1035</v>
      </c>
      <c r="F17" s="104">
        <f>IF(D17&gt;0,E17/D17*100,"-")</f>
        <v>2.0739404869251574</v>
      </c>
      <c r="G17" s="103">
        <v>1035</v>
      </c>
      <c r="H17" s="103">
        <v>0</v>
      </c>
      <c r="I17" s="103">
        <f>+SUM(K17,+M17,+O17)</f>
        <v>48870</v>
      </c>
      <c r="J17" s="104">
        <f>IF(D17&gt;0,I17/D17*100,"-")</f>
        <v>97.92605951307483</v>
      </c>
      <c r="K17" s="103">
        <v>42744</v>
      </c>
      <c r="L17" s="104">
        <f>IF(D17&gt;0,K17/D17*100,"-")</f>
        <v>85.6507363991584</v>
      </c>
      <c r="M17" s="103">
        <v>0</v>
      </c>
      <c r="N17" s="104">
        <f>IF(D17&gt;0,M17/D17*100,"-")</f>
        <v>0</v>
      </c>
      <c r="O17" s="103">
        <v>6126</v>
      </c>
      <c r="P17" s="103">
        <v>3178</v>
      </c>
      <c r="Q17" s="104">
        <f>IF(D17&gt;0,O17/D17*100,"-")</f>
        <v>12.275323113916441</v>
      </c>
      <c r="R17" s="103">
        <v>839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37</v>
      </c>
      <c r="B18" s="102" t="s">
        <v>274</v>
      </c>
      <c r="C18" s="101" t="s">
        <v>275</v>
      </c>
      <c r="D18" s="103">
        <f>+SUM(E18,+I18)</f>
        <v>51554</v>
      </c>
      <c r="E18" s="103">
        <f>+SUM(G18,+H18)</f>
        <v>972</v>
      </c>
      <c r="F18" s="104">
        <f>IF(D18&gt;0,E18/D18*100,"-")</f>
        <v>1.8854017147069093</v>
      </c>
      <c r="G18" s="103">
        <v>972</v>
      </c>
      <c r="H18" s="103">
        <v>0</v>
      </c>
      <c r="I18" s="103">
        <f>+SUM(K18,+M18,+O18)</f>
        <v>50582</v>
      </c>
      <c r="J18" s="104">
        <f>IF(D18&gt;0,I18/D18*100,"-")</f>
        <v>98.11459828529308</v>
      </c>
      <c r="K18" s="103">
        <v>42265</v>
      </c>
      <c r="L18" s="104">
        <f>IF(D18&gt;0,K18/D18*100,"-")</f>
        <v>81.98199945688016</v>
      </c>
      <c r="M18" s="103">
        <v>0</v>
      </c>
      <c r="N18" s="104">
        <f>IF(D18&gt;0,M18/D18*100,"-")</f>
        <v>0</v>
      </c>
      <c r="O18" s="103">
        <v>8317</v>
      </c>
      <c r="P18" s="103">
        <v>6478</v>
      </c>
      <c r="Q18" s="104">
        <f>IF(D18&gt;0,O18/D18*100,"-")</f>
        <v>16.132598828412924</v>
      </c>
      <c r="R18" s="103">
        <v>433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37</v>
      </c>
      <c r="B19" s="102" t="s">
        <v>276</v>
      </c>
      <c r="C19" s="101" t="s">
        <v>277</v>
      </c>
      <c r="D19" s="103">
        <f>+SUM(E19,+I19)</f>
        <v>6290</v>
      </c>
      <c r="E19" s="103">
        <f>+SUM(G19,+H19)</f>
        <v>0</v>
      </c>
      <c r="F19" s="104">
        <f>IF(D19&gt;0,E19/D19*100,"-")</f>
        <v>0</v>
      </c>
      <c r="G19" s="103">
        <v>0</v>
      </c>
      <c r="H19" s="103">
        <v>0</v>
      </c>
      <c r="I19" s="103">
        <f>+SUM(K19,+M19,+O19)</f>
        <v>6290</v>
      </c>
      <c r="J19" s="104">
        <f>IF(D19&gt;0,I19/D19*100,"-")</f>
        <v>100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6290</v>
      </c>
      <c r="P19" s="103">
        <v>6290</v>
      </c>
      <c r="Q19" s="104">
        <f>IF(D19&gt;0,O19/D19*100,"-")</f>
        <v>100</v>
      </c>
      <c r="R19" s="103">
        <v>25</v>
      </c>
      <c r="S19" s="101" t="s">
        <v>255</v>
      </c>
      <c r="T19" s="101"/>
      <c r="U19" s="101"/>
      <c r="V19" s="101"/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37</v>
      </c>
      <c r="B20" s="102" t="s">
        <v>278</v>
      </c>
      <c r="C20" s="101" t="s">
        <v>279</v>
      </c>
      <c r="D20" s="103">
        <f>+SUM(E20,+I20)</f>
        <v>37777</v>
      </c>
      <c r="E20" s="103">
        <f>+SUM(G20,+H20)</f>
        <v>759</v>
      </c>
      <c r="F20" s="104">
        <f>IF(D20&gt;0,E20/D20*100,"-")</f>
        <v>2.009159012097308</v>
      </c>
      <c r="G20" s="103">
        <v>759</v>
      </c>
      <c r="H20" s="103">
        <v>0</v>
      </c>
      <c r="I20" s="103">
        <f>+SUM(K20,+M20,+O20)</f>
        <v>37018</v>
      </c>
      <c r="J20" s="104">
        <f>IF(D20&gt;0,I20/D20*100,"-")</f>
        <v>97.9908409879027</v>
      </c>
      <c r="K20" s="103">
        <v>29726</v>
      </c>
      <c r="L20" s="104">
        <f>IF(D20&gt;0,K20/D20*100,"-")</f>
        <v>78.68809063716017</v>
      </c>
      <c r="M20" s="103">
        <v>0</v>
      </c>
      <c r="N20" s="104">
        <f>IF(D20&gt;0,M20/D20*100,"-")</f>
        <v>0</v>
      </c>
      <c r="O20" s="103">
        <v>7292</v>
      </c>
      <c r="P20" s="103">
        <v>3310</v>
      </c>
      <c r="Q20" s="104">
        <f>IF(D20&gt;0,O20/D20*100,"-")</f>
        <v>19.302750350742514</v>
      </c>
      <c r="R20" s="103">
        <v>212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37</v>
      </c>
      <c r="B21" s="102" t="s">
        <v>280</v>
      </c>
      <c r="C21" s="101" t="s">
        <v>281</v>
      </c>
      <c r="D21" s="103">
        <f>+SUM(E21,+I21)</f>
        <v>26928</v>
      </c>
      <c r="E21" s="103">
        <f>+SUM(G21,+H21)</f>
        <v>125</v>
      </c>
      <c r="F21" s="104">
        <f>IF(D21&gt;0,E21/D21*100,"-")</f>
        <v>0.4642008318478907</v>
      </c>
      <c r="G21" s="103">
        <v>125</v>
      </c>
      <c r="H21" s="103">
        <v>0</v>
      </c>
      <c r="I21" s="103">
        <f>+SUM(K21,+M21,+O21)</f>
        <v>26803</v>
      </c>
      <c r="J21" s="104">
        <f>IF(D21&gt;0,I21/D21*100,"-")</f>
        <v>99.53579916815211</v>
      </c>
      <c r="K21" s="103">
        <v>26151</v>
      </c>
      <c r="L21" s="104">
        <f>IF(D21&gt;0,K21/D21*100,"-")</f>
        <v>97.11452762923352</v>
      </c>
      <c r="M21" s="103">
        <v>0</v>
      </c>
      <c r="N21" s="104">
        <f>IF(D21&gt;0,M21/D21*100,"-")</f>
        <v>0</v>
      </c>
      <c r="O21" s="103">
        <v>652</v>
      </c>
      <c r="P21" s="103">
        <v>113</v>
      </c>
      <c r="Q21" s="104">
        <f>IF(D21&gt;0,O21/D21*100,"-")</f>
        <v>2.4212715389185977</v>
      </c>
      <c r="R21" s="103">
        <v>195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37</v>
      </c>
      <c r="B22" s="102" t="s">
        <v>282</v>
      </c>
      <c r="C22" s="101" t="s">
        <v>283</v>
      </c>
      <c r="D22" s="103">
        <f>+SUM(E22,+I22)</f>
        <v>21740</v>
      </c>
      <c r="E22" s="103">
        <f>+SUM(G22,+H22)</f>
        <v>1033</v>
      </c>
      <c r="F22" s="104">
        <f>IF(D22&gt;0,E22/D22*100,"-")</f>
        <v>4.751609935602576</v>
      </c>
      <c r="G22" s="103">
        <v>1033</v>
      </c>
      <c r="H22" s="103">
        <v>0</v>
      </c>
      <c r="I22" s="103">
        <f>+SUM(K22,+M22,+O22)</f>
        <v>20707</v>
      </c>
      <c r="J22" s="104">
        <f>IF(D22&gt;0,I22/D22*100,"-")</f>
        <v>95.24839006439743</v>
      </c>
      <c r="K22" s="103">
        <v>11182</v>
      </c>
      <c r="L22" s="104">
        <f>IF(D22&gt;0,K22/D22*100,"-")</f>
        <v>51.435142594296224</v>
      </c>
      <c r="M22" s="103">
        <v>823</v>
      </c>
      <c r="N22" s="104">
        <f>IF(D22&gt;0,M22/D22*100,"-")</f>
        <v>3.7856485740570376</v>
      </c>
      <c r="O22" s="103">
        <v>8702</v>
      </c>
      <c r="P22" s="103">
        <v>2653</v>
      </c>
      <c r="Q22" s="104">
        <f>IF(D22&gt;0,O22/D22*100,"-")</f>
        <v>40.02759889604416</v>
      </c>
      <c r="R22" s="103">
        <v>111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37</v>
      </c>
      <c r="B23" s="102" t="s">
        <v>284</v>
      </c>
      <c r="C23" s="101" t="s">
        <v>285</v>
      </c>
      <c r="D23" s="103">
        <f>+SUM(E23,+I23)</f>
        <v>13921</v>
      </c>
      <c r="E23" s="103">
        <f>+SUM(G23,+H23)</f>
        <v>611</v>
      </c>
      <c r="F23" s="104">
        <f>IF(D23&gt;0,E23/D23*100,"-")</f>
        <v>4.389052510595503</v>
      </c>
      <c r="G23" s="103">
        <v>609</v>
      </c>
      <c r="H23" s="103">
        <v>2</v>
      </c>
      <c r="I23" s="103">
        <f>+SUM(K23,+M23,+O23)</f>
        <v>13310</v>
      </c>
      <c r="J23" s="104">
        <f>IF(D23&gt;0,I23/D23*100,"-")</f>
        <v>95.6109474894045</v>
      </c>
      <c r="K23" s="103">
        <v>8032</v>
      </c>
      <c r="L23" s="104">
        <f>IF(D23&gt;0,K23/D23*100,"-")</f>
        <v>57.697004525536954</v>
      </c>
      <c r="M23" s="103">
        <v>0</v>
      </c>
      <c r="N23" s="104">
        <f>IF(D23&gt;0,M23/D23*100,"-")</f>
        <v>0</v>
      </c>
      <c r="O23" s="103">
        <v>5278</v>
      </c>
      <c r="P23" s="103">
        <v>2878</v>
      </c>
      <c r="Q23" s="104">
        <f>IF(D23&gt;0,O23/D23*100,"-")</f>
        <v>37.913942963867534</v>
      </c>
      <c r="R23" s="103">
        <v>136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37</v>
      </c>
      <c r="B24" s="102" t="s">
        <v>286</v>
      </c>
      <c r="C24" s="101" t="s">
        <v>287</v>
      </c>
      <c r="D24" s="103">
        <f>+SUM(E24,+I24)</f>
        <v>18766</v>
      </c>
      <c r="E24" s="103">
        <f>+SUM(G24,+H24)</f>
        <v>1809</v>
      </c>
      <c r="F24" s="104">
        <f>IF(D24&gt;0,E24/D24*100,"-")</f>
        <v>9.639774059469254</v>
      </c>
      <c r="G24" s="103">
        <v>1809</v>
      </c>
      <c r="H24" s="103">
        <v>0</v>
      </c>
      <c r="I24" s="103">
        <f>+SUM(K24,+M24,+O24)</f>
        <v>16957</v>
      </c>
      <c r="J24" s="104">
        <f>IF(D24&gt;0,I24/D24*100,"-")</f>
        <v>90.36022594053075</v>
      </c>
      <c r="K24" s="103">
        <v>14126</v>
      </c>
      <c r="L24" s="104">
        <f>IF(D24&gt;0,K24/D24*100,"-")</f>
        <v>75.27443248428008</v>
      </c>
      <c r="M24" s="103">
        <v>0</v>
      </c>
      <c r="N24" s="104">
        <f>IF(D24&gt;0,M24/D24*100,"-")</f>
        <v>0</v>
      </c>
      <c r="O24" s="103">
        <v>2831</v>
      </c>
      <c r="P24" s="103">
        <v>1583</v>
      </c>
      <c r="Q24" s="104">
        <f>IF(D24&gt;0,O24/D24*100,"-")</f>
        <v>15.085793456250665</v>
      </c>
      <c r="R24" s="103">
        <v>178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37</v>
      </c>
      <c r="B25" s="102" t="s">
        <v>288</v>
      </c>
      <c r="C25" s="101" t="s">
        <v>289</v>
      </c>
      <c r="D25" s="103">
        <f>+SUM(E25,+I25)</f>
        <v>9037</v>
      </c>
      <c r="E25" s="103">
        <f>+SUM(G25,+H25)</f>
        <v>207</v>
      </c>
      <c r="F25" s="104">
        <f>IF(D25&gt;0,E25/D25*100,"-")</f>
        <v>2.2905831581276974</v>
      </c>
      <c r="G25" s="103">
        <v>207</v>
      </c>
      <c r="H25" s="103">
        <v>0</v>
      </c>
      <c r="I25" s="103">
        <f>+SUM(K25,+M25,+O25)</f>
        <v>8830</v>
      </c>
      <c r="J25" s="104">
        <f>IF(D25&gt;0,I25/D25*100,"-")</f>
        <v>97.7094168418723</v>
      </c>
      <c r="K25" s="103">
        <v>3376</v>
      </c>
      <c r="L25" s="104">
        <f>IF(D25&gt;0,K25/D25*100,"-")</f>
        <v>37.35753015381211</v>
      </c>
      <c r="M25" s="103">
        <v>0</v>
      </c>
      <c r="N25" s="104">
        <f>IF(D25&gt;0,M25/D25*100,"-")</f>
        <v>0</v>
      </c>
      <c r="O25" s="103">
        <v>5454</v>
      </c>
      <c r="P25" s="103">
        <v>2989</v>
      </c>
      <c r="Q25" s="104">
        <f>IF(D25&gt;0,O25/D25*100,"-")</f>
        <v>60.3518866880602</v>
      </c>
      <c r="R25" s="103">
        <v>34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37</v>
      </c>
      <c r="B26" s="102" t="s">
        <v>290</v>
      </c>
      <c r="C26" s="101" t="s">
        <v>291</v>
      </c>
      <c r="D26" s="103">
        <f>+SUM(E26,+I26)</f>
        <v>18823</v>
      </c>
      <c r="E26" s="103">
        <f>+SUM(G26,+H26)</f>
        <v>4908</v>
      </c>
      <c r="F26" s="104">
        <f>IF(D26&gt;0,E26/D26*100,"-")</f>
        <v>26.074483344844072</v>
      </c>
      <c r="G26" s="103">
        <v>4908</v>
      </c>
      <c r="H26" s="103">
        <v>0</v>
      </c>
      <c r="I26" s="103">
        <f>+SUM(K26,+M26,+O26)</f>
        <v>13915</v>
      </c>
      <c r="J26" s="104">
        <f>IF(D26&gt;0,I26/D26*100,"-")</f>
        <v>73.92551665515593</v>
      </c>
      <c r="K26" s="103">
        <v>4965</v>
      </c>
      <c r="L26" s="104">
        <f>IF(D26&gt;0,K26/D26*100,"-")</f>
        <v>26.377304361685173</v>
      </c>
      <c r="M26" s="103">
        <v>0</v>
      </c>
      <c r="N26" s="104">
        <f>IF(D26&gt;0,M26/D26*100,"-")</f>
        <v>0</v>
      </c>
      <c r="O26" s="103">
        <v>8950</v>
      </c>
      <c r="P26" s="103">
        <v>6122</v>
      </c>
      <c r="Q26" s="104">
        <f>IF(D26&gt;0,O26/D26*100,"-")</f>
        <v>47.548212293470755</v>
      </c>
      <c r="R26" s="103">
        <v>193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</row>
    <row r="28" spans="1:26" s="107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</row>
    <row r="29" spans="1:26" s="107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</row>
    <row r="30" spans="1:26" s="107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</row>
    <row r="31" spans="1:26" s="107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</row>
    <row r="32" spans="1:26" s="107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</row>
    <row r="33" spans="1:26" s="107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2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石川県</v>
      </c>
      <c r="B7" s="109" t="str">
        <f>'水洗化人口等'!B7</f>
        <v>17000</v>
      </c>
      <c r="C7" s="108" t="s">
        <v>201</v>
      </c>
      <c r="D7" s="110">
        <f>SUM(E7,+H7,+K7)</f>
        <v>122028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0</v>
      </c>
      <c r="I7" s="110">
        <f>SUM(I$8:I$1000)</f>
        <v>0</v>
      </c>
      <c r="J7" s="110">
        <f>SUM(J$8:J$1000)</f>
        <v>0</v>
      </c>
      <c r="K7" s="110">
        <f>SUM(L7:M7)</f>
        <v>122028</v>
      </c>
      <c r="L7" s="110">
        <f>SUM(L$8:L$1000)</f>
        <v>16849</v>
      </c>
      <c r="M7" s="110">
        <f>SUM(M$8:M$1000)</f>
        <v>105179</v>
      </c>
      <c r="N7" s="110">
        <f>SUM(O7,+V7,+AC7)</f>
        <v>122035</v>
      </c>
      <c r="O7" s="110">
        <f>SUM(P7:U7)</f>
        <v>16849</v>
      </c>
      <c r="P7" s="110">
        <f aca="true" t="shared" si="0" ref="P7:U7">SUM(P$8:P$1000)</f>
        <v>16849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105179</v>
      </c>
      <c r="W7" s="110">
        <f aca="true" t="shared" si="1" ref="W7:AB7">SUM(W$8:W$1000)</f>
        <v>105179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7</v>
      </c>
      <c r="AD7" s="110">
        <f>SUM(AD$8:AD$1000)</f>
        <v>7</v>
      </c>
      <c r="AE7" s="110">
        <f>SUM(AE$8:AE$1000)</f>
        <v>0</v>
      </c>
      <c r="AF7" s="110">
        <f>SUM(AG7:AI7)</f>
        <v>1628</v>
      </c>
      <c r="AG7" s="110">
        <f>SUM(AG$8:AG$1000)</f>
        <v>1628</v>
      </c>
      <c r="AH7" s="110">
        <f>SUM(AH$8:AH$1000)</f>
        <v>0</v>
      </c>
      <c r="AI7" s="110">
        <f>SUM(AI$8:AI$1000)</f>
        <v>0</v>
      </c>
      <c r="AJ7" s="110">
        <f>SUM(AK7:AS7)</f>
        <v>3116</v>
      </c>
      <c r="AK7" s="110">
        <f aca="true" t="shared" si="2" ref="AK7:AS7">SUM(AK$8:AK$1000)</f>
        <v>1315</v>
      </c>
      <c r="AL7" s="110">
        <f t="shared" si="2"/>
        <v>261</v>
      </c>
      <c r="AM7" s="110">
        <f t="shared" si="2"/>
        <v>274</v>
      </c>
      <c r="AN7" s="110">
        <f t="shared" si="2"/>
        <v>0</v>
      </c>
      <c r="AO7" s="110">
        <f t="shared" si="2"/>
        <v>0</v>
      </c>
      <c r="AP7" s="110">
        <f t="shared" si="2"/>
        <v>651</v>
      </c>
      <c r="AQ7" s="110">
        <f t="shared" si="2"/>
        <v>185</v>
      </c>
      <c r="AR7" s="110">
        <f t="shared" si="2"/>
        <v>5</v>
      </c>
      <c r="AS7" s="110">
        <f t="shared" si="2"/>
        <v>425</v>
      </c>
      <c r="AT7" s="110">
        <f>SUM(AU7:AY7)</f>
        <v>105</v>
      </c>
      <c r="AU7" s="110">
        <f>SUM(AU$8:AU$1000)</f>
        <v>88</v>
      </c>
      <c r="AV7" s="110">
        <f>SUM(AV$8:AV$1000)</f>
        <v>0</v>
      </c>
      <c r="AW7" s="110">
        <f>SUM(AW$8:AW$1000)</f>
        <v>17</v>
      </c>
      <c r="AX7" s="110">
        <f>SUM(AX$8:AX$1000)</f>
        <v>0</v>
      </c>
      <c r="AY7" s="110">
        <f>SUM(AY$8:AY$1000)</f>
        <v>0</v>
      </c>
      <c r="AZ7" s="110">
        <f>SUM(BA7:BC7)</f>
        <v>424</v>
      </c>
      <c r="BA7" s="110">
        <f>SUM(BA$8:BA$1000)</f>
        <v>424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37</v>
      </c>
      <c r="B8" s="106" t="s">
        <v>253</v>
      </c>
      <c r="C8" s="101" t="s">
        <v>254</v>
      </c>
      <c r="D8" s="103">
        <f>SUM(E8,+H8,+K8)</f>
        <v>11261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11261</v>
      </c>
      <c r="L8" s="103">
        <v>1769</v>
      </c>
      <c r="M8" s="103">
        <v>9492</v>
      </c>
      <c r="N8" s="103">
        <f>SUM(O8,+V8,+AC8)</f>
        <v>11261</v>
      </c>
      <c r="O8" s="103">
        <f>SUM(P8:U8)</f>
        <v>1769</v>
      </c>
      <c r="P8" s="103">
        <v>1769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9492</v>
      </c>
      <c r="W8" s="103">
        <v>9492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120</v>
      </c>
      <c r="AG8" s="103">
        <v>120</v>
      </c>
      <c r="AH8" s="103">
        <v>0</v>
      </c>
      <c r="AI8" s="103">
        <v>0</v>
      </c>
      <c r="AJ8" s="103">
        <f>SUM(AK8:AS8)</f>
        <v>120</v>
      </c>
      <c r="AK8" s="103">
        <v>0</v>
      </c>
      <c r="AL8" s="103">
        <v>0</v>
      </c>
      <c r="AM8" s="103">
        <v>120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14</v>
      </c>
      <c r="AU8" s="103">
        <v>0</v>
      </c>
      <c r="AV8" s="103">
        <v>0</v>
      </c>
      <c r="AW8" s="103">
        <v>14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37</v>
      </c>
      <c r="B9" s="106" t="s">
        <v>256</v>
      </c>
      <c r="C9" s="101" t="s">
        <v>257</v>
      </c>
      <c r="D9" s="103">
        <f>SUM(E9,+H9,+K9)</f>
        <v>21057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21057</v>
      </c>
      <c r="L9" s="103">
        <v>2401</v>
      </c>
      <c r="M9" s="103">
        <v>18656</v>
      </c>
      <c r="N9" s="103">
        <f>SUM(O9,+V9,+AC9)</f>
        <v>21057</v>
      </c>
      <c r="O9" s="103">
        <f>SUM(P9:U9)</f>
        <v>2401</v>
      </c>
      <c r="P9" s="103">
        <v>2401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18656</v>
      </c>
      <c r="W9" s="103">
        <v>18656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</v>
      </c>
      <c r="AG9" s="103">
        <v>4</v>
      </c>
      <c r="AH9" s="103">
        <v>0</v>
      </c>
      <c r="AI9" s="103">
        <v>0</v>
      </c>
      <c r="AJ9" s="103">
        <f>SUM(AK9:AS9)</f>
        <v>188</v>
      </c>
      <c r="AK9" s="103">
        <v>188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4</v>
      </c>
      <c r="AU9" s="103">
        <v>4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37</v>
      </c>
      <c r="B10" s="106" t="s">
        <v>258</v>
      </c>
      <c r="C10" s="101" t="s">
        <v>259</v>
      </c>
      <c r="D10" s="103">
        <f>SUM(E10,+H10,+K10)</f>
        <v>17944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17944</v>
      </c>
      <c r="L10" s="103">
        <v>1418</v>
      </c>
      <c r="M10" s="103">
        <v>16526</v>
      </c>
      <c r="N10" s="103">
        <f>SUM(O10,+V10,+AC10)</f>
        <v>17944</v>
      </c>
      <c r="O10" s="103">
        <f>SUM(P10:U10)</f>
        <v>1418</v>
      </c>
      <c r="P10" s="103">
        <v>1418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16526</v>
      </c>
      <c r="W10" s="103">
        <v>16526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65</v>
      </c>
      <c r="AG10" s="103">
        <v>65</v>
      </c>
      <c r="AH10" s="103">
        <v>0</v>
      </c>
      <c r="AI10" s="103">
        <v>0</v>
      </c>
      <c r="AJ10" s="103">
        <f>SUM(AK10:AS10)</f>
        <v>263</v>
      </c>
      <c r="AK10" s="103">
        <v>61</v>
      </c>
      <c r="AL10" s="103">
        <v>138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64</v>
      </c>
      <c r="AT10" s="103">
        <f>SUM(AU10:AY10)</f>
        <v>1</v>
      </c>
      <c r="AU10" s="103">
        <v>1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138</v>
      </c>
      <c r="BA10" s="103">
        <v>138</v>
      </c>
      <c r="BB10" s="103">
        <v>0</v>
      </c>
      <c r="BC10" s="103">
        <v>0</v>
      </c>
    </row>
    <row r="11" spans="1:55" s="107" customFormat="1" ht="13.5" customHeight="1">
      <c r="A11" s="105" t="s">
        <v>37</v>
      </c>
      <c r="B11" s="106" t="s">
        <v>260</v>
      </c>
      <c r="C11" s="101" t="s">
        <v>261</v>
      </c>
      <c r="D11" s="103">
        <f>SUM(E11,+H11,+K11)</f>
        <v>9680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9680</v>
      </c>
      <c r="L11" s="103">
        <v>1964</v>
      </c>
      <c r="M11" s="103">
        <v>7716</v>
      </c>
      <c r="N11" s="103">
        <f>SUM(O11,+V11,+AC11)</f>
        <v>9680</v>
      </c>
      <c r="O11" s="103">
        <f>SUM(P11:U11)</f>
        <v>1964</v>
      </c>
      <c r="P11" s="103">
        <v>1964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7716</v>
      </c>
      <c r="W11" s="103">
        <v>7716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198</v>
      </c>
      <c r="AG11" s="103">
        <v>198</v>
      </c>
      <c r="AH11" s="103">
        <v>0</v>
      </c>
      <c r="AI11" s="103">
        <v>0</v>
      </c>
      <c r="AJ11" s="103">
        <f>SUM(AK11:AS11)</f>
        <v>198</v>
      </c>
      <c r="AK11" s="103">
        <v>0</v>
      </c>
      <c r="AL11" s="103">
        <v>0</v>
      </c>
      <c r="AM11" s="103">
        <v>128</v>
      </c>
      <c r="AN11" s="103">
        <v>0</v>
      </c>
      <c r="AO11" s="103">
        <v>0</v>
      </c>
      <c r="AP11" s="103">
        <v>0</v>
      </c>
      <c r="AQ11" s="103">
        <v>68</v>
      </c>
      <c r="AR11" s="103">
        <v>2</v>
      </c>
      <c r="AS11" s="103">
        <v>0</v>
      </c>
      <c r="AT11" s="103">
        <f>SUM(AU11:AY11)</f>
        <v>3</v>
      </c>
      <c r="AU11" s="103">
        <v>0</v>
      </c>
      <c r="AV11" s="103">
        <v>0</v>
      </c>
      <c r="AW11" s="103">
        <v>3</v>
      </c>
      <c r="AX11" s="103">
        <v>0</v>
      </c>
      <c r="AY11" s="103">
        <v>0</v>
      </c>
      <c r="AZ11" s="103">
        <f>SUM(BA11:BC11)</f>
        <v>65</v>
      </c>
      <c r="BA11" s="103">
        <v>65</v>
      </c>
      <c r="BB11" s="103">
        <v>0</v>
      </c>
      <c r="BC11" s="103">
        <v>0</v>
      </c>
    </row>
    <row r="12" spans="1:55" s="107" customFormat="1" ht="13.5" customHeight="1">
      <c r="A12" s="105" t="s">
        <v>37</v>
      </c>
      <c r="B12" s="106" t="s">
        <v>262</v>
      </c>
      <c r="C12" s="101" t="s">
        <v>263</v>
      </c>
      <c r="D12" s="103">
        <f>SUM(E12,+H12,+K12)</f>
        <v>4045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4045</v>
      </c>
      <c r="L12" s="103">
        <v>1324</v>
      </c>
      <c r="M12" s="103">
        <v>2721</v>
      </c>
      <c r="N12" s="103">
        <f>SUM(O12,+V12,+AC12)</f>
        <v>4045</v>
      </c>
      <c r="O12" s="103">
        <f>SUM(P12:U12)</f>
        <v>1324</v>
      </c>
      <c r="P12" s="103">
        <v>1324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2721</v>
      </c>
      <c r="W12" s="103">
        <v>2721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9</v>
      </c>
      <c r="AG12" s="103">
        <v>9</v>
      </c>
      <c r="AH12" s="103">
        <v>0</v>
      </c>
      <c r="AI12" s="103">
        <v>0</v>
      </c>
      <c r="AJ12" s="103">
        <f>SUM(AK12:AS12)</f>
        <v>9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9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37</v>
      </c>
      <c r="B13" s="106" t="s">
        <v>264</v>
      </c>
      <c r="C13" s="101" t="s">
        <v>265</v>
      </c>
      <c r="D13" s="103">
        <f>SUM(E13,+H13,+K13)</f>
        <v>15640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15640</v>
      </c>
      <c r="L13" s="103">
        <v>703</v>
      </c>
      <c r="M13" s="103">
        <v>14937</v>
      </c>
      <c r="N13" s="103">
        <f>SUM(O13,+V13,+AC13)</f>
        <v>15646</v>
      </c>
      <c r="O13" s="103">
        <f>SUM(P13:U13)</f>
        <v>703</v>
      </c>
      <c r="P13" s="103">
        <v>703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14937</v>
      </c>
      <c r="W13" s="103">
        <v>14937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6</v>
      </c>
      <c r="AD13" s="103">
        <v>6</v>
      </c>
      <c r="AE13" s="103">
        <v>0</v>
      </c>
      <c r="AF13" s="103">
        <f>SUM(AG13:AI13)</f>
        <v>57</v>
      </c>
      <c r="AG13" s="103">
        <v>57</v>
      </c>
      <c r="AH13" s="103">
        <v>0</v>
      </c>
      <c r="AI13" s="103">
        <v>0</v>
      </c>
      <c r="AJ13" s="103">
        <f>SUM(AK13:AS13)</f>
        <v>229</v>
      </c>
      <c r="AK13" s="103">
        <v>50</v>
      </c>
      <c r="AL13" s="103">
        <v>123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56</v>
      </c>
      <c r="AT13" s="103">
        <f>SUM(AU13:AY13)</f>
        <v>1</v>
      </c>
      <c r="AU13" s="103">
        <v>1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123</v>
      </c>
      <c r="BA13" s="103">
        <v>123</v>
      </c>
      <c r="BB13" s="103">
        <v>0</v>
      </c>
      <c r="BC13" s="103">
        <v>0</v>
      </c>
    </row>
    <row r="14" spans="1:55" s="107" customFormat="1" ht="13.5" customHeight="1">
      <c r="A14" s="105" t="s">
        <v>37</v>
      </c>
      <c r="B14" s="106" t="s">
        <v>266</v>
      </c>
      <c r="C14" s="101" t="s">
        <v>267</v>
      </c>
      <c r="D14" s="103">
        <f>SUM(E14,+H14,+K14)</f>
        <v>3209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3209</v>
      </c>
      <c r="L14" s="103">
        <v>650</v>
      </c>
      <c r="M14" s="103">
        <v>2559</v>
      </c>
      <c r="N14" s="103">
        <f>SUM(O14,+V14,+AC14)</f>
        <v>3209</v>
      </c>
      <c r="O14" s="103">
        <f>SUM(P14:U14)</f>
        <v>650</v>
      </c>
      <c r="P14" s="103">
        <v>650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2559</v>
      </c>
      <c r="W14" s="103">
        <v>2559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14</v>
      </c>
      <c r="AG14" s="103">
        <v>14</v>
      </c>
      <c r="AH14" s="103">
        <v>0</v>
      </c>
      <c r="AI14" s="103">
        <v>0</v>
      </c>
      <c r="AJ14" s="103">
        <f>SUM(AK14:AS14)</f>
        <v>141</v>
      </c>
      <c r="AK14" s="103">
        <v>141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14</v>
      </c>
      <c r="AU14" s="103">
        <v>14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37</v>
      </c>
      <c r="B15" s="106" t="s">
        <v>268</v>
      </c>
      <c r="C15" s="101" t="s">
        <v>269</v>
      </c>
      <c r="D15" s="103">
        <f>SUM(E15,+H15,+K15)</f>
        <v>2624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2624</v>
      </c>
      <c r="L15" s="103">
        <v>439</v>
      </c>
      <c r="M15" s="103">
        <v>2185</v>
      </c>
      <c r="N15" s="103">
        <f>SUM(O15,+V15,+AC15)</f>
        <v>2624</v>
      </c>
      <c r="O15" s="103">
        <f>SUM(P15:U15)</f>
        <v>439</v>
      </c>
      <c r="P15" s="103">
        <v>439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2185</v>
      </c>
      <c r="W15" s="103">
        <v>2185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241</v>
      </c>
      <c r="AG15" s="103">
        <v>241</v>
      </c>
      <c r="AH15" s="103">
        <v>0</v>
      </c>
      <c r="AI15" s="103">
        <v>0</v>
      </c>
      <c r="AJ15" s="103">
        <f>SUM(AK15:AS15)</f>
        <v>241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241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37</v>
      </c>
      <c r="B16" s="106" t="s">
        <v>270</v>
      </c>
      <c r="C16" s="101" t="s">
        <v>271</v>
      </c>
      <c r="D16" s="103">
        <f>SUM(E16,+H16,+K16)</f>
        <v>8701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8701</v>
      </c>
      <c r="L16" s="103">
        <v>1143</v>
      </c>
      <c r="M16" s="103">
        <v>7558</v>
      </c>
      <c r="N16" s="103">
        <f>SUM(O16,+V16,+AC16)</f>
        <v>8701</v>
      </c>
      <c r="O16" s="103">
        <f>SUM(P16:U16)</f>
        <v>1143</v>
      </c>
      <c r="P16" s="103">
        <v>1143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7558</v>
      </c>
      <c r="W16" s="103">
        <v>7558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288</v>
      </c>
      <c r="AG16" s="103">
        <v>288</v>
      </c>
      <c r="AH16" s="103">
        <v>0</v>
      </c>
      <c r="AI16" s="103">
        <v>0</v>
      </c>
      <c r="AJ16" s="103">
        <f>SUM(AK16:AS16)</f>
        <v>405</v>
      </c>
      <c r="AK16" s="103">
        <v>122</v>
      </c>
      <c r="AL16" s="103">
        <v>0</v>
      </c>
      <c r="AM16" s="103">
        <v>17</v>
      </c>
      <c r="AN16" s="103">
        <v>0</v>
      </c>
      <c r="AO16" s="103">
        <v>0</v>
      </c>
      <c r="AP16" s="103">
        <v>78</v>
      </c>
      <c r="AQ16" s="103">
        <v>0</v>
      </c>
      <c r="AR16" s="103">
        <v>0</v>
      </c>
      <c r="AS16" s="103">
        <v>188</v>
      </c>
      <c r="AT16" s="103">
        <f>SUM(AU16:AY16)</f>
        <v>5</v>
      </c>
      <c r="AU16" s="103">
        <v>5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37</v>
      </c>
      <c r="B17" s="106" t="s">
        <v>272</v>
      </c>
      <c r="C17" s="101" t="s">
        <v>273</v>
      </c>
      <c r="D17" s="103">
        <f>SUM(E17,+H17,+K17)</f>
        <v>3530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3530</v>
      </c>
      <c r="L17" s="103">
        <v>794</v>
      </c>
      <c r="M17" s="103">
        <v>2736</v>
      </c>
      <c r="N17" s="103">
        <f>SUM(O17,+V17,+AC17)</f>
        <v>3530</v>
      </c>
      <c r="O17" s="103">
        <f>SUM(P17:U17)</f>
        <v>794</v>
      </c>
      <c r="P17" s="103">
        <v>794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2736</v>
      </c>
      <c r="W17" s="103">
        <v>2736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5</v>
      </c>
      <c r="AG17" s="103">
        <v>5</v>
      </c>
      <c r="AH17" s="103">
        <v>0</v>
      </c>
      <c r="AI17" s="103">
        <v>0</v>
      </c>
      <c r="AJ17" s="103">
        <f>SUM(AK17:AS17)</f>
        <v>122</v>
      </c>
      <c r="AK17" s="103">
        <v>122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5</v>
      </c>
      <c r="AU17" s="103">
        <v>5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37</v>
      </c>
      <c r="B18" s="106" t="s">
        <v>274</v>
      </c>
      <c r="C18" s="101" t="s">
        <v>275</v>
      </c>
      <c r="D18" s="103">
        <f>SUM(E18,+H18,+K18)</f>
        <v>2968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2968</v>
      </c>
      <c r="L18" s="103">
        <v>250</v>
      </c>
      <c r="M18" s="103">
        <v>2718</v>
      </c>
      <c r="N18" s="103">
        <f>SUM(O18,+V18,+AC18)</f>
        <v>2968</v>
      </c>
      <c r="O18" s="103">
        <f>SUM(P18:U18)</f>
        <v>250</v>
      </c>
      <c r="P18" s="103">
        <v>250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2718</v>
      </c>
      <c r="W18" s="103">
        <v>2718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162</v>
      </c>
      <c r="AG18" s="103">
        <v>162</v>
      </c>
      <c r="AH18" s="103">
        <v>0</v>
      </c>
      <c r="AI18" s="103">
        <v>0</v>
      </c>
      <c r="AJ18" s="103">
        <f>SUM(AK18:AS18)</f>
        <v>162</v>
      </c>
      <c r="AK18" s="103">
        <v>0</v>
      </c>
      <c r="AL18" s="103">
        <v>0</v>
      </c>
      <c r="AM18" s="103">
        <v>9</v>
      </c>
      <c r="AN18" s="103">
        <v>0</v>
      </c>
      <c r="AO18" s="103">
        <v>0</v>
      </c>
      <c r="AP18" s="103">
        <v>45</v>
      </c>
      <c r="AQ18" s="103">
        <v>0</v>
      </c>
      <c r="AR18" s="103">
        <v>0</v>
      </c>
      <c r="AS18" s="103">
        <v>108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37</v>
      </c>
      <c r="B19" s="106" t="s">
        <v>276</v>
      </c>
      <c r="C19" s="101" t="s">
        <v>277</v>
      </c>
      <c r="D19" s="103">
        <f>SUM(E19,+H19,+K19)</f>
        <v>1345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1345</v>
      </c>
      <c r="L19" s="103">
        <v>30</v>
      </c>
      <c r="M19" s="103">
        <v>1315</v>
      </c>
      <c r="N19" s="103">
        <f>SUM(O19,+V19,+AC19)</f>
        <v>1345</v>
      </c>
      <c r="O19" s="103">
        <f>SUM(P19:U19)</f>
        <v>30</v>
      </c>
      <c r="P19" s="103">
        <v>30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1315</v>
      </c>
      <c r="W19" s="103">
        <v>1315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</v>
      </c>
      <c r="AG19" s="103">
        <v>2</v>
      </c>
      <c r="AH19" s="103">
        <v>0</v>
      </c>
      <c r="AI19" s="103">
        <v>0</v>
      </c>
      <c r="AJ19" s="103">
        <f>SUM(AK19:AS19)</f>
        <v>46</v>
      </c>
      <c r="AK19" s="103">
        <v>46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</v>
      </c>
      <c r="AU19" s="103">
        <v>2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37</v>
      </c>
      <c r="B20" s="106" t="s">
        <v>278</v>
      </c>
      <c r="C20" s="101" t="s">
        <v>279</v>
      </c>
      <c r="D20" s="103">
        <f>SUM(E20,+H20,+K20)</f>
        <v>2204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2204</v>
      </c>
      <c r="L20" s="103">
        <v>446</v>
      </c>
      <c r="M20" s="103">
        <v>1758</v>
      </c>
      <c r="N20" s="103">
        <f>SUM(O20,+V20,+AC20)</f>
        <v>2204</v>
      </c>
      <c r="O20" s="103">
        <f>SUM(P20:U20)</f>
        <v>446</v>
      </c>
      <c r="P20" s="103">
        <v>446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1758</v>
      </c>
      <c r="W20" s="103">
        <v>1758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202</v>
      </c>
      <c r="AG20" s="103">
        <v>202</v>
      </c>
      <c r="AH20" s="103">
        <v>0</v>
      </c>
      <c r="AI20" s="103">
        <v>0</v>
      </c>
      <c r="AJ20" s="103">
        <f>SUM(AK20:AS20)</f>
        <v>202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202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37</v>
      </c>
      <c r="B21" s="106" t="s">
        <v>280</v>
      </c>
      <c r="C21" s="101" t="s">
        <v>281</v>
      </c>
      <c r="D21" s="103">
        <f>SUM(E21,+H21,+K21)</f>
        <v>932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932</v>
      </c>
      <c r="L21" s="103">
        <v>64</v>
      </c>
      <c r="M21" s="103">
        <v>868</v>
      </c>
      <c r="N21" s="103">
        <f>SUM(O21,+V21,+AC21)</f>
        <v>932</v>
      </c>
      <c r="O21" s="103">
        <f>SUM(P21:U21)</f>
        <v>64</v>
      </c>
      <c r="P21" s="103">
        <v>64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868</v>
      </c>
      <c r="W21" s="103">
        <v>868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85</v>
      </c>
      <c r="AG21" s="103">
        <v>85</v>
      </c>
      <c r="AH21" s="103">
        <v>0</v>
      </c>
      <c r="AI21" s="103">
        <v>0</v>
      </c>
      <c r="AJ21" s="103">
        <f>SUM(AK21:AS21)</f>
        <v>85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85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37</v>
      </c>
      <c r="B22" s="106" t="s">
        <v>282</v>
      </c>
      <c r="C22" s="101" t="s">
        <v>283</v>
      </c>
      <c r="D22" s="103">
        <f>SUM(E22,+H22,+K22)</f>
        <v>6395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6395</v>
      </c>
      <c r="L22" s="103">
        <v>951</v>
      </c>
      <c r="M22" s="103">
        <v>5444</v>
      </c>
      <c r="N22" s="103">
        <f>SUM(O22,+V22,+AC22)</f>
        <v>6395</v>
      </c>
      <c r="O22" s="103">
        <f>SUM(P22:U22)</f>
        <v>951</v>
      </c>
      <c r="P22" s="103">
        <v>951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5444</v>
      </c>
      <c r="W22" s="103">
        <v>5444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28</v>
      </c>
      <c r="AG22" s="103">
        <v>28</v>
      </c>
      <c r="AH22" s="103">
        <v>0</v>
      </c>
      <c r="AI22" s="103">
        <v>0</v>
      </c>
      <c r="AJ22" s="103">
        <f>SUM(AK22:AS22)</f>
        <v>282</v>
      </c>
      <c r="AK22" s="103">
        <v>282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28</v>
      </c>
      <c r="AU22" s="103">
        <v>28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37</v>
      </c>
      <c r="B23" s="106" t="s">
        <v>284</v>
      </c>
      <c r="C23" s="101" t="s">
        <v>285</v>
      </c>
      <c r="D23" s="103">
        <f>SUM(E23,+H23,+K23)</f>
        <v>1860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1860</v>
      </c>
      <c r="L23" s="103">
        <v>275</v>
      </c>
      <c r="M23" s="103">
        <v>1585</v>
      </c>
      <c r="N23" s="103">
        <f>SUM(O23,+V23,+AC23)</f>
        <v>1861</v>
      </c>
      <c r="O23" s="103">
        <f>SUM(P23:U23)</f>
        <v>275</v>
      </c>
      <c r="P23" s="103">
        <v>275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1585</v>
      </c>
      <c r="W23" s="103">
        <v>1585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1</v>
      </c>
      <c r="AD23" s="103">
        <v>1</v>
      </c>
      <c r="AE23" s="103">
        <v>0</v>
      </c>
      <c r="AF23" s="103">
        <f>SUM(AG23:AI23)</f>
        <v>8</v>
      </c>
      <c r="AG23" s="103">
        <v>8</v>
      </c>
      <c r="AH23" s="103">
        <v>0</v>
      </c>
      <c r="AI23" s="103">
        <v>0</v>
      </c>
      <c r="AJ23" s="103">
        <f>SUM(AK23:AS23)</f>
        <v>82</v>
      </c>
      <c r="AK23" s="103">
        <v>82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8</v>
      </c>
      <c r="AU23" s="103">
        <v>8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37</v>
      </c>
      <c r="B24" s="106" t="s">
        <v>286</v>
      </c>
      <c r="C24" s="101" t="s">
        <v>287</v>
      </c>
      <c r="D24" s="103">
        <f>SUM(E24,+H24,+K24)</f>
        <v>2178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2178</v>
      </c>
      <c r="L24" s="103">
        <v>733</v>
      </c>
      <c r="M24" s="103">
        <v>1445</v>
      </c>
      <c r="N24" s="103">
        <f>SUM(O24,+V24,+AC24)</f>
        <v>2178</v>
      </c>
      <c r="O24" s="103">
        <f>SUM(P24:U24)</f>
        <v>733</v>
      </c>
      <c r="P24" s="103">
        <v>733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1445</v>
      </c>
      <c r="W24" s="103">
        <v>1445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</v>
      </c>
      <c r="AG24" s="103">
        <v>1</v>
      </c>
      <c r="AH24" s="103">
        <v>0</v>
      </c>
      <c r="AI24" s="103">
        <v>0</v>
      </c>
      <c r="AJ24" s="103">
        <f>SUM(AK24:AS24)</f>
        <v>25</v>
      </c>
      <c r="AK24" s="103">
        <v>25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</v>
      </c>
      <c r="AU24" s="103">
        <v>1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37</v>
      </c>
      <c r="B25" s="106" t="s">
        <v>288</v>
      </c>
      <c r="C25" s="101" t="s">
        <v>289</v>
      </c>
      <c r="D25" s="103">
        <f>SUM(E25,+H25,+K25)</f>
        <v>1698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1698</v>
      </c>
      <c r="L25" s="103">
        <v>211</v>
      </c>
      <c r="M25" s="103">
        <v>1487</v>
      </c>
      <c r="N25" s="103">
        <f>SUM(O25,+V25,+AC25)</f>
        <v>1698</v>
      </c>
      <c r="O25" s="103">
        <f>SUM(P25:U25)</f>
        <v>211</v>
      </c>
      <c r="P25" s="103">
        <v>211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1487</v>
      </c>
      <c r="W25" s="103">
        <v>1487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101</v>
      </c>
      <c r="AG25" s="103">
        <v>101</v>
      </c>
      <c r="AH25" s="103">
        <v>0</v>
      </c>
      <c r="AI25" s="103">
        <v>0</v>
      </c>
      <c r="AJ25" s="103">
        <f>SUM(AK25:AS25)</f>
        <v>101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98</v>
      </c>
      <c r="AR25" s="103">
        <v>3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98</v>
      </c>
      <c r="BA25" s="103">
        <v>98</v>
      </c>
      <c r="BB25" s="103">
        <v>0</v>
      </c>
      <c r="BC25" s="103">
        <v>0</v>
      </c>
    </row>
    <row r="26" spans="1:55" s="107" customFormat="1" ht="13.5" customHeight="1">
      <c r="A26" s="105" t="s">
        <v>37</v>
      </c>
      <c r="B26" s="106" t="s">
        <v>290</v>
      </c>
      <c r="C26" s="101" t="s">
        <v>291</v>
      </c>
      <c r="D26" s="103">
        <f>SUM(E26,+H26,+K26)</f>
        <v>4757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4757</v>
      </c>
      <c r="L26" s="103">
        <v>1284</v>
      </c>
      <c r="M26" s="103">
        <v>3473</v>
      </c>
      <c r="N26" s="103">
        <f>SUM(O26,+V26,+AC26)</f>
        <v>4757</v>
      </c>
      <c r="O26" s="103">
        <f>SUM(P26:U26)</f>
        <v>1284</v>
      </c>
      <c r="P26" s="103">
        <v>1284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3473</v>
      </c>
      <c r="W26" s="103">
        <v>3473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38</v>
      </c>
      <c r="AG26" s="103">
        <v>38</v>
      </c>
      <c r="AH26" s="103">
        <v>0</v>
      </c>
      <c r="AI26" s="103">
        <v>0</v>
      </c>
      <c r="AJ26" s="103">
        <f>SUM(AK26:AS26)</f>
        <v>215</v>
      </c>
      <c r="AK26" s="103">
        <v>196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19</v>
      </c>
      <c r="AR26" s="103">
        <v>0</v>
      </c>
      <c r="AS26" s="103">
        <v>0</v>
      </c>
      <c r="AT26" s="103">
        <f>SUM(AU26:AY26)</f>
        <v>19</v>
      </c>
      <c r="AU26" s="103">
        <v>19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/>
      <c r="B27" s="106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7" customFormat="1" ht="13.5" customHeight="1">
      <c r="A28" s="105"/>
      <c r="B28" s="106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7" customFormat="1" ht="13.5" customHeight="1">
      <c r="A29" s="105"/>
      <c r="B29" s="106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7" customFormat="1" ht="13.5" customHeight="1">
      <c r="A30" s="105"/>
      <c r="B30" s="106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7" customFormat="1" ht="13.5" customHeight="1">
      <c r="A31" s="105"/>
      <c r="B31" s="106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7" customFormat="1" ht="13.5" customHeight="1">
      <c r="A32" s="105"/>
      <c r="B32" s="106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7" customFormat="1" ht="13.5" customHeight="1">
      <c r="A33" s="105"/>
      <c r="B33" s="106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17000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17201</v>
      </c>
      <c r="AG207" s="11">
        <v>207</v>
      </c>
    </row>
    <row r="208" spans="32:33" ht="13.5">
      <c r="AF208" s="45" t="str">
        <f>+'水洗化人口等'!B9</f>
        <v>17202</v>
      </c>
      <c r="AG208" s="11">
        <v>208</v>
      </c>
    </row>
    <row r="209" spans="32:33" ht="13.5">
      <c r="AF209" s="45" t="str">
        <f>+'水洗化人口等'!B10</f>
        <v>17203</v>
      </c>
      <c r="AG209" s="11">
        <v>209</v>
      </c>
    </row>
    <row r="210" spans="32:33" ht="13.5">
      <c r="AF210" s="45" t="str">
        <f>+'水洗化人口等'!B11</f>
        <v>17204</v>
      </c>
      <c r="AG210" s="11">
        <v>210</v>
      </c>
    </row>
    <row r="211" spans="32:33" ht="13.5">
      <c r="AF211" s="45" t="str">
        <f>+'水洗化人口等'!B12</f>
        <v>17205</v>
      </c>
      <c r="AG211" s="11">
        <v>211</v>
      </c>
    </row>
    <row r="212" spans="32:33" ht="13.5">
      <c r="AF212" s="45" t="str">
        <f>+'水洗化人口等'!B13</f>
        <v>17206</v>
      </c>
      <c r="AG212" s="11">
        <v>212</v>
      </c>
    </row>
    <row r="213" spans="32:33" ht="13.5">
      <c r="AF213" s="45" t="str">
        <f>+'水洗化人口等'!B14</f>
        <v>17207</v>
      </c>
      <c r="AG213" s="11">
        <v>213</v>
      </c>
    </row>
    <row r="214" spans="32:33" ht="13.5">
      <c r="AF214" s="45" t="str">
        <f>+'水洗化人口等'!B15</f>
        <v>17209</v>
      </c>
      <c r="AG214" s="11">
        <v>214</v>
      </c>
    </row>
    <row r="215" spans="32:33" ht="13.5">
      <c r="AF215" s="45" t="str">
        <f>+'水洗化人口等'!B16</f>
        <v>17210</v>
      </c>
      <c r="AG215" s="11">
        <v>215</v>
      </c>
    </row>
    <row r="216" spans="32:33" ht="13.5">
      <c r="AF216" s="45" t="str">
        <f>+'水洗化人口等'!B17</f>
        <v>17211</v>
      </c>
      <c r="AG216" s="11">
        <v>216</v>
      </c>
    </row>
    <row r="217" spans="32:33" ht="13.5">
      <c r="AF217" s="45" t="str">
        <f>+'水洗化人口等'!B18</f>
        <v>17212</v>
      </c>
      <c r="AG217" s="11">
        <v>217</v>
      </c>
    </row>
    <row r="218" spans="32:33" ht="13.5">
      <c r="AF218" s="45" t="str">
        <f>+'水洗化人口等'!B19</f>
        <v>17324</v>
      </c>
      <c r="AG218" s="11">
        <v>218</v>
      </c>
    </row>
    <row r="219" spans="32:33" ht="13.5">
      <c r="AF219" s="45" t="str">
        <f>+'水洗化人口等'!B20</f>
        <v>17361</v>
      </c>
      <c r="AG219" s="11">
        <v>219</v>
      </c>
    </row>
    <row r="220" spans="32:33" ht="13.5">
      <c r="AF220" s="45" t="str">
        <f>+'水洗化人口等'!B21</f>
        <v>17365</v>
      </c>
      <c r="AG220" s="11">
        <v>220</v>
      </c>
    </row>
    <row r="221" spans="32:33" ht="13.5">
      <c r="AF221" s="45" t="str">
        <f>+'水洗化人口等'!B22</f>
        <v>17384</v>
      </c>
      <c r="AG221" s="11">
        <v>221</v>
      </c>
    </row>
    <row r="222" spans="32:33" ht="13.5">
      <c r="AF222" s="45" t="str">
        <f>+'水洗化人口等'!B23</f>
        <v>17386</v>
      </c>
      <c r="AG222" s="11">
        <v>222</v>
      </c>
    </row>
    <row r="223" spans="32:33" ht="13.5">
      <c r="AF223" s="45" t="str">
        <f>+'水洗化人口等'!B24</f>
        <v>17407</v>
      </c>
      <c r="AG223" s="11">
        <v>223</v>
      </c>
    </row>
    <row r="224" spans="32:33" ht="13.5">
      <c r="AF224" s="45" t="str">
        <f>+'水洗化人口等'!B25</f>
        <v>17461</v>
      </c>
      <c r="AG224" s="11">
        <v>224</v>
      </c>
    </row>
    <row r="225" spans="32:33" ht="13.5">
      <c r="AF225" s="45" t="str">
        <f>+'水洗化人口等'!B26</f>
        <v>17463</v>
      </c>
      <c r="AG225" s="11">
        <v>225</v>
      </c>
    </row>
    <row r="226" spans="32:33" ht="13.5">
      <c r="AF226" s="45">
        <f>+'水洗化人口等'!B27</f>
        <v>0</v>
      </c>
      <c r="AG226" s="11">
        <v>226</v>
      </c>
    </row>
    <row r="227" spans="32:33" ht="13.5">
      <c r="AF227" s="45">
        <f>+'水洗化人口等'!B28</f>
        <v>0</v>
      </c>
      <c r="AG227" s="11">
        <v>227</v>
      </c>
    </row>
    <row r="228" spans="32:33" ht="13.5">
      <c r="AF228" s="45">
        <f>+'水洗化人口等'!B29</f>
        <v>0</v>
      </c>
      <c r="AG228" s="11">
        <v>228</v>
      </c>
    </row>
    <row r="229" spans="32:33" ht="13.5">
      <c r="AF229" s="45">
        <f>+'水洗化人口等'!B30</f>
        <v>0</v>
      </c>
      <c r="AG229" s="11">
        <v>229</v>
      </c>
    </row>
    <row r="230" spans="32:33" ht="13.5">
      <c r="AF230" s="45">
        <f>+'水洗化人口等'!B31</f>
        <v>0</v>
      </c>
      <c r="AG230" s="11">
        <v>230</v>
      </c>
    </row>
    <row r="231" spans="32:33" ht="13.5">
      <c r="AF231" s="45">
        <f>+'水洗化人口等'!B32</f>
        <v>0</v>
      </c>
      <c r="AG231" s="11">
        <v>231</v>
      </c>
    </row>
    <row r="232" spans="32:33" ht="13.5">
      <c r="AF232" s="45">
        <f>+'水洗化人口等'!B33</f>
        <v>0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2017-02-04T07:09:20Z</dcterms:modified>
  <cp:category/>
  <cp:version/>
  <cp:contentType/>
  <cp:contentStatus/>
</cp:coreProperties>
</file>