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'し尿処理状況'!$2:$37</definedName>
    <definedName name="_xlnm.Print_Area" localSheetId="0">'水洗化人口等'!$2:$37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<sst xmlns="http://schemas.openxmlformats.org/spreadsheetml/2006/main" count="724" uniqueCount="314">
  <si>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</si>
  <si>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</si>
  <si>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</si>
  <si>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</si>
  <si>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</si>
  <si>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</si>
  <si>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</si>
  <si>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</si>
  <si>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</si>
  <si>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</si>
  <si>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</si>
  <si>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</si>
  <si>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</si>
  <si>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</si>
  <si>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</si>
  <si>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</si>
  <si>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</si>
  <si>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</si>
  <si>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</si>
  <si>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</si>
  <si>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</si>
  <si>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</si>
  <si>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</si>
  <si>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</si>
  <si>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</si>
  <si>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</si>
  <si>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</si>
  <si>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</si>
  <si>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</si>
  <si>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</si>
  <si>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</si>
  <si>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</si>
  <si>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</si>
  <si>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</si>
  <si>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</si>
  <si>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</si>
  <si>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</si>
  <si>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</si>
  <si>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</si>
  <si>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</si>
  <si>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</si>
  <si>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</si>
  <si>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</si>
  <si>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</si>
  <si>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</si>
  <si>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</si>
  <si>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</si>
  <si>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</si>
  <si>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</si>
  <si>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</si>
  <si>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</si>
  <si>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</si>
  <si>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</si>
  <si>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</si>
  <si>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</si>
  <si>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</si>
  <si>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</si>
  <si>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</si>
  <si>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</si>
  <si>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</si>
  <si>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</si>
  <si>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</si>
  <si>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</si>
  <si>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</si>
  <si>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</si>
  <si>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</si>
  <si>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</si>
  <si>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</si>
  <si>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</si>
  <si>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</si>
  <si>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</si>
  <si>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</si>
  <si>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</si>
  <si>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</si>
  <si>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</si>
  <si>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</si>
  <si>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</si>
  <si>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</si>
  <si>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</si>
  <si>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</si>
  <si>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</si>
  <si>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</si>
  <si>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</si>
  <si>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</si>
  <si>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</si>
  <si>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</si>
  <si>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</si>
  <si>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</si>
  <si>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</si>
  <si>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</si>
  <si>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</si>
  <si>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</si>
  <si>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</si>
  <si>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</si>
  <si>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</si>
  <si>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</si>
  <si>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</si>
  <si>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</si>
  <si>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</si>
  <si>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</si>
  <si>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</si>
  <si>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</si>
  <si>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</si>
  <si>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</si>
  <si>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</si>
  <si>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</si>
  <si>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</si>
  <si>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</si>
  <si>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</si>
  <si>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</si>
  <si>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</si>
  <si>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</si>
  <si>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</si>
  <si>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</si>
  <si>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</si>
  <si>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</si>
  <si>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</si>
  <si>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</si>
  <si>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</si>
  <si>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</si>
  <si>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</si>
  <si>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</si>
  <si>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</si>
  <si>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</si>
  <si>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</si>
  <si>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</si>
  <si>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</si>
  <si>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</si>
  <si>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</si>
  <si>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</si>
  <si>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</si>
  <si>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</si>
  <si>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</si>
  <si>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</si>
  <si>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</si>
  <si>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</si>
  <si>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</si>
  <si>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</si>
  <si>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</si>
  <si>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</si>
  <si>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</si>
  <si>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</si>
  <si>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</si>
  <si>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</si>
  <si>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</si>
  <si>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</si>
  <si>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</si>
  <si>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</si>
  <si>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</si>
  <si>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</si>
  <si>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</si>
  <si>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</si>
  <si>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</si>
  <si>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</si>
  <si>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</si>
  <si>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</si>
  <si>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</si>
  <si>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</si>
  <si>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</si>
  <si>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</si>
  <si>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</si>
  <si>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</si>
  <si>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</si>
  <si>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</si>
  <si>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</si>
  <si>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</si>
  <si>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</si>
  <si>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</si>
  <si>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</si>
  <si>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</si>
  <si>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</si>
  <si>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</si>
  <si>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</si>
  <si>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</si>
  <si>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</si>
  <si>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</si>
  <si>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</si>
  <si>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</si>
  <si>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</si>
  <si>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</si>
  <si>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</si>
  <si>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</si>
  <si>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</si>
  <si>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</si>
  <si>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</si>
  <si>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</si>
  <si>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</si>
  <si>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</si>
  <si>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</si>
  <si>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</si>
  <si>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</si>
  <si>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</si>
  <si>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</si>
  <si>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</si>
  <si>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</si>
  <si>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</si>
  <si>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</si>
  <si>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</si>
  <si>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</si>
  <si>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</si>
  <si>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</si>
  <si>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</si>
  <si>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</si>
  <si>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</si>
  <si>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</si>
  <si>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</si>
  <si>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</si>
  <si>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</si>
  <si>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</si>
  <si>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</si>
  <si>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</si>
  <si>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</si>
  <si>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</si>
  <si>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</si>
  <si>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</si>
  <si>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</si>
  <si>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</si>
  <si>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</si>
  <si>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</si>
  <si>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</si>
  <si>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</si>
  <si>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</si>
  <si>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</si>
  <si>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</si>
  <si>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</si>
  <si>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</si>
  <si>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</si>
  <si>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</si>
  <si>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</si>
  <si>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</si>
  <si>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</si>
  <si>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</si>
  <si>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</si>
  <si>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</si>
  <si>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</si>
  <si>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</si>
  <si>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</si>
  <si>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</si>
  <si>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</si>
  <si>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</si>
  <si>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</si>
  <si>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</si>
  <si>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</si>
  <si>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</si>
  <si>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</si>
  <si>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</si>
  <si>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</si>
  <si>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</si>
  <si>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</si>
  <si>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</si>
  <si>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15000</t>
  </si>
  <si>
    <t>水洗化人口等（平成27年度実績）</t>
  </si>
  <si>
    <t>し尿処理の状況（平成27年度実績）</t>
  </si>
  <si>
    <t>15100</t>
  </si>
  <si>
    <t>新潟市</t>
  </si>
  <si>
    <t>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</si>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</sst>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37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39</v>
      </c>
      <c r="B7" s="115" t="s">
        <v>250</v>
      </c>
      <c r="C7" s="111" t="s">
        <v>201</v>
      </c>
      <c r="D7" s="112">
        <f>+SUM(E7,+I7)</f>
        <v>2318967</v>
      </c>
      <c r="E7" s="112">
        <f>+SUM(G7,+H7)</f>
        <v>144577</v>
      </c>
      <c r="F7" s="113">
        <f>IF(D7&gt;0,E7/D7*100,"-")</f>
        <v>6.234543225496525</v>
      </c>
      <c r="G7" s="110">
        <f>SUM(G$8:G$1000)</f>
        <v>144440</v>
      </c>
      <c r="H7" s="110">
        <f>SUM(H$8:H$1000)</f>
        <v>137</v>
      </c>
      <c r="I7" s="112">
        <f>+SUM(K7,+M7,+O7)</f>
        <v>2174390</v>
      </c>
      <c r="J7" s="113">
        <f>IF(D7&gt;0,I7/D7*100,"-")</f>
        <v>93.76545677450348</v>
      </c>
      <c r="K7" s="110">
        <f>SUM(K$8:K$1000)</f>
        <v>1492908</v>
      </c>
      <c r="L7" s="113">
        <f>IF(D7&gt;0,K7/D7*100,"-")</f>
        <v>64.37814768386096</v>
      </c>
      <c r="M7" s="110">
        <f>SUM(M$8:M$1000)</f>
        <v>0</v>
      </c>
      <c r="N7" s="113">
        <f>IF(D7&gt;0,M7/D7*100,"-")</f>
        <v>0</v>
      </c>
      <c r="O7" s="110">
        <f>SUM(O$8:O$1000)</f>
        <v>681482</v>
      </c>
      <c r="P7" s="110">
        <f>SUM(P$8:P$1000)</f>
        <v>260619</v>
      </c>
      <c r="Q7" s="113">
        <f>IF(D7&gt;0,O7/D7*100,"-")</f>
        <v>29.387309090642518</v>
      </c>
      <c r="R7" s="110">
        <f>SUM(R$8:R$1000)</f>
        <v>13343</v>
      </c>
      <c r="S7" s="114">
        <f aca="true" t="shared" si="0" ref="S7:Z7">COUNTIF(S$8:S$1000,"○")</f>
        <v>27</v>
      </c>
      <c r="T7" s="114">
        <f t="shared" si="0"/>
        <v>0</v>
      </c>
      <c r="U7" s="114">
        <f t="shared" si="0"/>
        <v>0</v>
      </c>
      <c r="V7" s="114">
        <f t="shared" si="0"/>
        <v>3</v>
      </c>
      <c r="W7" s="114">
        <f t="shared" si="0"/>
        <v>15</v>
      </c>
      <c r="X7" s="114">
        <f t="shared" si="0"/>
        <v>0</v>
      </c>
      <c r="Y7" s="114">
        <f t="shared" si="0"/>
        <v>0</v>
      </c>
      <c r="Z7" s="114">
        <f t="shared" si="0"/>
        <v>15</v>
      </c>
    </row>
    <row r="8" spans="1:26" s="107" customFormat="1" ht="13.5" customHeight="1">
      <c r="A8" s="101" t="s">
        <v>39</v>
      </c>
      <c r="B8" s="102" t="s">
        <v>253</v>
      </c>
      <c r="C8" s="101" t="s">
        <v>254</v>
      </c>
      <c r="D8" s="103">
        <f>+SUM(E8,+I8)</f>
        <v>803025</v>
      </c>
      <c r="E8" s="103">
        <f>+SUM(G8,+H8)</f>
        <v>28218</v>
      </c>
      <c r="F8" s="104">
        <f>IF(D8&gt;0,E8/D8*100,"-")</f>
        <v>3.513962828056412</v>
      </c>
      <c r="G8" s="103">
        <v>28218</v>
      </c>
      <c r="H8" s="103">
        <v>0</v>
      </c>
      <c r="I8" s="103">
        <f>+SUM(K8,+M8,+O8)</f>
        <v>774807</v>
      </c>
      <c r="J8" s="104">
        <f>IF(D8&gt;0,I8/D8*100,"-")</f>
        <v>96.48603717194358</v>
      </c>
      <c r="K8" s="103">
        <v>601996</v>
      </c>
      <c r="L8" s="104">
        <f>IF(D8&gt;0,K8/D8*100,"-")</f>
        <v>74.96603468136111</v>
      </c>
      <c r="M8" s="103">
        <v>0</v>
      </c>
      <c r="N8" s="104">
        <f>IF(D8&gt;0,M8/D8*100,"-")</f>
        <v>0</v>
      </c>
      <c r="O8" s="103">
        <v>172811</v>
      </c>
      <c r="P8" s="103">
        <v>32683</v>
      </c>
      <c r="Q8" s="104">
        <f>IF(D8&gt;0,O8/D8*100,"-")</f>
        <v>21.520002490582485</v>
      </c>
      <c r="R8" s="103">
        <v>4778</v>
      </c>
      <c r="S8" s="101" t="s">
        <v>255</v>
      </c>
      <c r="T8" s="101"/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39</v>
      </c>
      <c r="B9" s="102" t="s">
        <v>256</v>
      </c>
      <c r="C9" s="101" t="s">
        <v>257</v>
      </c>
      <c r="D9" s="103">
        <f>+SUM(E9,+I9)</f>
        <v>277069</v>
      </c>
      <c r="E9" s="103">
        <f>+SUM(G9,+H9)</f>
        <v>4980</v>
      </c>
      <c r="F9" s="104">
        <f>IF(D9&gt;0,E9/D9*100,"-")</f>
        <v>1.7973862106551077</v>
      </c>
      <c r="G9" s="103">
        <v>4980</v>
      </c>
      <c r="H9" s="103">
        <v>0</v>
      </c>
      <c r="I9" s="103">
        <f>+SUM(K9,+M9,+O9)</f>
        <v>272089</v>
      </c>
      <c r="J9" s="104">
        <f>IF(D9&gt;0,I9/D9*100,"-")</f>
        <v>98.2026137893449</v>
      </c>
      <c r="K9" s="103">
        <v>243130</v>
      </c>
      <c r="L9" s="104">
        <f>IF(D9&gt;0,K9/D9*100,"-")</f>
        <v>87.7507046981077</v>
      </c>
      <c r="M9" s="103">
        <v>0</v>
      </c>
      <c r="N9" s="104">
        <f>IF(D9&gt;0,M9/D9*100,"-")</f>
        <v>0</v>
      </c>
      <c r="O9" s="103">
        <v>28959</v>
      </c>
      <c r="P9" s="103">
        <v>16424</v>
      </c>
      <c r="Q9" s="104">
        <f>IF(D9&gt;0,O9/D9*100,"-")</f>
        <v>10.451909091237201</v>
      </c>
      <c r="R9" s="103">
        <v>2070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39</v>
      </c>
      <c r="B10" s="102" t="s">
        <v>258</v>
      </c>
      <c r="C10" s="101" t="s">
        <v>259</v>
      </c>
      <c r="D10" s="103">
        <f>+SUM(E10,+I10)</f>
        <v>101109</v>
      </c>
      <c r="E10" s="103">
        <f>+SUM(G10,+H10)</f>
        <v>9554</v>
      </c>
      <c r="F10" s="104">
        <f>IF(D10&gt;0,E10/D10*100,"-")</f>
        <v>9.449208280172883</v>
      </c>
      <c r="G10" s="103">
        <v>9554</v>
      </c>
      <c r="H10" s="103">
        <v>0</v>
      </c>
      <c r="I10" s="103">
        <f>+SUM(K10,+M10,+O10)</f>
        <v>91555</v>
      </c>
      <c r="J10" s="104">
        <f>IF(D10&gt;0,I10/D10*100,"-")</f>
        <v>90.55079171982712</v>
      </c>
      <c r="K10" s="103">
        <v>18892</v>
      </c>
      <c r="L10" s="104">
        <f>IF(D10&gt;0,K10/D10*100,"-")</f>
        <v>18.684785726295384</v>
      </c>
      <c r="M10" s="103">
        <v>0</v>
      </c>
      <c r="N10" s="104">
        <f>IF(D10&gt;0,M10/D10*100,"-")</f>
        <v>0</v>
      </c>
      <c r="O10" s="103">
        <v>72663</v>
      </c>
      <c r="P10" s="103">
        <v>27540</v>
      </c>
      <c r="Q10" s="104">
        <f>IF(D10&gt;0,O10/D10*100,"-")</f>
        <v>71.86600599353173</v>
      </c>
      <c r="R10" s="103">
        <v>431</v>
      </c>
      <c r="S10" s="101" t="s">
        <v>255</v>
      </c>
      <c r="T10" s="101"/>
      <c r="U10" s="101"/>
      <c r="V10" s="101"/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39</v>
      </c>
      <c r="B11" s="102" t="s">
        <v>260</v>
      </c>
      <c r="C11" s="101" t="s">
        <v>261</v>
      </c>
      <c r="D11" s="103">
        <f>+SUM(E11,+I11)</f>
        <v>87522</v>
      </c>
      <c r="E11" s="103">
        <f>+SUM(G11,+H11)</f>
        <v>1250</v>
      </c>
      <c r="F11" s="104">
        <f>IF(D11&gt;0,E11/D11*100,"-")</f>
        <v>1.4282123351842966</v>
      </c>
      <c r="G11" s="103">
        <v>1250</v>
      </c>
      <c r="H11" s="103">
        <v>0</v>
      </c>
      <c r="I11" s="103">
        <f>+SUM(K11,+M11,+O11)</f>
        <v>86272</v>
      </c>
      <c r="J11" s="104">
        <f>IF(D11&gt;0,I11/D11*100,"-")</f>
        <v>98.5717876648157</v>
      </c>
      <c r="K11" s="103">
        <v>60387</v>
      </c>
      <c r="L11" s="104">
        <f>IF(D11&gt;0,K11/D11*100,"-")</f>
        <v>68.9963666278193</v>
      </c>
      <c r="M11" s="103">
        <v>0</v>
      </c>
      <c r="N11" s="104">
        <f>IF(D11&gt;0,M11/D11*100,"-")</f>
        <v>0</v>
      </c>
      <c r="O11" s="103">
        <v>25885</v>
      </c>
      <c r="P11" s="103">
        <v>24806</v>
      </c>
      <c r="Q11" s="104">
        <f>IF(D11&gt;0,O11/D11*100,"-")</f>
        <v>29.575421036996413</v>
      </c>
      <c r="R11" s="103">
        <v>698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39</v>
      </c>
      <c r="B12" s="102" t="s">
        <v>262</v>
      </c>
      <c r="C12" s="101" t="s">
        <v>263</v>
      </c>
      <c r="D12" s="103">
        <f>+SUM(E12,+I12)</f>
        <v>100468</v>
      </c>
      <c r="E12" s="103">
        <f>+SUM(G12,+H12)</f>
        <v>23015</v>
      </c>
      <c r="F12" s="104">
        <f>IF(D12&gt;0,E12/D12*100,"-")</f>
        <v>22.907791535613327</v>
      </c>
      <c r="G12" s="103">
        <v>23015</v>
      </c>
      <c r="H12" s="103">
        <v>0</v>
      </c>
      <c r="I12" s="103">
        <f>+SUM(K12,+M12,+O12)</f>
        <v>77453</v>
      </c>
      <c r="J12" s="104">
        <f>IF(D12&gt;0,I12/D12*100,"-")</f>
        <v>77.09220846438667</v>
      </c>
      <c r="K12" s="103">
        <v>27019</v>
      </c>
      <c r="L12" s="104">
        <f>IF(D12&gt;0,K12/D12*100,"-")</f>
        <v>26.89314010431182</v>
      </c>
      <c r="M12" s="103">
        <v>0</v>
      </c>
      <c r="N12" s="104">
        <f>IF(D12&gt;0,M12/D12*100,"-")</f>
        <v>0</v>
      </c>
      <c r="O12" s="103">
        <v>50434</v>
      </c>
      <c r="P12" s="103">
        <v>21099</v>
      </c>
      <c r="Q12" s="104">
        <f>IF(D12&gt;0,O12/D12*100,"-")</f>
        <v>50.19906836007485</v>
      </c>
      <c r="R12" s="103">
        <v>484</v>
      </c>
      <c r="S12" s="101" t="s">
        <v>255</v>
      </c>
      <c r="T12" s="101"/>
      <c r="U12" s="101"/>
      <c r="V12" s="101"/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39</v>
      </c>
      <c r="B13" s="102" t="s">
        <v>264</v>
      </c>
      <c r="C13" s="101" t="s">
        <v>265</v>
      </c>
      <c r="D13" s="103">
        <f>+SUM(E13,+I13)</f>
        <v>36957</v>
      </c>
      <c r="E13" s="103">
        <f>+SUM(G13,+H13)</f>
        <v>897</v>
      </c>
      <c r="F13" s="104">
        <f>IF(D13&gt;0,E13/D13*100,"-")</f>
        <v>2.427145060475688</v>
      </c>
      <c r="G13" s="103">
        <v>897</v>
      </c>
      <c r="H13" s="103">
        <v>0</v>
      </c>
      <c r="I13" s="103">
        <f>+SUM(K13,+M13,+O13)</f>
        <v>36060</v>
      </c>
      <c r="J13" s="104">
        <f>IF(D13&gt;0,I13/D13*100,"-")</f>
        <v>97.5728549395243</v>
      </c>
      <c r="K13" s="103">
        <v>28268</v>
      </c>
      <c r="L13" s="104">
        <f>IF(D13&gt;0,K13/D13*100,"-")</f>
        <v>76.48889249668534</v>
      </c>
      <c r="M13" s="103">
        <v>0</v>
      </c>
      <c r="N13" s="104">
        <f>IF(D13&gt;0,M13/D13*100,"-")</f>
        <v>0</v>
      </c>
      <c r="O13" s="103">
        <v>7792</v>
      </c>
      <c r="P13" s="103">
        <v>6226</v>
      </c>
      <c r="Q13" s="104">
        <f>IF(D13&gt;0,O13/D13*100,"-")</f>
        <v>21.083962442838974</v>
      </c>
      <c r="R13" s="103">
        <v>176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39</v>
      </c>
      <c r="B14" s="102" t="s">
        <v>266</v>
      </c>
      <c r="C14" s="101" t="s">
        <v>267</v>
      </c>
      <c r="D14" s="103">
        <f>+SUM(E14,+I14)</f>
        <v>28518</v>
      </c>
      <c r="E14" s="103">
        <f>+SUM(G14,+H14)</f>
        <v>2245</v>
      </c>
      <c r="F14" s="104">
        <f>IF(D14&gt;0,E14/D14*100,"-")</f>
        <v>7.872221053369802</v>
      </c>
      <c r="G14" s="103">
        <v>2188</v>
      </c>
      <c r="H14" s="103">
        <v>57</v>
      </c>
      <c r="I14" s="103">
        <f>+SUM(K14,+M14,+O14)</f>
        <v>26273</v>
      </c>
      <c r="J14" s="104">
        <f>IF(D14&gt;0,I14/D14*100,"-")</f>
        <v>92.1277789466302</v>
      </c>
      <c r="K14" s="103">
        <v>15354</v>
      </c>
      <c r="L14" s="104">
        <f>IF(D14&gt;0,K14/D14*100,"-")</f>
        <v>53.8396802019777</v>
      </c>
      <c r="M14" s="103">
        <v>0</v>
      </c>
      <c r="N14" s="104">
        <f>IF(D14&gt;0,M14/D14*100,"-")</f>
        <v>0</v>
      </c>
      <c r="O14" s="103">
        <v>10919</v>
      </c>
      <c r="P14" s="103">
        <v>1835</v>
      </c>
      <c r="Q14" s="104">
        <f>IF(D14&gt;0,O14/D14*100,"-")</f>
        <v>38.2880987446525</v>
      </c>
      <c r="R14" s="103">
        <v>89</v>
      </c>
      <c r="S14" s="101" t="s">
        <v>255</v>
      </c>
      <c r="T14" s="101"/>
      <c r="U14" s="101"/>
      <c r="V14" s="101"/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39</v>
      </c>
      <c r="B15" s="102" t="s">
        <v>268</v>
      </c>
      <c r="C15" s="101" t="s">
        <v>269</v>
      </c>
      <c r="D15" s="103">
        <f>+SUM(E15,+I15)</f>
        <v>55385</v>
      </c>
      <c r="E15" s="103">
        <f>+SUM(G15,+H15)</f>
        <v>5739</v>
      </c>
      <c r="F15" s="104">
        <f>IF(D15&gt;0,E15/D15*100,"-")</f>
        <v>10.362011374921007</v>
      </c>
      <c r="G15" s="103">
        <v>5739</v>
      </c>
      <c r="H15" s="103">
        <v>0</v>
      </c>
      <c r="I15" s="103">
        <f>+SUM(K15,+M15,+O15)</f>
        <v>49646</v>
      </c>
      <c r="J15" s="104">
        <f>IF(D15&gt;0,I15/D15*100,"-")</f>
        <v>89.63798862507899</v>
      </c>
      <c r="K15" s="103">
        <v>38366</v>
      </c>
      <c r="L15" s="104">
        <f>IF(D15&gt;0,K15/D15*100,"-")</f>
        <v>69.27146339261533</v>
      </c>
      <c r="M15" s="103">
        <v>0</v>
      </c>
      <c r="N15" s="104">
        <f>IF(D15&gt;0,M15/D15*100,"-")</f>
        <v>0</v>
      </c>
      <c r="O15" s="103">
        <v>11280</v>
      </c>
      <c r="P15" s="103">
        <v>8585</v>
      </c>
      <c r="Q15" s="104">
        <f>IF(D15&gt;0,O15/D15*100,"-")</f>
        <v>20.366525232463665</v>
      </c>
      <c r="R15" s="103">
        <v>256</v>
      </c>
      <c r="S15" s="101" t="s">
        <v>255</v>
      </c>
      <c r="T15" s="101"/>
      <c r="U15" s="101"/>
      <c r="V15" s="101"/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39</v>
      </c>
      <c r="B16" s="102" t="s">
        <v>270</v>
      </c>
      <c r="C16" s="101" t="s">
        <v>271</v>
      </c>
      <c r="D16" s="103">
        <f>+SUM(E16,+I16)</f>
        <v>41451</v>
      </c>
      <c r="E16" s="103">
        <f>+SUM(G16,+H16)</f>
        <v>1535</v>
      </c>
      <c r="F16" s="104">
        <f>IF(D16&gt;0,E16/D16*100,"-")</f>
        <v>3.7031675954741745</v>
      </c>
      <c r="G16" s="103">
        <v>1535</v>
      </c>
      <c r="H16" s="103">
        <v>0</v>
      </c>
      <c r="I16" s="103">
        <f>+SUM(K16,+M16,+O16)</f>
        <v>39916</v>
      </c>
      <c r="J16" s="104">
        <f>IF(D16&gt;0,I16/D16*100,"-")</f>
        <v>96.29683240452582</v>
      </c>
      <c r="K16" s="103">
        <v>35449</v>
      </c>
      <c r="L16" s="104">
        <f>IF(D16&gt;0,K16/D16*100,"-")</f>
        <v>85.52025282864105</v>
      </c>
      <c r="M16" s="103">
        <v>0</v>
      </c>
      <c r="N16" s="104">
        <f>IF(D16&gt;0,M16/D16*100,"-")</f>
        <v>0</v>
      </c>
      <c r="O16" s="103">
        <v>4467</v>
      </c>
      <c r="P16" s="103">
        <v>1008</v>
      </c>
      <c r="Q16" s="104">
        <f>IF(D16&gt;0,O16/D16*100,"-")</f>
        <v>10.77657957588478</v>
      </c>
      <c r="R16" s="103">
        <v>177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39</v>
      </c>
      <c r="B17" s="102" t="s">
        <v>272</v>
      </c>
      <c r="C17" s="101" t="s">
        <v>273</v>
      </c>
      <c r="D17" s="103">
        <f>+SUM(E17,+I17)</f>
        <v>63819</v>
      </c>
      <c r="E17" s="103">
        <f>+SUM(G17,+H17)</f>
        <v>4321</v>
      </c>
      <c r="F17" s="104">
        <f>IF(D17&gt;0,E17/D17*100,"-")</f>
        <v>6.770710916811608</v>
      </c>
      <c r="G17" s="103">
        <v>4321</v>
      </c>
      <c r="H17" s="103">
        <v>0</v>
      </c>
      <c r="I17" s="103">
        <f>+SUM(K17,+M17,+O17)</f>
        <v>59498</v>
      </c>
      <c r="J17" s="104">
        <f>IF(D17&gt;0,I17/D17*100,"-")</f>
        <v>93.22928908318839</v>
      </c>
      <c r="K17" s="103">
        <v>32012</v>
      </c>
      <c r="L17" s="104">
        <f>IF(D17&gt;0,K17/D17*100,"-")</f>
        <v>50.16061047650386</v>
      </c>
      <c r="M17" s="103">
        <v>0</v>
      </c>
      <c r="N17" s="104">
        <f>IF(D17&gt;0,M17/D17*100,"-")</f>
        <v>0</v>
      </c>
      <c r="O17" s="103">
        <v>27486</v>
      </c>
      <c r="P17" s="103">
        <v>14028</v>
      </c>
      <c r="Q17" s="104">
        <f>IF(D17&gt;0,O17/D17*100,"-")</f>
        <v>43.06867860668453</v>
      </c>
      <c r="R17" s="103">
        <v>271</v>
      </c>
      <c r="S17" s="101" t="s">
        <v>255</v>
      </c>
      <c r="T17" s="101"/>
      <c r="U17" s="101"/>
      <c r="V17" s="101"/>
      <c r="W17" s="101"/>
      <c r="X17" s="101"/>
      <c r="Y17" s="101"/>
      <c r="Z17" s="101" t="s">
        <v>255</v>
      </c>
    </row>
    <row r="18" spans="1:26" s="107" customFormat="1" ht="13.5" customHeight="1">
      <c r="A18" s="101" t="s">
        <v>39</v>
      </c>
      <c r="B18" s="102" t="s">
        <v>274</v>
      </c>
      <c r="C18" s="101" t="s">
        <v>275</v>
      </c>
      <c r="D18" s="103">
        <f>+SUM(E18,+I18)</f>
        <v>81802</v>
      </c>
      <c r="E18" s="103">
        <f>+SUM(G18,+H18)</f>
        <v>14696</v>
      </c>
      <c r="F18" s="104">
        <f>IF(D18&gt;0,E18/D18*100,"-")</f>
        <v>17.965330921004377</v>
      </c>
      <c r="G18" s="103">
        <v>14696</v>
      </c>
      <c r="H18" s="103">
        <v>0</v>
      </c>
      <c r="I18" s="103">
        <f>+SUM(K18,+M18,+O18)</f>
        <v>67106</v>
      </c>
      <c r="J18" s="104">
        <f>IF(D18&gt;0,I18/D18*100,"-")</f>
        <v>82.03466907899562</v>
      </c>
      <c r="K18" s="103">
        <v>26451</v>
      </c>
      <c r="L18" s="104">
        <f>IF(D18&gt;0,K18/D18*100,"-")</f>
        <v>32.3353952226107</v>
      </c>
      <c r="M18" s="103">
        <v>0</v>
      </c>
      <c r="N18" s="104">
        <f>IF(D18&gt;0,M18/D18*100,"-")</f>
        <v>0</v>
      </c>
      <c r="O18" s="103">
        <v>40655</v>
      </c>
      <c r="P18" s="103">
        <v>4731</v>
      </c>
      <c r="Q18" s="104">
        <f>IF(D18&gt;0,O18/D18*100,"-")</f>
        <v>49.69927385638493</v>
      </c>
      <c r="R18" s="103">
        <v>387</v>
      </c>
      <c r="S18" s="101" t="s">
        <v>255</v>
      </c>
      <c r="T18" s="101"/>
      <c r="U18" s="101"/>
      <c r="V18" s="101"/>
      <c r="W18" s="101"/>
      <c r="X18" s="101"/>
      <c r="Y18" s="101"/>
      <c r="Z18" s="101" t="s">
        <v>255</v>
      </c>
    </row>
    <row r="19" spans="1:26" s="107" customFormat="1" ht="13.5" customHeight="1">
      <c r="A19" s="101" t="s">
        <v>39</v>
      </c>
      <c r="B19" s="102" t="s">
        <v>276</v>
      </c>
      <c r="C19" s="101" t="s">
        <v>277</v>
      </c>
      <c r="D19" s="103">
        <f>+SUM(E19,+I19)</f>
        <v>45199</v>
      </c>
      <c r="E19" s="103">
        <f>+SUM(G19,+H19)</f>
        <v>2352</v>
      </c>
      <c r="F19" s="104">
        <f>IF(D19&gt;0,E19/D19*100,"-")</f>
        <v>5.203654948118321</v>
      </c>
      <c r="G19" s="103">
        <v>2352</v>
      </c>
      <c r="H19" s="103">
        <v>0</v>
      </c>
      <c r="I19" s="103">
        <f>+SUM(K19,+M19,+O19)</f>
        <v>42847</v>
      </c>
      <c r="J19" s="104">
        <f>IF(D19&gt;0,I19/D19*100,"-")</f>
        <v>94.79634505188169</v>
      </c>
      <c r="K19" s="103">
        <v>35207</v>
      </c>
      <c r="L19" s="104">
        <f>IF(D19&gt;0,K19/D19*100,"-")</f>
        <v>77.89331622381026</v>
      </c>
      <c r="M19" s="103">
        <v>0</v>
      </c>
      <c r="N19" s="104">
        <f>IF(D19&gt;0,M19/D19*100,"-")</f>
        <v>0</v>
      </c>
      <c r="O19" s="103">
        <v>7640</v>
      </c>
      <c r="P19" s="103">
        <v>6407</v>
      </c>
      <c r="Q19" s="104">
        <f>IF(D19&gt;0,O19/D19*100,"-")</f>
        <v>16.903028828071417</v>
      </c>
      <c r="R19" s="103">
        <v>294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39</v>
      </c>
      <c r="B20" s="102" t="s">
        <v>278</v>
      </c>
      <c r="C20" s="101" t="s">
        <v>279</v>
      </c>
      <c r="D20" s="103">
        <f>+SUM(E20,+I20)</f>
        <v>34107</v>
      </c>
      <c r="E20" s="103">
        <f>+SUM(G20,+H20)</f>
        <v>2246</v>
      </c>
      <c r="F20" s="104">
        <f>IF(D20&gt;0,E20/D20*100,"-")</f>
        <v>6.5851584718679455</v>
      </c>
      <c r="G20" s="103">
        <v>2246</v>
      </c>
      <c r="H20" s="103">
        <v>0</v>
      </c>
      <c r="I20" s="103">
        <f>+SUM(K20,+M20,+O20)</f>
        <v>31861</v>
      </c>
      <c r="J20" s="104">
        <f>IF(D20&gt;0,I20/D20*100,"-")</f>
        <v>93.41484152813206</v>
      </c>
      <c r="K20" s="103">
        <v>21964</v>
      </c>
      <c r="L20" s="104">
        <f>IF(D20&gt;0,K20/D20*100,"-")</f>
        <v>64.3973377898965</v>
      </c>
      <c r="M20" s="103">
        <v>0</v>
      </c>
      <c r="N20" s="104">
        <f>IF(D20&gt;0,M20/D20*100,"-")</f>
        <v>0</v>
      </c>
      <c r="O20" s="103">
        <v>9897</v>
      </c>
      <c r="P20" s="103">
        <v>6633</v>
      </c>
      <c r="Q20" s="104">
        <f>IF(D20&gt;0,O20/D20*100,"-")</f>
        <v>29.01750373823555</v>
      </c>
      <c r="R20" s="103">
        <v>201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39</v>
      </c>
      <c r="B21" s="102" t="s">
        <v>280</v>
      </c>
      <c r="C21" s="101" t="s">
        <v>281</v>
      </c>
      <c r="D21" s="103">
        <f>+SUM(E21,+I21)</f>
        <v>52183</v>
      </c>
      <c r="E21" s="103">
        <f>+SUM(G21,+H21)</f>
        <v>7466</v>
      </c>
      <c r="F21" s="104">
        <f>IF(D21&gt;0,E21/D21*100,"-")</f>
        <v>14.307341471360404</v>
      </c>
      <c r="G21" s="103">
        <v>7466</v>
      </c>
      <c r="H21" s="103">
        <v>0</v>
      </c>
      <c r="I21" s="103">
        <f>+SUM(K21,+M21,+O21)</f>
        <v>44717</v>
      </c>
      <c r="J21" s="104">
        <f>IF(D21&gt;0,I21/D21*100,"-")</f>
        <v>85.6926585286396</v>
      </c>
      <c r="K21" s="103">
        <v>23126</v>
      </c>
      <c r="L21" s="104">
        <f>IF(D21&gt;0,K21/D21*100,"-")</f>
        <v>44.3171147691777</v>
      </c>
      <c r="M21" s="103">
        <v>0</v>
      </c>
      <c r="N21" s="104">
        <f>IF(D21&gt;0,M21/D21*100,"-")</f>
        <v>0</v>
      </c>
      <c r="O21" s="103">
        <v>21591</v>
      </c>
      <c r="P21" s="103">
        <v>8173</v>
      </c>
      <c r="Q21" s="104">
        <f>IF(D21&gt;0,O21/D21*100,"-")</f>
        <v>41.37554375946189</v>
      </c>
      <c r="R21" s="103">
        <v>219</v>
      </c>
      <c r="S21" s="101" t="s">
        <v>255</v>
      </c>
      <c r="T21" s="101"/>
      <c r="U21" s="101"/>
      <c r="V21" s="101"/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39</v>
      </c>
      <c r="B22" s="102" t="s">
        <v>282</v>
      </c>
      <c r="C22" s="101" t="s">
        <v>283</v>
      </c>
      <c r="D22" s="103">
        <f>+SUM(E22,+I22)</f>
        <v>198669</v>
      </c>
      <c r="E22" s="103">
        <f>+SUM(G22,+H22)</f>
        <v>10932</v>
      </c>
      <c r="F22" s="104">
        <f>IF(D22&gt;0,E22/D22*100,"-")</f>
        <v>5.502619935671897</v>
      </c>
      <c r="G22" s="103">
        <v>10855</v>
      </c>
      <c r="H22" s="103">
        <v>77</v>
      </c>
      <c r="I22" s="103">
        <f>+SUM(K22,+M22,+O22)</f>
        <v>187737</v>
      </c>
      <c r="J22" s="104">
        <f>IF(D22&gt;0,I22/D22*100,"-")</f>
        <v>94.49738006432811</v>
      </c>
      <c r="K22" s="103">
        <v>108187</v>
      </c>
      <c r="L22" s="104">
        <f>IF(D22&gt;0,K22/D22*100,"-")</f>
        <v>54.455904041395485</v>
      </c>
      <c r="M22" s="103">
        <v>0</v>
      </c>
      <c r="N22" s="104">
        <f>IF(D22&gt;0,M22/D22*100,"-")</f>
        <v>0</v>
      </c>
      <c r="O22" s="103">
        <v>79550</v>
      </c>
      <c r="P22" s="103">
        <v>24786</v>
      </c>
      <c r="Q22" s="104">
        <f>IF(D22&gt;0,O22/D22*100,"-")</f>
        <v>40.04147602293261</v>
      </c>
      <c r="R22" s="103">
        <v>1047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39</v>
      </c>
      <c r="B23" s="102" t="s">
        <v>284</v>
      </c>
      <c r="C23" s="101" t="s">
        <v>285</v>
      </c>
      <c r="D23" s="103">
        <f>+SUM(E23,+I23)</f>
        <v>44377</v>
      </c>
      <c r="E23" s="103">
        <f>+SUM(G23,+H23)</f>
        <v>4635</v>
      </c>
      <c r="F23" s="104">
        <f>IF(D23&gt;0,E23/D23*100,"-")</f>
        <v>10.444599680014422</v>
      </c>
      <c r="G23" s="103">
        <v>4635</v>
      </c>
      <c r="H23" s="103">
        <v>0</v>
      </c>
      <c r="I23" s="103">
        <f>+SUM(K23,+M23,+O23)</f>
        <v>39742</v>
      </c>
      <c r="J23" s="104">
        <f>IF(D23&gt;0,I23/D23*100,"-")</f>
        <v>89.55540031998558</v>
      </c>
      <c r="K23" s="103">
        <v>23162</v>
      </c>
      <c r="L23" s="104">
        <f>IF(D23&gt;0,K23/D23*100,"-")</f>
        <v>52.19370394573766</v>
      </c>
      <c r="M23" s="103">
        <v>0</v>
      </c>
      <c r="N23" s="104">
        <f>IF(D23&gt;0,M23/D23*100,"-")</f>
        <v>0</v>
      </c>
      <c r="O23" s="103">
        <v>16580</v>
      </c>
      <c r="P23" s="103">
        <v>7602</v>
      </c>
      <c r="Q23" s="104">
        <f>IF(D23&gt;0,O23/D23*100,"-")</f>
        <v>37.36169637424792</v>
      </c>
      <c r="R23" s="103">
        <v>185</v>
      </c>
      <c r="S23" s="101" t="s">
        <v>255</v>
      </c>
      <c r="T23" s="101"/>
      <c r="U23" s="101"/>
      <c r="V23" s="101"/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39</v>
      </c>
      <c r="B24" s="102" t="s">
        <v>286</v>
      </c>
      <c r="C24" s="101" t="s">
        <v>287</v>
      </c>
      <c r="D24" s="103">
        <f>+SUM(E24,+I24)</f>
        <v>57701</v>
      </c>
      <c r="E24" s="103">
        <f>+SUM(G24,+H24)</f>
        <v>7877</v>
      </c>
      <c r="F24" s="104">
        <f>IF(D24&gt;0,E24/D24*100,"-")</f>
        <v>13.651409854248628</v>
      </c>
      <c r="G24" s="103">
        <v>7877</v>
      </c>
      <c r="H24" s="103">
        <v>0</v>
      </c>
      <c r="I24" s="103">
        <f>+SUM(K24,+M24,+O24)</f>
        <v>49824</v>
      </c>
      <c r="J24" s="104">
        <f>IF(D24&gt;0,I24/D24*100,"-")</f>
        <v>86.34859014575137</v>
      </c>
      <c r="K24" s="103">
        <v>25384</v>
      </c>
      <c r="L24" s="104">
        <f>IF(D24&gt;0,K24/D24*100,"-")</f>
        <v>43.992305159355986</v>
      </c>
      <c r="M24" s="103">
        <v>0</v>
      </c>
      <c r="N24" s="104">
        <f>IF(D24&gt;0,M24/D24*100,"-")</f>
        <v>0</v>
      </c>
      <c r="O24" s="103">
        <v>24440</v>
      </c>
      <c r="P24" s="103">
        <v>4994</v>
      </c>
      <c r="Q24" s="104">
        <f>IF(D24&gt;0,O24/D24*100,"-")</f>
        <v>42.35628498639538</v>
      </c>
      <c r="R24" s="103">
        <v>214</v>
      </c>
      <c r="S24" s="101" t="s">
        <v>255</v>
      </c>
      <c r="T24" s="101"/>
      <c r="U24" s="101"/>
      <c r="V24" s="101"/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39</v>
      </c>
      <c r="B25" s="102" t="s">
        <v>288</v>
      </c>
      <c r="C25" s="101" t="s">
        <v>289</v>
      </c>
      <c r="D25" s="103">
        <f>+SUM(E25,+I25)</f>
        <v>38306</v>
      </c>
      <c r="E25" s="103">
        <f>+SUM(G25,+H25)</f>
        <v>783</v>
      </c>
      <c r="F25" s="104">
        <f>IF(D25&gt;0,E25/D25*100,"-")</f>
        <v>2.0440662037278754</v>
      </c>
      <c r="G25" s="103">
        <v>783</v>
      </c>
      <c r="H25" s="103">
        <v>0</v>
      </c>
      <c r="I25" s="103">
        <f>+SUM(K25,+M25,+O25)</f>
        <v>37523</v>
      </c>
      <c r="J25" s="104">
        <f>IF(D25&gt;0,I25/D25*100,"-")</f>
        <v>97.95593379627212</v>
      </c>
      <c r="K25" s="103">
        <v>29337</v>
      </c>
      <c r="L25" s="104">
        <f>IF(D25&gt;0,K25/D25*100,"-")</f>
        <v>76.5859134339268</v>
      </c>
      <c r="M25" s="103">
        <v>0</v>
      </c>
      <c r="N25" s="104">
        <f>IF(D25&gt;0,M25/D25*100,"-")</f>
        <v>0</v>
      </c>
      <c r="O25" s="103">
        <v>8186</v>
      </c>
      <c r="P25" s="103">
        <v>7269</v>
      </c>
      <c r="Q25" s="104">
        <f>IF(D25&gt;0,O25/D25*100,"-")</f>
        <v>21.370020362345326</v>
      </c>
      <c r="R25" s="103">
        <v>159</v>
      </c>
      <c r="S25" s="101" t="s">
        <v>255</v>
      </c>
      <c r="T25" s="101"/>
      <c r="U25" s="101"/>
      <c r="V25" s="101"/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39</v>
      </c>
      <c r="B26" s="102" t="s">
        <v>290</v>
      </c>
      <c r="C26" s="101" t="s">
        <v>291</v>
      </c>
      <c r="D26" s="103">
        <f>+SUM(E26,+I26)</f>
        <v>58995</v>
      </c>
      <c r="E26" s="103">
        <f>+SUM(G26,+H26)</f>
        <v>3167</v>
      </c>
      <c r="F26" s="104">
        <f>IF(D26&gt;0,E26/D26*100,"-")</f>
        <v>5.3682515467412495</v>
      </c>
      <c r="G26" s="103">
        <v>3167</v>
      </c>
      <c r="H26" s="103">
        <v>0</v>
      </c>
      <c r="I26" s="103">
        <f>+SUM(K26,+M26,+O26)</f>
        <v>55828</v>
      </c>
      <c r="J26" s="104">
        <f>IF(D26&gt;0,I26/D26*100,"-")</f>
        <v>94.63174845325875</v>
      </c>
      <c r="K26" s="103">
        <v>36780</v>
      </c>
      <c r="L26" s="104">
        <f>IF(D26&gt;0,K26/D26*100,"-")</f>
        <v>62.3442664632596</v>
      </c>
      <c r="M26" s="103">
        <v>0</v>
      </c>
      <c r="N26" s="104">
        <f>IF(D26&gt;0,M26/D26*100,"-")</f>
        <v>0</v>
      </c>
      <c r="O26" s="103">
        <v>19048</v>
      </c>
      <c r="P26" s="103">
        <v>14736</v>
      </c>
      <c r="Q26" s="104">
        <f>IF(D26&gt;0,O26/D26*100,"-")</f>
        <v>32.28748198999915</v>
      </c>
      <c r="R26" s="103">
        <v>741</v>
      </c>
      <c r="S26" s="101" t="s">
        <v>255</v>
      </c>
      <c r="T26" s="101"/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39</v>
      </c>
      <c r="B27" s="102" t="s">
        <v>292</v>
      </c>
      <c r="C27" s="101" t="s">
        <v>293</v>
      </c>
      <c r="D27" s="103">
        <f>+SUM(E27,+I27)</f>
        <v>30625</v>
      </c>
      <c r="E27" s="103">
        <f>+SUM(G27,+H27)</f>
        <v>3578</v>
      </c>
      <c r="F27" s="104">
        <f>IF(D27&gt;0,E27/D27*100,"-")</f>
        <v>11.683265306122449</v>
      </c>
      <c r="G27" s="103">
        <v>3578</v>
      </c>
      <c r="H27" s="103">
        <v>0</v>
      </c>
      <c r="I27" s="103">
        <f>+SUM(K27,+M27,+O27)</f>
        <v>27047</v>
      </c>
      <c r="J27" s="104">
        <f>IF(D27&gt;0,I27/D27*100,"-")</f>
        <v>88.31673469387755</v>
      </c>
      <c r="K27" s="103">
        <v>15561</v>
      </c>
      <c r="L27" s="104">
        <f>IF(D27&gt;0,K27/D27*100,"-")</f>
        <v>50.81142857142857</v>
      </c>
      <c r="M27" s="103">
        <v>0</v>
      </c>
      <c r="N27" s="104">
        <f>IF(D27&gt;0,M27/D27*100,"-")</f>
        <v>0</v>
      </c>
      <c r="O27" s="103">
        <v>11486</v>
      </c>
      <c r="P27" s="103">
        <v>7318</v>
      </c>
      <c r="Q27" s="104">
        <f>IF(D27&gt;0,O27/D27*100,"-")</f>
        <v>37.50530612244898</v>
      </c>
      <c r="R27" s="103">
        <v>95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39</v>
      </c>
      <c r="B28" s="102" t="s">
        <v>294</v>
      </c>
      <c r="C28" s="101" t="s">
        <v>295</v>
      </c>
      <c r="D28" s="103">
        <f>+SUM(E28,+I28)</f>
        <v>14275</v>
      </c>
      <c r="E28" s="103">
        <f>+SUM(G28,+H28)</f>
        <v>1027</v>
      </c>
      <c r="F28" s="104">
        <f>IF(D28&gt;0,E28/D28*100,"-")</f>
        <v>7.194395796847636</v>
      </c>
      <c r="G28" s="103">
        <v>1027</v>
      </c>
      <c r="H28" s="103">
        <v>0</v>
      </c>
      <c r="I28" s="103">
        <f>+SUM(K28,+M28,+O28)</f>
        <v>13248</v>
      </c>
      <c r="J28" s="104">
        <f>IF(D28&gt;0,I28/D28*100,"-")</f>
        <v>92.80560420315237</v>
      </c>
      <c r="K28" s="103">
        <v>12246</v>
      </c>
      <c r="L28" s="104">
        <f>IF(D28&gt;0,K28/D28*100,"-")</f>
        <v>85.78633975481611</v>
      </c>
      <c r="M28" s="103">
        <v>0</v>
      </c>
      <c r="N28" s="104">
        <f>IF(D28&gt;0,M28/D28*100,"-")</f>
        <v>0</v>
      </c>
      <c r="O28" s="103">
        <v>1002</v>
      </c>
      <c r="P28" s="103">
        <v>392</v>
      </c>
      <c r="Q28" s="104">
        <f>IF(D28&gt;0,O28/D28*100,"-")</f>
        <v>7.019264448336251</v>
      </c>
      <c r="R28" s="103">
        <v>83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39</v>
      </c>
      <c r="B29" s="102" t="s">
        <v>296</v>
      </c>
      <c r="C29" s="101" t="s">
        <v>297</v>
      </c>
      <c r="D29" s="103">
        <f>+SUM(E29,+I29)</f>
        <v>8443</v>
      </c>
      <c r="E29" s="103">
        <f>+SUM(G29,+H29)</f>
        <v>253</v>
      </c>
      <c r="F29" s="104">
        <f>IF(D29&gt;0,E29/D29*100,"-")</f>
        <v>2.9965652019424374</v>
      </c>
      <c r="G29" s="103">
        <v>253</v>
      </c>
      <c r="H29" s="103">
        <v>0</v>
      </c>
      <c r="I29" s="103">
        <f>+SUM(K29,+M29,+O29)</f>
        <v>8190</v>
      </c>
      <c r="J29" s="104">
        <f>IF(D29&gt;0,I29/D29*100,"-")</f>
        <v>97.00343479805757</v>
      </c>
      <c r="K29" s="103">
        <v>7497</v>
      </c>
      <c r="L29" s="104">
        <f>IF(D29&gt;0,K29/D29*100,"-")</f>
        <v>88.79545185360654</v>
      </c>
      <c r="M29" s="103">
        <v>0</v>
      </c>
      <c r="N29" s="104">
        <f>IF(D29&gt;0,M29/D29*100,"-")</f>
        <v>0</v>
      </c>
      <c r="O29" s="103">
        <v>693</v>
      </c>
      <c r="P29" s="103">
        <v>4</v>
      </c>
      <c r="Q29" s="104">
        <f>IF(D29&gt;0,O29/D29*100,"-")</f>
        <v>8.207982944451023</v>
      </c>
      <c r="R29" s="103">
        <v>21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39</v>
      </c>
      <c r="B30" s="102" t="s">
        <v>298</v>
      </c>
      <c r="C30" s="101" t="s">
        <v>299</v>
      </c>
      <c r="D30" s="103">
        <f>+SUM(E30,+I30)</f>
        <v>12365</v>
      </c>
      <c r="E30" s="103">
        <f>+SUM(G30,+H30)</f>
        <v>917</v>
      </c>
      <c r="F30" s="104">
        <f>IF(D30&gt;0,E30/D30*100,"-")</f>
        <v>7.41609381318237</v>
      </c>
      <c r="G30" s="103">
        <v>914</v>
      </c>
      <c r="H30" s="103">
        <v>3</v>
      </c>
      <c r="I30" s="103">
        <f>+SUM(K30,+M30,+O30)</f>
        <v>11448</v>
      </c>
      <c r="J30" s="104">
        <f>IF(D30&gt;0,I30/D30*100,"-")</f>
        <v>92.58390618681763</v>
      </c>
      <c r="K30" s="103">
        <v>2770</v>
      </c>
      <c r="L30" s="104">
        <f>IF(D30&gt;0,K30/D30*100,"-")</f>
        <v>22.401940962393855</v>
      </c>
      <c r="M30" s="103">
        <v>0</v>
      </c>
      <c r="N30" s="104">
        <f>IF(D30&gt;0,M30/D30*100,"-")</f>
        <v>0</v>
      </c>
      <c r="O30" s="103">
        <v>8678</v>
      </c>
      <c r="P30" s="103">
        <v>2681</v>
      </c>
      <c r="Q30" s="104">
        <f>IF(D30&gt;0,O30/D30*100,"-")</f>
        <v>70.18196522442378</v>
      </c>
      <c r="R30" s="103">
        <v>36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39</v>
      </c>
      <c r="B31" s="102" t="s">
        <v>300</v>
      </c>
      <c r="C31" s="101" t="s">
        <v>301</v>
      </c>
      <c r="D31" s="103">
        <f>+SUM(E31,+I31)</f>
        <v>12222</v>
      </c>
      <c r="E31" s="103">
        <f>+SUM(G31,+H31)</f>
        <v>218</v>
      </c>
      <c r="F31" s="104">
        <f>IF(D31&gt;0,E31/D31*100,"-")</f>
        <v>1.7836687939780722</v>
      </c>
      <c r="G31" s="103">
        <v>218</v>
      </c>
      <c r="H31" s="103">
        <v>0</v>
      </c>
      <c r="I31" s="103">
        <f>+SUM(K31,+M31,+O31)</f>
        <v>12004</v>
      </c>
      <c r="J31" s="104">
        <f>IF(D31&gt;0,I31/D31*100,"-")</f>
        <v>98.21633120602192</v>
      </c>
      <c r="K31" s="103">
        <v>7111</v>
      </c>
      <c r="L31" s="104">
        <f>IF(D31&gt;0,K31/D31*100,"-")</f>
        <v>58.18196694485355</v>
      </c>
      <c r="M31" s="103">
        <v>0</v>
      </c>
      <c r="N31" s="104">
        <f>IF(D31&gt;0,M31/D31*100,"-")</f>
        <v>0</v>
      </c>
      <c r="O31" s="103">
        <v>4893</v>
      </c>
      <c r="P31" s="103">
        <v>3952</v>
      </c>
      <c r="Q31" s="104">
        <f>IF(D31&gt;0,O31/D31*100,"-")</f>
        <v>40.034364261168385</v>
      </c>
      <c r="R31" s="103">
        <v>17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39</v>
      </c>
      <c r="B32" s="102" t="s">
        <v>302</v>
      </c>
      <c r="C32" s="101" t="s">
        <v>303</v>
      </c>
      <c r="D32" s="103">
        <f>+SUM(E32,+I32)</f>
        <v>4701</v>
      </c>
      <c r="E32" s="103">
        <f>+SUM(G32,+H32)</f>
        <v>142</v>
      </c>
      <c r="F32" s="104">
        <f>IF(D32&gt;0,E32/D32*100,"-")</f>
        <v>3.0206339076792172</v>
      </c>
      <c r="G32" s="103">
        <v>142</v>
      </c>
      <c r="H32" s="103">
        <v>0</v>
      </c>
      <c r="I32" s="103">
        <f>+SUM(K32,+M32,+O32)</f>
        <v>4559</v>
      </c>
      <c r="J32" s="104">
        <f>IF(D32&gt;0,I32/D32*100,"-")</f>
        <v>96.97936609232079</v>
      </c>
      <c r="K32" s="103">
        <v>2359</v>
      </c>
      <c r="L32" s="104">
        <f>IF(D32&gt;0,K32/D32*100,"-")</f>
        <v>50.180812593065305</v>
      </c>
      <c r="M32" s="103">
        <v>0</v>
      </c>
      <c r="N32" s="104">
        <f>IF(D32&gt;0,M32/D32*100,"-")</f>
        <v>0</v>
      </c>
      <c r="O32" s="103">
        <v>2200</v>
      </c>
      <c r="P32" s="103">
        <v>2158</v>
      </c>
      <c r="Q32" s="104">
        <f>IF(D32&gt;0,O32/D32*100,"-")</f>
        <v>46.798553499255476</v>
      </c>
      <c r="R32" s="103">
        <v>12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39</v>
      </c>
      <c r="B33" s="102" t="s">
        <v>304</v>
      </c>
      <c r="C33" s="101" t="s">
        <v>305</v>
      </c>
      <c r="D33" s="103">
        <f>+SUM(E33,+I33)</f>
        <v>8158</v>
      </c>
      <c r="E33" s="103">
        <f>+SUM(G33,+H33)</f>
        <v>217</v>
      </c>
      <c r="F33" s="104">
        <f>IF(D33&gt;0,E33/D33*100,"-")</f>
        <v>2.659965677862221</v>
      </c>
      <c r="G33" s="103">
        <v>217</v>
      </c>
      <c r="H33" s="103">
        <v>0</v>
      </c>
      <c r="I33" s="103">
        <f>+SUM(K33,+M33,+O33)</f>
        <v>7941</v>
      </c>
      <c r="J33" s="104">
        <f>IF(D33&gt;0,I33/D33*100,"-")</f>
        <v>97.34003432213778</v>
      </c>
      <c r="K33" s="103">
        <v>6094</v>
      </c>
      <c r="L33" s="104">
        <f>IF(D33&gt;0,K33/D33*100,"-")</f>
        <v>74.69968129443491</v>
      </c>
      <c r="M33" s="103">
        <v>0</v>
      </c>
      <c r="N33" s="104">
        <f>IF(D33&gt;0,M33/D33*100,"-")</f>
        <v>0</v>
      </c>
      <c r="O33" s="103">
        <v>1847</v>
      </c>
      <c r="P33" s="103">
        <v>951</v>
      </c>
      <c r="Q33" s="104">
        <f>IF(D33&gt;0,O33/D33*100,"-")</f>
        <v>22.64035302770287</v>
      </c>
      <c r="R33" s="103">
        <v>68</v>
      </c>
      <c r="S33" s="101"/>
      <c r="T33" s="101"/>
      <c r="U33" s="101"/>
      <c r="V33" s="101" t="s">
        <v>255</v>
      </c>
      <c r="W33" s="101"/>
      <c r="X33" s="101"/>
      <c r="Y33" s="101"/>
      <c r="Z33" s="101" t="s">
        <v>255</v>
      </c>
    </row>
    <row r="34" spans="1:26" s="107" customFormat="1" ht="13.5" customHeight="1">
      <c r="A34" s="101" t="s">
        <v>39</v>
      </c>
      <c r="B34" s="102" t="s">
        <v>306</v>
      </c>
      <c r="C34" s="101" t="s">
        <v>307</v>
      </c>
      <c r="D34" s="103">
        <f>+SUM(E34,+I34)</f>
        <v>10344</v>
      </c>
      <c r="E34" s="103">
        <f>+SUM(G34,+H34)</f>
        <v>1511</v>
      </c>
      <c r="F34" s="104">
        <f>IF(D34&gt;0,E34/D34*100,"-")</f>
        <v>14.607501933488013</v>
      </c>
      <c r="G34" s="103">
        <v>1511</v>
      </c>
      <c r="H34" s="103">
        <v>0</v>
      </c>
      <c r="I34" s="103">
        <f>+SUM(K34,+M34,+O34)</f>
        <v>8833</v>
      </c>
      <c r="J34" s="104">
        <f>IF(D34&gt;0,I34/D34*100,"-")</f>
        <v>85.39249806651199</v>
      </c>
      <c r="K34" s="103">
        <v>5145</v>
      </c>
      <c r="L34" s="104">
        <f>IF(D34&gt;0,K34/D34*100,"-")</f>
        <v>49.73897911832947</v>
      </c>
      <c r="M34" s="103">
        <v>0</v>
      </c>
      <c r="N34" s="104">
        <f>IF(D34&gt;0,M34/D34*100,"-")</f>
        <v>0</v>
      </c>
      <c r="O34" s="103">
        <v>3688</v>
      </c>
      <c r="P34" s="103">
        <v>2951</v>
      </c>
      <c r="Q34" s="104">
        <f>IF(D34&gt;0,O34/D34*100,"-")</f>
        <v>35.65351894818252</v>
      </c>
      <c r="R34" s="103">
        <v>93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39</v>
      </c>
      <c r="B35" s="102" t="s">
        <v>308</v>
      </c>
      <c r="C35" s="101" t="s">
        <v>309</v>
      </c>
      <c r="D35" s="103">
        <f>+SUM(E35,+I35)</f>
        <v>4729</v>
      </c>
      <c r="E35" s="103">
        <f>+SUM(G35,+H35)</f>
        <v>10</v>
      </c>
      <c r="F35" s="104">
        <f>IF(D35&gt;0,E35/D35*100,"-")</f>
        <v>0.2114611968703743</v>
      </c>
      <c r="G35" s="103">
        <v>10</v>
      </c>
      <c r="H35" s="103">
        <v>0</v>
      </c>
      <c r="I35" s="103">
        <f>+SUM(K35,+M35,+O35)</f>
        <v>4719</v>
      </c>
      <c r="J35" s="104">
        <f>IF(D35&gt;0,I35/D35*100,"-")</f>
        <v>99.78853880312963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4719</v>
      </c>
      <c r="P35" s="103">
        <v>171</v>
      </c>
      <c r="Q35" s="104">
        <f>IF(D35&gt;0,O35/D35*100,"-")</f>
        <v>99.78853880312963</v>
      </c>
      <c r="R35" s="103">
        <v>12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39</v>
      </c>
      <c r="B36" s="102" t="s">
        <v>310</v>
      </c>
      <c r="C36" s="101" t="s">
        <v>311</v>
      </c>
      <c r="D36" s="103">
        <f>+SUM(E36,+I36)</f>
        <v>6080</v>
      </c>
      <c r="E36" s="103">
        <f>+SUM(G36,+H36)</f>
        <v>796</v>
      </c>
      <c r="F36" s="104">
        <f>IF(D36&gt;0,E36/D36*100,"-")</f>
        <v>13.092105263157894</v>
      </c>
      <c r="G36" s="103">
        <v>796</v>
      </c>
      <c r="H36" s="103">
        <v>0</v>
      </c>
      <c r="I36" s="103">
        <f>+SUM(K36,+M36,+O36)</f>
        <v>5284</v>
      </c>
      <c r="J36" s="104">
        <f>IF(D36&gt;0,I36/D36*100,"-")</f>
        <v>86.90789473684211</v>
      </c>
      <c r="K36" s="103">
        <v>3291</v>
      </c>
      <c r="L36" s="104">
        <f>IF(D36&gt;0,K36/D36*100,"-")</f>
        <v>54.12828947368421</v>
      </c>
      <c r="M36" s="103">
        <v>0</v>
      </c>
      <c r="N36" s="104">
        <f>IF(D36&gt;0,M36/D36*100,"-")</f>
        <v>0</v>
      </c>
      <c r="O36" s="103">
        <v>1993</v>
      </c>
      <c r="P36" s="103">
        <v>476</v>
      </c>
      <c r="Q36" s="104">
        <f>IF(D36&gt;0,O36/D36*100,"-")</f>
        <v>32.7796052631579</v>
      </c>
      <c r="R36" s="103">
        <v>29</v>
      </c>
      <c r="S36" s="101"/>
      <c r="T36" s="101"/>
      <c r="U36" s="101"/>
      <c r="V36" s="101" t="s">
        <v>255</v>
      </c>
      <c r="W36" s="101"/>
      <c r="X36" s="101"/>
      <c r="Y36" s="101"/>
      <c r="Z36" s="101" t="s">
        <v>255</v>
      </c>
    </row>
    <row r="37" spans="1:26" s="107" customFormat="1" ht="13.5" customHeight="1">
      <c r="A37" s="101" t="s">
        <v>39</v>
      </c>
      <c r="B37" s="102" t="s">
        <v>312</v>
      </c>
      <c r="C37" s="101" t="s">
        <v>313</v>
      </c>
      <c r="D37" s="103">
        <f>+SUM(E37,+I37)</f>
        <v>363</v>
      </c>
      <c r="E37" s="103">
        <f>+SUM(G37,+H37)</f>
        <v>0</v>
      </c>
      <c r="F37" s="104">
        <f>IF(D37&gt;0,E37/D37*100,"-")</f>
        <v>0</v>
      </c>
      <c r="G37" s="103">
        <v>0</v>
      </c>
      <c r="H37" s="103">
        <v>0</v>
      </c>
      <c r="I37" s="103">
        <f>+SUM(K37,+M37,+O37)</f>
        <v>363</v>
      </c>
      <c r="J37" s="104">
        <f>IF(D37&gt;0,I37/D37*100,"-")</f>
        <v>100</v>
      </c>
      <c r="K37" s="103">
        <v>363</v>
      </c>
      <c r="L37" s="104">
        <f>IF(D37&gt;0,K37/D37*100,"-")</f>
        <v>100</v>
      </c>
      <c r="M37" s="103">
        <v>0</v>
      </c>
      <c r="N37" s="104">
        <f>IF(D37&gt;0,M37/D37*100,"-")</f>
        <v>0</v>
      </c>
      <c r="O37" s="103">
        <v>0</v>
      </c>
      <c r="P37" s="103">
        <v>0</v>
      </c>
      <c r="Q37" s="104">
        <f>IF(D37&gt;0,O37/D37*100,"-")</f>
        <v>0</v>
      </c>
      <c r="R37" s="103">
        <v>0</v>
      </c>
      <c r="S37" s="101"/>
      <c r="T37" s="101"/>
      <c r="U37" s="101"/>
      <c r="V37" s="101" t="s">
        <v>255</v>
      </c>
      <c r="W37" s="101"/>
      <c r="X37" s="101"/>
      <c r="Y37" s="101"/>
      <c r="Z37" s="101" t="s">
        <v>255</v>
      </c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37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新潟県</v>
      </c>
      <c r="B7" s="109" t="str">
        <f>'水洗化人口等'!B7</f>
        <v>15000</v>
      </c>
      <c r="C7" s="108" t="s">
        <v>201</v>
      </c>
      <c r="D7" s="110">
        <f>SUM(E7,+H7,+K7)</f>
        <v>476635</v>
      </c>
      <c r="E7" s="110">
        <f>SUM(F7:G7)</f>
        <v>3775</v>
      </c>
      <c r="F7" s="110">
        <f>SUM(F$8:F$1000)</f>
        <v>3775</v>
      </c>
      <c r="G7" s="110">
        <f>SUM(G$8:G$1000)</f>
        <v>0</v>
      </c>
      <c r="H7" s="110">
        <f>SUM(I7:J7)</f>
        <v>125608</v>
      </c>
      <c r="I7" s="110">
        <f>SUM(I$8:I$1000)</f>
        <v>100154</v>
      </c>
      <c r="J7" s="110">
        <f>SUM(J$8:J$1000)</f>
        <v>25454</v>
      </c>
      <c r="K7" s="110">
        <f>SUM(L7:M7)</f>
        <v>347252</v>
      </c>
      <c r="L7" s="110">
        <f>SUM(L$8:L$1000)</f>
        <v>4366</v>
      </c>
      <c r="M7" s="110">
        <f>SUM(M$8:M$1000)</f>
        <v>342886</v>
      </c>
      <c r="N7" s="110">
        <f>SUM(O7,+V7,+AC7)</f>
        <v>476731</v>
      </c>
      <c r="O7" s="110">
        <f>SUM(P7:U7)</f>
        <v>108295</v>
      </c>
      <c r="P7" s="110">
        <f aca="true" t="shared" si="0" ref="P7:U7">SUM(P$8:P$1000)</f>
        <v>81946</v>
      </c>
      <c r="Q7" s="110">
        <f t="shared" si="0"/>
        <v>0</v>
      </c>
      <c r="R7" s="110">
        <f t="shared" si="0"/>
        <v>0</v>
      </c>
      <c r="S7" s="110">
        <f t="shared" si="0"/>
        <v>26349</v>
      </c>
      <c r="T7" s="110">
        <f t="shared" si="0"/>
        <v>0</v>
      </c>
      <c r="U7" s="110">
        <f t="shared" si="0"/>
        <v>0</v>
      </c>
      <c r="V7" s="110">
        <f>SUM(W7:AB7)</f>
        <v>368341</v>
      </c>
      <c r="W7" s="110">
        <f aca="true" t="shared" si="1" ref="W7:AB7">SUM(W$8:W$1000)</f>
        <v>298184</v>
      </c>
      <c r="X7" s="110">
        <f t="shared" si="1"/>
        <v>0</v>
      </c>
      <c r="Y7" s="110">
        <f t="shared" si="1"/>
        <v>0</v>
      </c>
      <c r="Z7" s="110">
        <f t="shared" si="1"/>
        <v>70157</v>
      </c>
      <c r="AA7" s="110">
        <f t="shared" si="1"/>
        <v>0</v>
      </c>
      <c r="AB7" s="110">
        <f t="shared" si="1"/>
        <v>0</v>
      </c>
      <c r="AC7" s="110">
        <f>SUM(AD7:AE7)</f>
        <v>95</v>
      </c>
      <c r="AD7" s="110">
        <f>SUM(AD$8:AD$1000)</f>
        <v>95</v>
      </c>
      <c r="AE7" s="110">
        <f>SUM(AE$8:AE$1000)</f>
        <v>0</v>
      </c>
      <c r="AF7" s="110">
        <f>SUM(AG7:AI7)</f>
        <v>10297</v>
      </c>
      <c r="AG7" s="110">
        <f>SUM(AG$8:AG$1000)</f>
        <v>10297</v>
      </c>
      <c r="AH7" s="110">
        <f>SUM(AH$8:AH$1000)</f>
        <v>0</v>
      </c>
      <c r="AI7" s="110">
        <f>SUM(AI$8:AI$1000)</f>
        <v>0</v>
      </c>
      <c r="AJ7" s="110">
        <f>SUM(AK7:AS7)</f>
        <v>11336</v>
      </c>
      <c r="AK7" s="110">
        <f aca="true" t="shared" si="2" ref="AK7:AS7">SUM(AK$8:AK$1000)</f>
        <v>626</v>
      </c>
      <c r="AL7" s="110">
        <f t="shared" si="2"/>
        <v>685</v>
      </c>
      <c r="AM7" s="110">
        <f t="shared" si="2"/>
        <v>9924</v>
      </c>
      <c r="AN7" s="110">
        <f t="shared" si="2"/>
        <v>89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12</v>
      </c>
      <c r="AS7" s="110">
        <f t="shared" si="2"/>
        <v>0</v>
      </c>
      <c r="AT7" s="110">
        <f>SUM(AU7:AY7)</f>
        <v>407</v>
      </c>
      <c r="AU7" s="110">
        <f>SUM(AU$8:AU$1000)</f>
        <v>218</v>
      </c>
      <c r="AV7" s="110">
        <f>SUM(AV$8:AV$1000)</f>
        <v>54</v>
      </c>
      <c r="AW7" s="110">
        <f>SUM(AW$8:AW$1000)</f>
        <v>135</v>
      </c>
      <c r="AX7" s="110">
        <f>SUM(AX$8:AX$1000)</f>
        <v>0</v>
      </c>
      <c r="AY7" s="110">
        <f>SUM(AY$8:AY$1000)</f>
        <v>0</v>
      </c>
      <c r="AZ7" s="110">
        <f>SUM(BA7:BC7)</f>
        <v>207</v>
      </c>
      <c r="BA7" s="110">
        <f>SUM(BA$8:BA$1000)</f>
        <v>207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39</v>
      </c>
      <c r="B8" s="106" t="s">
        <v>253</v>
      </c>
      <c r="C8" s="101" t="s">
        <v>254</v>
      </c>
      <c r="D8" s="103">
        <f>SUM(E8,+H8,+K8)</f>
        <v>99587</v>
      </c>
      <c r="E8" s="103">
        <f>SUM(F8:G8)</f>
        <v>0</v>
      </c>
      <c r="F8" s="103">
        <v>0</v>
      </c>
      <c r="G8" s="103">
        <v>0</v>
      </c>
      <c r="H8" s="103">
        <f>SUM(I8:J8)</f>
        <v>18903</v>
      </c>
      <c r="I8" s="103">
        <v>18903</v>
      </c>
      <c r="J8" s="103">
        <v>0</v>
      </c>
      <c r="K8" s="103">
        <f>SUM(L8:M8)</f>
        <v>80684</v>
      </c>
      <c r="L8" s="103">
        <v>0</v>
      </c>
      <c r="M8" s="103">
        <v>80684</v>
      </c>
      <c r="N8" s="103">
        <f>SUM(O8,+V8,+AC8)</f>
        <v>99587</v>
      </c>
      <c r="O8" s="103">
        <f>SUM(P8:U8)</f>
        <v>18903</v>
      </c>
      <c r="P8" s="103">
        <v>16803</v>
      </c>
      <c r="Q8" s="103">
        <v>0</v>
      </c>
      <c r="R8" s="103">
        <v>0</v>
      </c>
      <c r="S8" s="103">
        <v>2100</v>
      </c>
      <c r="T8" s="103">
        <v>0</v>
      </c>
      <c r="U8" s="103">
        <v>0</v>
      </c>
      <c r="V8" s="103">
        <f>SUM(W8:AB8)</f>
        <v>80684</v>
      </c>
      <c r="W8" s="103">
        <v>65207</v>
      </c>
      <c r="X8" s="103">
        <v>0</v>
      </c>
      <c r="Y8" s="103">
        <v>0</v>
      </c>
      <c r="Z8" s="103">
        <v>15477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3215</v>
      </c>
      <c r="AG8" s="103">
        <v>3215</v>
      </c>
      <c r="AH8" s="103">
        <v>0</v>
      </c>
      <c r="AI8" s="103">
        <v>0</v>
      </c>
      <c r="AJ8" s="103">
        <f>SUM(AK8:AS8)</f>
        <v>3215</v>
      </c>
      <c r="AK8" s="103">
        <v>0</v>
      </c>
      <c r="AL8" s="103">
        <v>0</v>
      </c>
      <c r="AM8" s="103">
        <v>3215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85</v>
      </c>
      <c r="BA8" s="103">
        <v>85</v>
      </c>
      <c r="BB8" s="103">
        <v>0</v>
      </c>
      <c r="BC8" s="103">
        <v>0</v>
      </c>
    </row>
    <row r="9" spans="1:55" s="107" customFormat="1" ht="13.5" customHeight="1">
      <c r="A9" s="105" t="s">
        <v>39</v>
      </c>
      <c r="B9" s="106" t="s">
        <v>256</v>
      </c>
      <c r="C9" s="101" t="s">
        <v>257</v>
      </c>
      <c r="D9" s="103">
        <f>SUM(E9,+H9,+K9)</f>
        <v>24608</v>
      </c>
      <c r="E9" s="103">
        <f>SUM(F9:G9)</f>
        <v>0</v>
      </c>
      <c r="F9" s="103">
        <v>0</v>
      </c>
      <c r="G9" s="103">
        <v>0</v>
      </c>
      <c r="H9" s="103">
        <f>SUM(I9:J9)</f>
        <v>4106</v>
      </c>
      <c r="I9" s="103">
        <v>4106</v>
      </c>
      <c r="J9" s="103">
        <v>0</v>
      </c>
      <c r="K9" s="103">
        <f>SUM(L9:M9)</f>
        <v>20502</v>
      </c>
      <c r="L9" s="103">
        <v>110</v>
      </c>
      <c r="M9" s="103">
        <v>20392</v>
      </c>
      <c r="N9" s="103">
        <f>SUM(O9,+V9,+AC9)</f>
        <v>24608</v>
      </c>
      <c r="O9" s="103">
        <f>SUM(P9:U9)</f>
        <v>4216</v>
      </c>
      <c r="P9" s="103">
        <v>1519</v>
      </c>
      <c r="Q9" s="103">
        <v>0</v>
      </c>
      <c r="R9" s="103">
        <v>0</v>
      </c>
      <c r="S9" s="103">
        <v>2697</v>
      </c>
      <c r="T9" s="103">
        <v>0</v>
      </c>
      <c r="U9" s="103">
        <v>0</v>
      </c>
      <c r="V9" s="103">
        <f>SUM(W9:AB9)</f>
        <v>20392</v>
      </c>
      <c r="W9" s="103">
        <v>7347</v>
      </c>
      <c r="X9" s="103">
        <v>0</v>
      </c>
      <c r="Y9" s="103">
        <v>0</v>
      </c>
      <c r="Z9" s="103">
        <v>13045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497</v>
      </c>
      <c r="AG9" s="103">
        <v>497</v>
      </c>
      <c r="AH9" s="103">
        <v>0</v>
      </c>
      <c r="AI9" s="103">
        <v>0</v>
      </c>
      <c r="AJ9" s="103">
        <f>SUM(AK9:AS9)</f>
        <v>497</v>
      </c>
      <c r="AK9" s="103">
        <v>0</v>
      </c>
      <c r="AL9" s="103">
        <v>0</v>
      </c>
      <c r="AM9" s="103">
        <v>497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47</v>
      </c>
      <c r="AU9" s="103">
        <v>0</v>
      </c>
      <c r="AV9" s="103">
        <v>0</v>
      </c>
      <c r="AW9" s="103">
        <v>47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39</v>
      </c>
      <c r="B10" s="106" t="s">
        <v>258</v>
      </c>
      <c r="C10" s="101" t="s">
        <v>259</v>
      </c>
      <c r="D10" s="103">
        <f>SUM(E10,+H10,+K10)</f>
        <v>43040</v>
      </c>
      <c r="E10" s="103">
        <f>SUM(F10:G10)</f>
        <v>0</v>
      </c>
      <c r="F10" s="103">
        <v>0</v>
      </c>
      <c r="G10" s="103">
        <v>0</v>
      </c>
      <c r="H10" s="103">
        <f>SUM(I10:J10)</f>
        <v>7927</v>
      </c>
      <c r="I10" s="103">
        <v>7927</v>
      </c>
      <c r="J10" s="103">
        <v>0</v>
      </c>
      <c r="K10" s="103">
        <f>SUM(L10:M10)</f>
        <v>35113</v>
      </c>
      <c r="L10" s="103">
        <v>14</v>
      </c>
      <c r="M10" s="103">
        <v>35099</v>
      </c>
      <c r="N10" s="103">
        <f>SUM(O10,+V10,+AC10)</f>
        <v>43040</v>
      </c>
      <c r="O10" s="103">
        <f>SUM(P10:U10)</f>
        <v>7941</v>
      </c>
      <c r="P10" s="103">
        <v>7941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35099</v>
      </c>
      <c r="W10" s="103">
        <v>35099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1311</v>
      </c>
      <c r="AG10" s="103">
        <v>1311</v>
      </c>
      <c r="AH10" s="103">
        <v>0</v>
      </c>
      <c r="AI10" s="103">
        <v>0</v>
      </c>
      <c r="AJ10" s="103">
        <f>SUM(AK10:AS10)</f>
        <v>1311</v>
      </c>
      <c r="AK10" s="103">
        <v>0</v>
      </c>
      <c r="AL10" s="103">
        <v>0</v>
      </c>
      <c r="AM10" s="103">
        <v>1299</v>
      </c>
      <c r="AN10" s="103">
        <v>0</v>
      </c>
      <c r="AO10" s="103">
        <v>0</v>
      </c>
      <c r="AP10" s="103">
        <v>0</v>
      </c>
      <c r="AQ10" s="103">
        <v>0</v>
      </c>
      <c r="AR10" s="103">
        <v>12</v>
      </c>
      <c r="AS10" s="103">
        <v>0</v>
      </c>
      <c r="AT10" s="103">
        <f>SUM(AU10:AY10)</f>
        <v>45</v>
      </c>
      <c r="AU10" s="103">
        <v>0</v>
      </c>
      <c r="AV10" s="103">
        <v>0</v>
      </c>
      <c r="AW10" s="103">
        <v>45</v>
      </c>
      <c r="AX10" s="103">
        <v>0</v>
      </c>
      <c r="AY10" s="103">
        <v>0</v>
      </c>
      <c r="AZ10" s="103">
        <f>SUM(BA10:BC10)</f>
        <v>34</v>
      </c>
      <c r="BA10" s="103">
        <v>34</v>
      </c>
      <c r="BB10" s="103">
        <v>0</v>
      </c>
      <c r="BC10" s="103">
        <v>0</v>
      </c>
    </row>
    <row r="11" spans="1:55" s="107" customFormat="1" ht="13.5" customHeight="1">
      <c r="A11" s="105" t="s">
        <v>39</v>
      </c>
      <c r="B11" s="106" t="s">
        <v>260</v>
      </c>
      <c r="C11" s="101" t="s">
        <v>261</v>
      </c>
      <c r="D11" s="103">
        <f>SUM(E11,+H11,+K11)</f>
        <v>13841</v>
      </c>
      <c r="E11" s="103">
        <f>SUM(F11:G11)</f>
        <v>1133</v>
      </c>
      <c r="F11" s="103">
        <v>1133</v>
      </c>
      <c r="G11" s="103">
        <v>0</v>
      </c>
      <c r="H11" s="103">
        <f>SUM(I11:J11)</f>
        <v>12708</v>
      </c>
      <c r="I11" s="103">
        <v>0</v>
      </c>
      <c r="J11" s="103">
        <v>12708</v>
      </c>
      <c r="K11" s="103">
        <f>SUM(L11:M11)</f>
        <v>0</v>
      </c>
      <c r="L11" s="103">
        <v>0</v>
      </c>
      <c r="M11" s="103">
        <v>0</v>
      </c>
      <c r="N11" s="103">
        <f>SUM(O11,+V11,+AC11)</f>
        <v>13841</v>
      </c>
      <c r="O11" s="103">
        <f>SUM(P11:U11)</f>
        <v>1133</v>
      </c>
      <c r="P11" s="103">
        <v>1133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12708</v>
      </c>
      <c r="W11" s="103">
        <v>12708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1104</v>
      </c>
      <c r="AG11" s="103">
        <v>1104</v>
      </c>
      <c r="AH11" s="103">
        <v>0</v>
      </c>
      <c r="AI11" s="103">
        <v>0</v>
      </c>
      <c r="AJ11" s="103">
        <f>SUM(AK11:AS11)</f>
        <v>1104</v>
      </c>
      <c r="AK11" s="103">
        <v>0</v>
      </c>
      <c r="AL11" s="103">
        <v>0</v>
      </c>
      <c r="AM11" s="103">
        <v>1104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39</v>
      </c>
      <c r="B12" s="106" t="s">
        <v>262</v>
      </c>
      <c r="C12" s="101" t="s">
        <v>263</v>
      </c>
      <c r="D12" s="103">
        <f>SUM(E12,+H12,+K12)</f>
        <v>42451</v>
      </c>
      <c r="E12" s="103">
        <f>SUM(F12:G12)</f>
        <v>0</v>
      </c>
      <c r="F12" s="103">
        <v>0</v>
      </c>
      <c r="G12" s="103">
        <v>0</v>
      </c>
      <c r="H12" s="103">
        <f>SUM(I12:J12)</f>
        <v>13826</v>
      </c>
      <c r="I12" s="103">
        <v>13826</v>
      </c>
      <c r="J12" s="103">
        <v>0</v>
      </c>
      <c r="K12" s="103">
        <f>SUM(L12:M12)</f>
        <v>28625</v>
      </c>
      <c r="L12" s="103">
        <v>0</v>
      </c>
      <c r="M12" s="103">
        <v>28625</v>
      </c>
      <c r="N12" s="103">
        <f>SUM(O12,+V12,+AC12)</f>
        <v>42451</v>
      </c>
      <c r="O12" s="103">
        <f>SUM(P12:U12)</f>
        <v>13826</v>
      </c>
      <c r="P12" s="103">
        <v>0</v>
      </c>
      <c r="Q12" s="103">
        <v>0</v>
      </c>
      <c r="R12" s="103">
        <v>0</v>
      </c>
      <c r="S12" s="103">
        <v>13826</v>
      </c>
      <c r="T12" s="103">
        <v>0</v>
      </c>
      <c r="U12" s="103">
        <v>0</v>
      </c>
      <c r="V12" s="103">
        <f>SUM(W12:AB12)</f>
        <v>28625</v>
      </c>
      <c r="W12" s="103">
        <v>0</v>
      </c>
      <c r="X12" s="103">
        <v>0</v>
      </c>
      <c r="Y12" s="103">
        <v>0</v>
      </c>
      <c r="Z12" s="103">
        <v>28625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39</v>
      </c>
      <c r="B13" s="106" t="s">
        <v>264</v>
      </c>
      <c r="C13" s="101" t="s">
        <v>265</v>
      </c>
      <c r="D13" s="103">
        <f>SUM(E13,+H13,+K13)</f>
        <v>6757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6757</v>
      </c>
      <c r="L13" s="103">
        <v>1259</v>
      </c>
      <c r="M13" s="103">
        <v>5498</v>
      </c>
      <c r="N13" s="103">
        <f>SUM(O13,+V13,+AC13)</f>
        <v>6757</v>
      </c>
      <c r="O13" s="103">
        <f>SUM(P13:U13)</f>
        <v>1259</v>
      </c>
      <c r="P13" s="103">
        <v>1259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5498</v>
      </c>
      <c r="W13" s="103">
        <v>5498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250</v>
      </c>
      <c r="AG13" s="103">
        <v>250</v>
      </c>
      <c r="AH13" s="103">
        <v>0</v>
      </c>
      <c r="AI13" s="103">
        <v>0</v>
      </c>
      <c r="AJ13" s="103">
        <f>SUM(AK13:AS13)</f>
        <v>250</v>
      </c>
      <c r="AK13" s="103">
        <v>0</v>
      </c>
      <c r="AL13" s="103">
        <v>0</v>
      </c>
      <c r="AM13" s="103">
        <v>250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39</v>
      </c>
      <c r="B14" s="106" t="s">
        <v>266</v>
      </c>
      <c r="C14" s="101" t="s">
        <v>267</v>
      </c>
      <c r="D14" s="103">
        <f>SUM(E14,+H14,+K14)</f>
        <v>7780</v>
      </c>
      <c r="E14" s="103">
        <f>SUM(F14:G14)</f>
        <v>0</v>
      </c>
      <c r="F14" s="103">
        <v>0</v>
      </c>
      <c r="G14" s="103">
        <v>0</v>
      </c>
      <c r="H14" s="103">
        <f>SUM(I14:J14)</f>
        <v>1590</v>
      </c>
      <c r="I14" s="103">
        <v>1590</v>
      </c>
      <c r="J14" s="103">
        <v>0</v>
      </c>
      <c r="K14" s="103">
        <f>SUM(L14:M14)</f>
        <v>6190</v>
      </c>
      <c r="L14" s="103">
        <v>0</v>
      </c>
      <c r="M14" s="103">
        <v>6190</v>
      </c>
      <c r="N14" s="103">
        <f>SUM(O14,+V14,+AC14)</f>
        <v>7821</v>
      </c>
      <c r="O14" s="103">
        <f>SUM(P14:U14)</f>
        <v>1590</v>
      </c>
      <c r="P14" s="103">
        <v>1590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6190</v>
      </c>
      <c r="W14" s="103">
        <v>6190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41</v>
      </c>
      <c r="AD14" s="103">
        <v>41</v>
      </c>
      <c r="AE14" s="103">
        <v>0</v>
      </c>
      <c r="AF14" s="103">
        <f>SUM(AG14:AI14)</f>
        <v>64</v>
      </c>
      <c r="AG14" s="103">
        <v>64</v>
      </c>
      <c r="AH14" s="103">
        <v>0</v>
      </c>
      <c r="AI14" s="103">
        <v>0</v>
      </c>
      <c r="AJ14" s="103">
        <f>SUM(AK14:AS14)</f>
        <v>64</v>
      </c>
      <c r="AK14" s="103">
        <v>0</v>
      </c>
      <c r="AL14" s="103">
        <v>0</v>
      </c>
      <c r="AM14" s="103">
        <v>64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7</v>
      </c>
      <c r="AU14" s="103">
        <v>0</v>
      </c>
      <c r="AV14" s="103">
        <v>0</v>
      </c>
      <c r="AW14" s="103">
        <v>7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39</v>
      </c>
      <c r="B15" s="106" t="s">
        <v>268</v>
      </c>
      <c r="C15" s="101" t="s">
        <v>269</v>
      </c>
      <c r="D15" s="103">
        <f>SUM(E15,+H15,+K15)</f>
        <v>13587</v>
      </c>
      <c r="E15" s="103">
        <f>SUM(F15:G15)</f>
        <v>0</v>
      </c>
      <c r="F15" s="103">
        <v>0</v>
      </c>
      <c r="G15" s="103">
        <v>0</v>
      </c>
      <c r="H15" s="103">
        <f>SUM(I15:J15)</f>
        <v>3662</v>
      </c>
      <c r="I15" s="103">
        <v>3662</v>
      </c>
      <c r="J15" s="103">
        <v>0</v>
      </c>
      <c r="K15" s="103">
        <f>SUM(L15:M15)</f>
        <v>9925</v>
      </c>
      <c r="L15" s="103">
        <v>173</v>
      </c>
      <c r="M15" s="103">
        <v>9752</v>
      </c>
      <c r="N15" s="103">
        <f>SUM(O15,+V15,+AC15)</f>
        <v>13587</v>
      </c>
      <c r="O15" s="103">
        <f>SUM(P15:U15)</f>
        <v>3835</v>
      </c>
      <c r="P15" s="103">
        <v>1017</v>
      </c>
      <c r="Q15" s="103">
        <v>0</v>
      </c>
      <c r="R15" s="103">
        <v>0</v>
      </c>
      <c r="S15" s="103">
        <v>2818</v>
      </c>
      <c r="T15" s="103">
        <v>0</v>
      </c>
      <c r="U15" s="103">
        <v>0</v>
      </c>
      <c r="V15" s="103">
        <f>SUM(W15:AB15)</f>
        <v>9752</v>
      </c>
      <c r="W15" s="103">
        <v>1667</v>
      </c>
      <c r="X15" s="103">
        <v>0</v>
      </c>
      <c r="Y15" s="103">
        <v>0</v>
      </c>
      <c r="Z15" s="103">
        <v>8085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39</v>
      </c>
      <c r="B16" s="106" t="s">
        <v>270</v>
      </c>
      <c r="C16" s="101" t="s">
        <v>271</v>
      </c>
      <c r="D16" s="103">
        <f>SUM(E16,+H16,+K16)</f>
        <v>4840</v>
      </c>
      <c r="E16" s="103">
        <f>SUM(F16:G16)</f>
        <v>0</v>
      </c>
      <c r="F16" s="103">
        <v>0</v>
      </c>
      <c r="G16" s="103">
        <v>0</v>
      </c>
      <c r="H16" s="103">
        <f>SUM(I16:J16)</f>
        <v>1217</v>
      </c>
      <c r="I16" s="103">
        <v>1217</v>
      </c>
      <c r="J16" s="103">
        <v>0</v>
      </c>
      <c r="K16" s="103">
        <f>SUM(L16:M16)</f>
        <v>3623</v>
      </c>
      <c r="L16" s="103">
        <v>0</v>
      </c>
      <c r="M16" s="103">
        <v>3623</v>
      </c>
      <c r="N16" s="103">
        <f>SUM(O16,+V16,+AC16)</f>
        <v>4840</v>
      </c>
      <c r="O16" s="103">
        <f>SUM(P16:U16)</f>
        <v>1217</v>
      </c>
      <c r="P16" s="103">
        <v>0</v>
      </c>
      <c r="Q16" s="103">
        <v>0</v>
      </c>
      <c r="R16" s="103">
        <v>0</v>
      </c>
      <c r="S16" s="103">
        <v>1217</v>
      </c>
      <c r="T16" s="103">
        <v>0</v>
      </c>
      <c r="U16" s="103">
        <v>0</v>
      </c>
      <c r="V16" s="103">
        <f>SUM(W16:AB16)</f>
        <v>3623</v>
      </c>
      <c r="W16" s="103">
        <v>0</v>
      </c>
      <c r="X16" s="103">
        <v>0</v>
      </c>
      <c r="Y16" s="103">
        <v>0</v>
      </c>
      <c r="Z16" s="103">
        <v>3623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39</v>
      </c>
      <c r="B17" s="106" t="s">
        <v>272</v>
      </c>
      <c r="C17" s="101" t="s">
        <v>273</v>
      </c>
      <c r="D17" s="103">
        <f>SUM(E17,+H17,+K17)</f>
        <v>23949</v>
      </c>
      <c r="E17" s="103">
        <f>SUM(F17:G17)</f>
        <v>0</v>
      </c>
      <c r="F17" s="103">
        <v>0</v>
      </c>
      <c r="G17" s="103">
        <v>0</v>
      </c>
      <c r="H17" s="103">
        <f>SUM(I17:J17)</f>
        <v>10455</v>
      </c>
      <c r="I17" s="103">
        <v>4783</v>
      </c>
      <c r="J17" s="103">
        <v>5672</v>
      </c>
      <c r="K17" s="103">
        <f>SUM(L17:M17)</f>
        <v>13494</v>
      </c>
      <c r="L17" s="103">
        <v>305</v>
      </c>
      <c r="M17" s="103">
        <v>13189</v>
      </c>
      <c r="N17" s="103">
        <f>SUM(O17,+V17,+AC17)</f>
        <v>23949</v>
      </c>
      <c r="O17" s="103">
        <f>SUM(P17:U17)</f>
        <v>5088</v>
      </c>
      <c r="P17" s="103">
        <v>5088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18861</v>
      </c>
      <c r="W17" s="103">
        <v>18861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942</v>
      </c>
      <c r="AG17" s="103">
        <v>942</v>
      </c>
      <c r="AH17" s="103">
        <v>0</v>
      </c>
      <c r="AI17" s="103">
        <v>0</v>
      </c>
      <c r="AJ17" s="103">
        <f>SUM(AK17:AS17)</f>
        <v>942</v>
      </c>
      <c r="AK17" s="103">
        <v>0</v>
      </c>
      <c r="AL17" s="103">
        <v>0</v>
      </c>
      <c r="AM17" s="103">
        <v>942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30</v>
      </c>
      <c r="AU17" s="103">
        <v>0</v>
      </c>
      <c r="AV17" s="103">
        <v>0</v>
      </c>
      <c r="AW17" s="103">
        <v>30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39</v>
      </c>
      <c r="B18" s="106" t="s">
        <v>274</v>
      </c>
      <c r="C18" s="101" t="s">
        <v>275</v>
      </c>
      <c r="D18" s="103">
        <f>SUM(E18,+H18,+K18)</f>
        <v>28741</v>
      </c>
      <c r="E18" s="103">
        <f>SUM(F18:G18)</f>
        <v>0</v>
      </c>
      <c r="F18" s="103">
        <v>0</v>
      </c>
      <c r="G18" s="103">
        <v>0</v>
      </c>
      <c r="H18" s="103">
        <f>SUM(I18:J18)</f>
        <v>4221</v>
      </c>
      <c r="I18" s="103">
        <v>4221</v>
      </c>
      <c r="J18" s="103">
        <v>0</v>
      </c>
      <c r="K18" s="103">
        <f>SUM(L18:M18)</f>
        <v>24520</v>
      </c>
      <c r="L18" s="103">
        <v>0</v>
      </c>
      <c r="M18" s="103">
        <v>24520</v>
      </c>
      <c r="N18" s="103">
        <f>SUM(O18,+V18,+AC18)</f>
        <v>28741</v>
      </c>
      <c r="O18" s="103">
        <f>SUM(P18:U18)</f>
        <v>4221</v>
      </c>
      <c r="P18" s="103">
        <v>4221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24520</v>
      </c>
      <c r="W18" s="103">
        <v>24520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158</v>
      </c>
      <c r="AG18" s="103">
        <v>158</v>
      </c>
      <c r="AH18" s="103">
        <v>0</v>
      </c>
      <c r="AI18" s="103">
        <v>0</v>
      </c>
      <c r="AJ18" s="103">
        <f>SUM(AK18:AS18)</f>
        <v>158</v>
      </c>
      <c r="AK18" s="103">
        <v>158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158</v>
      </c>
      <c r="AU18" s="103">
        <v>158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39</v>
      </c>
      <c r="B19" s="106" t="s">
        <v>276</v>
      </c>
      <c r="C19" s="101" t="s">
        <v>277</v>
      </c>
      <c r="D19" s="103">
        <f>SUM(E19,+H19,+K19)</f>
        <v>6584</v>
      </c>
      <c r="E19" s="103">
        <f>SUM(F19:G19)</f>
        <v>0</v>
      </c>
      <c r="F19" s="103">
        <v>0</v>
      </c>
      <c r="G19" s="103">
        <v>0</v>
      </c>
      <c r="H19" s="103">
        <f>SUM(I19:J19)</f>
        <v>2525</v>
      </c>
      <c r="I19" s="103">
        <v>2525</v>
      </c>
      <c r="J19" s="103">
        <v>0</v>
      </c>
      <c r="K19" s="103">
        <f>SUM(L19:M19)</f>
        <v>4059</v>
      </c>
      <c r="L19" s="103">
        <v>262</v>
      </c>
      <c r="M19" s="103">
        <v>3797</v>
      </c>
      <c r="N19" s="103">
        <f>SUM(O19,+V19,+AC19)</f>
        <v>6584</v>
      </c>
      <c r="O19" s="103">
        <f>SUM(P19:U19)</f>
        <v>2787</v>
      </c>
      <c r="P19" s="103">
        <v>2787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3797</v>
      </c>
      <c r="W19" s="103">
        <v>3797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48</v>
      </c>
      <c r="AG19" s="103">
        <v>48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48</v>
      </c>
      <c r="AU19" s="103">
        <v>48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39</v>
      </c>
      <c r="B20" s="106" t="s">
        <v>278</v>
      </c>
      <c r="C20" s="101" t="s">
        <v>279</v>
      </c>
      <c r="D20" s="103">
        <f>SUM(E20,+H20,+K20)</f>
        <v>7852</v>
      </c>
      <c r="E20" s="103">
        <f>SUM(F20:G20)</f>
        <v>0</v>
      </c>
      <c r="F20" s="103">
        <v>0</v>
      </c>
      <c r="G20" s="103">
        <v>0</v>
      </c>
      <c r="H20" s="103">
        <f>SUM(I20:J20)</f>
        <v>3380</v>
      </c>
      <c r="I20" s="103">
        <v>3380</v>
      </c>
      <c r="J20" s="103">
        <v>0</v>
      </c>
      <c r="K20" s="103">
        <f>SUM(L20:M20)</f>
        <v>4472</v>
      </c>
      <c r="L20" s="103">
        <v>0</v>
      </c>
      <c r="M20" s="103">
        <v>4472</v>
      </c>
      <c r="N20" s="103">
        <f>SUM(O20,+V20,+AC20)</f>
        <v>7852</v>
      </c>
      <c r="O20" s="103">
        <f>SUM(P20:U20)</f>
        <v>3380</v>
      </c>
      <c r="P20" s="103">
        <v>3380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4472</v>
      </c>
      <c r="W20" s="103">
        <v>4472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33</v>
      </c>
      <c r="AG20" s="103">
        <v>33</v>
      </c>
      <c r="AH20" s="103">
        <v>0</v>
      </c>
      <c r="AI20" s="103">
        <v>0</v>
      </c>
      <c r="AJ20" s="103">
        <f>SUM(AK20:AS20)</f>
        <v>33</v>
      </c>
      <c r="AK20" s="103">
        <v>0</v>
      </c>
      <c r="AL20" s="103">
        <v>0</v>
      </c>
      <c r="AM20" s="103">
        <v>33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39</v>
      </c>
      <c r="B21" s="106" t="s">
        <v>280</v>
      </c>
      <c r="C21" s="101" t="s">
        <v>281</v>
      </c>
      <c r="D21" s="103">
        <f>SUM(E21,+H21,+K21)</f>
        <v>15565</v>
      </c>
      <c r="E21" s="103">
        <f>SUM(F21:G21)</f>
        <v>0</v>
      </c>
      <c r="F21" s="103">
        <v>0</v>
      </c>
      <c r="G21" s="103">
        <v>0</v>
      </c>
      <c r="H21" s="103">
        <f>SUM(I21:J21)</f>
        <v>5890</v>
      </c>
      <c r="I21" s="103">
        <v>5890</v>
      </c>
      <c r="J21" s="103">
        <v>0</v>
      </c>
      <c r="K21" s="103">
        <f>SUM(L21:M21)</f>
        <v>9675</v>
      </c>
      <c r="L21" s="103">
        <v>0</v>
      </c>
      <c r="M21" s="103">
        <v>9675</v>
      </c>
      <c r="N21" s="103">
        <f>SUM(O21,+V21,+AC21)</f>
        <v>15565</v>
      </c>
      <c r="O21" s="103">
        <f>SUM(P21:U21)</f>
        <v>5890</v>
      </c>
      <c r="P21" s="103">
        <v>5890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9675</v>
      </c>
      <c r="W21" s="103">
        <v>9675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774</v>
      </c>
      <c r="AG21" s="103">
        <v>774</v>
      </c>
      <c r="AH21" s="103">
        <v>0</v>
      </c>
      <c r="AI21" s="103">
        <v>0</v>
      </c>
      <c r="AJ21" s="103">
        <f>SUM(AK21:AS21)</f>
        <v>774</v>
      </c>
      <c r="AK21" s="103">
        <v>0</v>
      </c>
      <c r="AL21" s="103">
        <v>0</v>
      </c>
      <c r="AM21" s="103">
        <v>774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39</v>
      </c>
      <c r="B22" s="106" t="s">
        <v>282</v>
      </c>
      <c r="C22" s="101" t="s">
        <v>283</v>
      </c>
      <c r="D22" s="103">
        <f>SUM(E22,+H22,+K22)</f>
        <v>55378</v>
      </c>
      <c r="E22" s="103">
        <f>SUM(F22:G22)</f>
        <v>0</v>
      </c>
      <c r="F22" s="103">
        <v>0</v>
      </c>
      <c r="G22" s="103">
        <v>0</v>
      </c>
      <c r="H22" s="103">
        <f>SUM(I22:J22)</f>
        <v>7577</v>
      </c>
      <c r="I22" s="103">
        <v>7577</v>
      </c>
      <c r="J22" s="103">
        <v>0</v>
      </c>
      <c r="K22" s="103">
        <f>SUM(L22:M22)</f>
        <v>47801</v>
      </c>
      <c r="L22" s="103">
        <v>0</v>
      </c>
      <c r="M22" s="103">
        <v>47801</v>
      </c>
      <c r="N22" s="103">
        <f>SUM(O22,+V22,+AC22)</f>
        <v>55431</v>
      </c>
      <c r="O22" s="103">
        <f>SUM(P22:U22)</f>
        <v>7577</v>
      </c>
      <c r="P22" s="103">
        <v>7577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47801</v>
      </c>
      <c r="W22" s="103">
        <v>47801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53</v>
      </c>
      <c r="AD22" s="103">
        <v>53</v>
      </c>
      <c r="AE22" s="103">
        <v>0</v>
      </c>
      <c r="AF22" s="103">
        <f>SUM(AG22:AI22)</f>
        <v>269</v>
      </c>
      <c r="AG22" s="103">
        <v>269</v>
      </c>
      <c r="AH22" s="103">
        <v>0</v>
      </c>
      <c r="AI22" s="103">
        <v>0</v>
      </c>
      <c r="AJ22" s="103">
        <f>SUM(AK22:AS22)</f>
        <v>478</v>
      </c>
      <c r="AK22" s="103">
        <v>0</v>
      </c>
      <c r="AL22" s="103">
        <v>209</v>
      </c>
      <c r="AM22" s="103">
        <v>269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39</v>
      </c>
      <c r="B23" s="106" t="s">
        <v>284</v>
      </c>
      <c r="C23" s="101" t="s">
        <v>285</v>
      </c>
      <c r="D23" s="103">
        <f>SUM(E23,+H23,+K23)</f>
        <v>9702</v>
      </c>
      <c r="E23" s="103">
        <f>SUM(F23:G23)</f>
        <v>0</v>
      </c>
      <c r="F23" s="103">
        <v>0</v>
      </c>
      <c r="G23" s="103">
        <v>0</v>
      </c>
      <c r="H23" s="103">
        <f>SUM(I23:J23)</f>
        <v>3050</v>
      </c>
      <c r="I23" s="103">
        <v>3050</v>
      </c>
      <c r="J23" s="103">
        <v>0</v>
      </c>
      <c r="K23" s="103">
        <f>SUM(L23:M23)</f>
        <v>6652</v>
      </c>
      <c r="L23" s="103">
        <v>0</v>
      </c>
      <c r="M23" s="103">
        <v>6652</v>
      </c>
      <c r="N23" s="103">
        <f>SUM(O23,+V23,+AC23)</f>
        <v>9702</v>
      </c>
      <c r="O23" s="103">
        <f>SUM(P23:U23)</f>
        <v>3050</v>
      </c>
      <c r="P23" s="103">
        <v>3050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6652</v>
      </c>
      <c r="W23" s="103">
        <v>6652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89</v>
      </c>
      <c r="AG23" s="103">
        <v>89</v>
      </c>
      <c r="AH23" s="103">
        <v>0</v>
      </c>
      <c r="AI23" s="103">
        <v>0</v>
      </c>
      <c r="AJ23" s="103">
        <f>SUM(AK23:AS23)</f>
        <v>545</v>
      </c>
      <c r="AK23" s="103">
        <v>468</v>
      </c>
      <c r="AL23" s="103">
        <v>0</v>
      </c>
      <c r="AM23" s="103">
        <v>77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12</v>
      </c>
      <c r="AU23" s="103">
        <v>12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39</v>
      </c>
      <c r="B24" s="106" t="s">
        <v>286</v>
      </c>
      <c r="C24" s="101" t="s">
        <v>287</v>
      </c>
      <c r="D24" s="103">
        <f>SUM(E24,+H24,+K24)</f>
        <v>18799</v>
      </c>
      <c r="E24" s="103">
        <f>SUM(F24:G24)</f>
        <v>0</v>
      </c>
      <c r="F24" s="103">
        <v>0</v>
      </c>
      <c r="G24" s="103">
        <v>0</v>
      </c>
      <c r="H24" s="103">
        <f>SUM(I24:J24)</f>
        <v>7770</v>
      </c>
      <c r="I24" s="103">
        <v>7770</v>
      </c>
      <c r="J24" s="103">
        <v>0</v>
      </c>
      <c r="K24" s="103">
        <f>SUM(L24:M24)</f>
        <v>11029</v>
      </c>
      <c r="L24" s="103">
        <v>0</v>
      </c>
      <c r="M24" s="103">
        <v>11029</v>
      </c>
      <c r="N24" s="103">
        <f>SUM(O24,+V24,+AC24)</f>
        <v>18799</v>
      </c>
      <c r="O24" s="103">
        <f>SUM(P24:U24)</f>
        <v>7770</v>
      </c>
      <c r="P24" s="103">
        <v>7770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11029</v>
      </c>
      <c r="W24" s="103">
        <v>11029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4</v>
      </c>
      <c r="AG24" s="103">
        <v>4</v>
      </c>
      <c r="AH24" s="103">
        <v>0</v>
      </c>
      <c r="AI24" s="103">
        <v>0</v>
      </c>
      <c r="AJ24" s="103">
        <f>SUM(AK24:AS24)</f>
        <v>4</v>
      </c>
      <c r="AK24" s="103">
        <v>0</v>
      </c>
      <c r="AL24" s="103">
        <v>0</v>
      </c>
      <c r="AM24" s="103">
        <v>4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4</v>
      </c>
      <c r="BA24" s="103">
        <v>4</v>
      </c>
      <c r="BB24" s="103">
        <v>0</v>
      </c>
      <c r="BC24" s="103">
        <v>0</v>
      </c>
    </row>
    <row r="25" spans="1:55" s="107" customFormat="1" ht="13.5" customHeight="1">
      <c r="A25" s="105" t="s">
        <v>39</v>
      </c>
      <c r="B25" s="106" t="s">
        <v>288</v>
      </c>
      <c r="C25" s="101" t="s">
        <v>289</v>
      </c>
      <c r="D25" s="103">
        <f>SUM(E25,+H25,+K25)</f>
        <v>2432</v>
      </c>
      <c r="E25" s="103">
        <f>SUM(F25:G25)</f>
        <v>0</v>
      </c>
      <c r="F25" s="103">
        <v>0</v>
      </c>
      <c r="G25" s="103">
        <v>0</v>
      </c>
      <c r="H25" s="103">
        <f>SUM(I25:J25)</f>
        <v>917</v>
      </c>
      <c r="I25" s="103">
        <v>917</v>
      </c>
      <c r="J25" s="103">
        <v>0</v>
      </c>
      <c r="K25" s="103">
        <f>SUM(L25:M25)</f>
        <v>1515</v>
      </c>
      <c r="L25" s="103">
        <v>0</v>
      </c>
      <c r="M25" s="103">
        <v>1515</v>
      </c>
      <c r="N25" s="103">
        <f>SUM(O25,+V25,+AC25)</f>
        <v>2432</v>
      </c>
      <c r="O25" s="103">
        <f>SUM(P25:U25)</f>
        <v>917</v>
      </c>
      <c r="P25" s="103">
        <v>917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1515</v>
      </c>
      <c r="W25" s="103">
        <v>1515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112</v>
      </c>
      <c r="AG25" s="103">
        <v>112</v>
      </c>
      <c r="AH25" s="103">
        <v>0</v>
      </c>
      <c r="AI25" s="103">
        <v>0</v>
      </c>
      <c r="AJ25" s="103">
        <f>SUM(AK25:AS25)</f>
        <v>112</v>
      </c>
      <c r="AK25" s="103">
        <v>0</v>
      </c>
      <c r="AL25" s="103">
        <v>0</v>
      </c>
      <c r="AM25" s="103">
        <v>112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39</v>
      </c>
      <c r="B26" s="106" t="s">
        <v>290</v>
      </c>
      <c r="C26" s="101" t="s">
        <v>291</v>
      </c>
      <c r="D26" s="103">
        <f>SUM(E26,+H26,+K26)</f>
        <v>16682</v>
      </c>
      <c r="E26" s="103">
        <f>SUM(F26:G26)</f>
        <v>0</v>
      </c>
      <c r="F26" s="103">
        <v>0</v>
      </c>
      <c r="G26" s="103">
        <v>0</v>
      </c>
      <c r="H26" s="103">
        <f>SUM(I26:J26)</f>
        <v>6682</v>
      </c>
      <c r="I26" s="103">
        <v>2369</v>
      </c>
      <c r="J26" s="103">
        <v>4313</v>
      </c>
      <c r="K26" s="103">
        <f>SUM(L26:M26)</f>
        <v>10000</v>
      </c>
      <c r="L26" s="103">
        <v>258</v>
      </c>
      <c r="M26" s="103">
        <v>9742</v>
      </c>
      <c r="N26" s="103">
        <f>SUM(O26,+V26,+AC26)</f>
        <v>16683</v>
      </c>
      <c r="O26" s="103">
        <f>SUM(P26:U26)</f>
        <v>2627</v>
      </c>
      <c r="P26" s="103">
        <v>2627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14056</v>
      </c>
      <c r="W26" s="103">
        <v>14056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769</v>
      </c>
      <c r="AG26" s="103">
        <v>769</v>
      </c>
      <c r="AH26" s="103">
        <v>0</v>
      </c>
      <c r="AI26" s="103">
        <v>0</v>
      </c>
      <c r="AJ26" s="103">
        <f>SUM(AK26:AS26)</f>
        <v>769</v>
      </c>
      <c r="AK26" s="103">
        <v>0</v>
      </c>
      <c r="AL26" s="103">
        <v>0</v>
      </c>
      <c r="AM26" s="103">
        <v>769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39</v>
      </c>
      <c r="B27" s="106" t="s">
        <v>292</v>
      </c>
      <c r="C27" s="101" t="s">
        <v>293</v>
      </c>
      <c r="D27" s="103">
        <f>SUM(E27,+H27,+K27)</f>
        <v>6580</v>
      </c>
      <c r="E27" s="103">
        <f>SUM(F27:G27)</f>
        <v>0</v>
      </c>
      <c r="F27" s="103">
        <v>0</v>
      </c>
      <c r="G27" s="103">
        <v>0</v>
      </c>
      <c r="H27" s="103">
        <f>SUM(I27:J27)</f>
        <v>2142</v>
      </c>
      <c r="I27" s="103">
        <v>2142</v>
      </c>
      <c r="J27" s="103">
        <v>0</v>
      </c>
      <c r="K27" s="103">
        <f>SUM(L27:M27)</f>
        <v>4438</v>
      </c>
      <c r="L27" s="103">
        <v>0</v>
      </c>
      <c r="M27" s="103">
        <v>4438</v>
      </c>
      <c r="N27" s="103">
        <f>SUM(O27,+V27,+AC27)</f>
        <v>6580</v>
      </c>
      <c r="O27" s="103">
        <f>SUM(P27:U27)</f>
        <v>2142</v>
      </c>
      <c r="P27" s="103">
        <v>2142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4438</v>
      </c>
      <c r="W27" s="103">
        <v>4438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9</v>
      </c>
      <c r="AK27" s="103">
        <v>0</v>
      </c>
      <c r="AL27" s="103">
        <v>9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9</v>
      </c>
      <c r="BA27" s="103">
        <v>9</v>
      </c>
      <c r="BB27" s="103">
        <v>0</v>
      </c>
      <c r="BC27" s="103">
        <v>0</v>
      </c>
    </row>
    <row r="28" spans="1:55" s="107" customFormat="1" ht="13.5" customHeight="1">
      <c r="A28" s="105" t="s">
        <v>39</v>
      </c>
      <c r="B28" s="106" t="s">
        <v>294</v>
      </c>
      <c r="C28" s="101" t="s">
        <v>295</v>
      </c>
      <c r="D28" s="103">
        <f>SUM(E28,+H28,+K28)</f>
        <v>2351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2351</v>
      </c>
      <c r="L28" s="103">
        <v>1049</v>
      </c>
      <c r="M28" s="103">
        <v>1302</v>
      </c>
      <c r="N28" s="103">
        <f>SUM(O28,+V28,+AC28)</f>
        <v>2351</v>
      </c>
      <c r="O28" s="103">
        <f>SUM(P28:U28)</f>
        <v>1049</v>
      </c>
      <c r="P28" s="103">
        <v>0</v>
      </c>
      <c r="Q28" s="103">
        <v>0</v>
      </c>
      <c r="R28" s="103">
        <v>0</v>
      </c>
      <c r="S28" s="103">
        <v>1049</v>
      </c>
      <c r="T28" s="103">
        <v>0</v>
      </c>
      <c r="U28" s="103">
        <v>0</v>
      </c>
      <c r="V28" s="103">
        <f>SUM(W28:AB28)</f>
        <v>1302</v>
      </c>
      <c r="W28" s="103">
        <v>0</v>
      </c>
      <c r="X28" s="103">
        <v>0</v>
      </c>
      <c r="Y28" s="103">
        <v>0</v>
      </c>
      <c r="Z28" s="103">
        <v>1302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39</v>
      </c>
      <c r="B29" s="106" t="s">
        <v>296</v>
      </c>
      <c r="C29" s="101" t="s">
        <v>297</v>
      </c>
      <c r="D29" s="103">
        <f>SUM(E29,+H29,+K29)</f>
        <v>551</v>
      </c>
      <c r="E29" s="103">
        <f>SUM(F29:G29)</f>
        <v>0</v>
      </c>
      <c r="F29" s="103">
        <v>0</v>
      </c>
      <c r="G29" s="103">
        <v>0</v>
      </c>
      <c r="H29" s="103">
        <f>SUM(I29:J29)</f>
        <v>216</v>
      </c>
      <c r="I29" s="103">
        <v>216</v>
      </c>
      <c r="J29" s="103">
        <v>0</v>
      </c>
      <c r="K29" s="103">
        <f>SUM(L29:M29)</f>
        <v>335</v>
      </c>
      <c r="L29" s="103">
        <v>0</v>
      </c>
      <c r="M29" s="103">
        <v>335</v>
      </c>
      <c r="N29" s="103">
        <f>SUM(O29,+V29,+AC29)</f>
        <v>551</v>
      </c>
      <c r="O29" s="103">
        <f>SUM(P29:U29)</f>
        <v>216</v>
      </c>
      <c r="P29" s="103">
        <v>216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335</v>
      </c>
      <c r="W29" s="103">
        <v>335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23</v>
      </c>
      <c r="AG29" s="103">
        <v>23</v>
      </c>
      <c r="AH29" s="103">
        <v>0</v>
      </c>
      <c r="AI29" s="103">
        <v>0</v>
      </c>
      <c r="AJ29" s="103">
        <f>SUM(AK29:AS29)</f>
        <v>23</v>
      </c>
      <c r="AK29" s="103">
        <v>0</v>
      </c>
      <c r="AL29" s="103">
        <v>0</v>
      </c>
      <c r="AM29" s="103">
        <v>23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39</v>
      </c>
      <c r="B30" s="106" t="s">
        <v>298</v>
      </c>
      <c r="C30" s="101" t="s">
        <v>299</v>
      </c>
      <c r="D30" s="103">
        <f>SUM(E30,+H30,+K30)</f>
        <v>4246</v>
      </c>
      <c r="E30" s="103">
        <f>SUM(F30:G30)</f>
        <v>0</v>
      </c>
      <c r="F30" s="103">
        <v>0</v>
      </c>
      <c r="G30" s="103">
        <v>0</v>
      </c>
      <c r="H30" s="103">
        <f>SUM(I30:J30)</f>
        <v>783</v>
      </c>
      <c r="I30" s="103">
        <v>783</v>
      </c>
      <c r="J30" s="103">
        <v>0</v>
      </c>
      <c r="K30" s="103">
        <f>SUM(L30:M30)</f>
        <v>3463</v>
      </c>
      <c r="L30" s="103">
        <v>0</v>
      </c>
      <c r="M30" s="103">
        <v>3463</v>
      </c>
      <c r="N30" s="103">
        <f>SUM(O30,+V30,+AC30)</f>
        <v>4247</v>
      </c>
      <c r="O30" s="103">
        <f>SUM(P30:U30)</f>
        <v>783</v>
      </c>
      <c r="P30" s="103">
        <v>783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3463</v>
      </c>
      <c r="W30" s="103">
        <v>3463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1</v>
      </c>
      <c r="AD30" s="103">
        <v>1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39</v>
      </c>
      <c r="B31" s="106" t="s">
        <v>300</v>
      </c>
      <c r="C31" s="101" t="s">
        <v>301</v>
      </c>
      <c r="D31" s="103">
        <f>SUM(E31,+H31,+K31)</f>
        <v>4968</v>
      </c>
      <c r="E31" s="103">
        <f>SUM(F31:G31)</f>
        <v>0</v>
      </c>
      <c r="F31" s="103">
        <v>0</v>
      </c>
      <c r="G31" s="103">
        <v>0</v>
      </c>
      <c r="H31" s="103">
        <f>SUM(I31:J31)</f>
        <v>1317</v>
      </c>
      <c r="I31" s="103">
        <v>1317</v>
      </c>
      <c r="J31" s="103">
        <v>0</v>
      </c>
      <c r="K31" s="103">
        <f>SUM(L31:M31)</f>
        <v>3651</v>
      </c>
      <c r="L31" s="103">
        <v>0</v>
      </c>
      <c r="M31" s="103">
        <v>3651</v>
      </c>
      <c r="N31" s="103">
        <f>SUM(O31,+V31,+AC31)</f>
        <v>4968</v>
      </c>
      <c r="O31" s="103">
        <f>SUM(P31:U31)</f>
        <v>1317</v>
      </c>
      <c r="P31" s="103">
        <v>1317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3651</v>
      </c>
      <c r="W31" s="103">
        <v>3651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54</v>
      </c>
      <c r="AG31" s="103">
        <v>54</v>
      </c>
      <c r="AH31" s="103">
        <v>0</v>
      </c>
      <c r="AI31" s="103">
        <v>0</v>
      </c>
      <c r="AJ31" s="103">
        <f>SUM(AK31:AS31)</f>
        <v>467</v>
      </c>
      <c r="AK31" s="103">
        <v>0</v>
      </c>
      <c r="AL31" s="103">
        <v>467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54</v>
      </c>
      <c r="AU31" s="103">
        <v>0</v>
      </c>
      <c r="AV31" s="103">
        <v>54</v>
      </c>
      <c r="AW31" s="103">
        <v>0</v>
      </c>
      <c r="AX31" s="103">
        <v>0</v>
      </c>
      <c r="AY31" s="103">
        <v>0</v>
      </c>
      <c r="AZ31" s="103">
        <f>SUM(BA31:BC31)</f>
        <v>75</v>
      </c>
      <c r="BA31" s="103">
        <v>75</v>
      </c>
      <c r="BB31" s="103">
        <v>0</v>
      </c>
      <c r="BC31" s="103">
        <v>0</v>
      </c>
    </row>
    <row r="32" spans="1:55" s="107" customFormat="1" ht="13.5" customHeight="1">
      <c r="A32" s="105" t="s">
        <v>39</v>
      </c>
      <c r="B32" s="106" t="s">
        <v>302</v>
      </c>
      <c r="C32" s="101" t="s">
        <v>303</v>
      </c>
      <c r="D32" s="103">
        <f>SUM(E32,+H32,+K32)</f>
        <v>1204</v>
      </c>
      <c r="E32" s="103">
        <f>SUM(F32:G32)</f>
        <v>0</v>
      </c>
      <c r="F32" s="103">
        <v>0</v>
      </c>
      <c r="G32" s="103">
        <v>0</v>
      </c>
      <c r="H32" s="103">
        <f>SUM(I32:J32)</f>
        <v>65</v>
      </c>
      <c r="I32" s="103">
        <v>65</v>
      </c>
      <c r="J32" s="103">
        <v>0</v>
      </c>
      <c r="K32" s="103">
        <f>SUM(L32:M32)</f>
        <v>1139</v>
      </c>
      <c r="L32" s="103">
        <v>0</v>
      </c>
      <c r="M32" s="103">
        <v>1139</v>
      </c>
      <c r="N32" s="103">
        <f>SUM(O32,+V32,+AC32)</f>
        <v>1204</v>
      </c>
      <c r="O32" s="103">
        <f>SUM(P32:U32)</f>
        <v>65</v>
      </c>
      <c r="P32" s="103">
        <v>65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1139</v>
      </c>
      <c r="W32" s="103">
        <v>1139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25</v>
      </c>
      <c r="AG32" s="103">
        <v>25</v>
      </c>
      <c r="AH32" s="103">
        <v>0</v>
      </c>
      <c r="AI32" s="103">
        <v>0</v>
      </c>
      <c r="AJ32" s="103">
        <f>SUM(AK32:AS32)</f>
        <v>25</v>
      </c>
      <c r="AK32" s="103">
        <v>0</v>
      </c>
      <c r="AL32" s="103">
        <v>0</v>
      </c>
      <c r="AM32" s="103">
        <v>25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3</v>
      </c>
      <c r="AU32" s="103">
        <v>0</v>
      </c>
      <c r="AV32" s="103">
        <v>0</v>
      </c>
      <c r="AW32" s="103">
        <v>3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39</v>
      </c>
      <c r="B33" s="106" t="s">
        <v>304</v>
      </c>
      <c r="C33" s="101" t="s">
        <v>305</v>
      </c>
      <c r="D33" s="103">
        <f>SUM(E33,+H33,+K33)</f>
        <v>4856</v>
      </c>
      <c r="E33" s="103">
        <f>SUM(F33:G33)</f>
        <v>0</v>
      </c>
      <c r="F33" s="103">
        <v>0</v>
      </c>
      <c r="G33" s="103">
        <v>0</v>
      </c>
      <c r="H33" s="103">
        <f>SUM(I33:J33)</f>
        <v>386</v>
      </c>
      <c r="I33" s="103">
        <v>386</v>
      </c>
      <c r="J33" s="103">
        <v>0</v>
      </c>
      <c r="K33" s="103">
        <f>SUM(L33:M33)</f>
        <v>4470</v>
      </c>
      <c r="L33" s="103">
        <v>297</v>
      </c>
      <c r="M33" s="103">
        <v>4173</v>
      </c>
      <c r="N33" s="103">
        <f>SUM(O33,+V33,+AC33)</f>
        <v>4856</v>
      </c>
      <c r="O33" s="103">
        <f>SUM(P33:U33)</f>
        <v>683</v>
      </c>
      <c r="P33" s="103">
        <v>683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4173</v>
      </c>
      <c r="W33" s="103">
        <v>4173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224</v>
      </c>
      <c r="AG33" s="103">
        <v>224</v>
      </c>
      <c r="AH33" s="103">
        <v>0</v>
      </c>
      <c r="AI33" s="103">
        <v>0</v>
      </c>
      <c r="AJ33" s="103">
        <f>SUM(AK33:AS33)</f>
        <v>224</v>
      </c>
      <c r="AK33" s="103">
        <v>0</v>
      </c>
      <c r="AL33" s="103">
        <v>0</v>
      </c>
      <c r="AM33" s="103">
        <v>224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39</v>
      </c>
      <c r="B34" s="106" t="s">
        <v>306</v>
      </c>
      <c r="C34" s="101" t="s">
        <v>307</v>
      </c>
      <c r="D34" s="103">
        <f>SUM(E34,+H34,+K34)</f>
        <v>2640</v>
      </c>
      <c r="E34" s="103">
        <f>SUM(F34:G34)</f>
        <v>0</v>
      </c>
      <c r="F34" s="103">
        <v>0</v>
      </c>
      <c r="G34" s="103">
        <v>0</v>
      </c>
      <c r="H34" s="103">
        <f>SUM(I34:J34)</f>
        <v>1462</v>
      </c>
      <c r="I34" s="103">
        <v>1462</v>
      </c>
      <c r="J34" s="103">
        <v>0</v>
      </c>
      <c r="K34" s="103">
        <f>SUM(L34:M34)</f>
        <v>1178</v>
      </c>
      <c r="L34" s="103">
        <v>0</v>
      </c>
      <c r="M34" s="103">
        <v>1178</v>
      </c>
      <c r="N34" s="103">
        <f>SUM(O34,+V34,+AC34)</f>
        <v>2640</v>
      </c>
      <c r="O34" s="103">
        <f>SUM(P34:U34)</f>
        <v>1462</v>
      </c>
      <c r="P34" s="103">
        <v>1462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1178</v>
      </c>
      <c r="W34" s="103">
        <v>1178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97</v>
      </c>
      <c r="AG34" s="103">
        <v>97</v>
      </c>
      <c r="AH34" s="103">
        <v>0</v>
      </c>
      <c r="AI34" s="103">
        <v>0</v>
      </c>
      <c r="AJ34" s="103">
        <f>SUM(AK34:AS34)</f>
        <v>97</v>
      </c>
      <c r="AK34" s="103">
        <v>0</v>
      </c>
      <c r="AL34" s="103">
        <v>0</v>
      </c>
      <c r="AM34" s="103">
        <v>8</v>
      </c>
      <c r="AN34" s="103">
        <v>89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</v>
      </c>
      <c r="AU34" s="103">
        <v>0</v>
      </c>
      <c r="AV34" s="103">
        <v>0</v>
      </c>
      <c r="AW34" s="103">
        <v>1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39</v>
      </c>
      <c r="B35" s="106" t="s">
        <v>308</v>
      </c>
      <c r="C35" s="101" t="s">
        <v>309</v>
      </c>
      <c r="D35" s="103">
        <f>SUM(E35,+H35,+K35)</f>
        <v>2831</v>
      </c>
      <c r="E35" s="103">
        <f>SUM(F35:G35)</f>
        <v>0</v>
      </c>
      <c r="F35" s="103">
        <v>0</v>
      </c>
      <c r="G35" s="103">
        <v>0</v>
      </c>
      <c r="H35" s="103">
        <f>SUM(I35:J35)</f>
        <v>2831</v>
      </c>
      <c r="I35" s="103">
        <v>70</v>
      </c>
      <c r="J35" s="103">
        <v>2761</v>
      </c>
      <c r="K35" s="103">
        <f>SUM(L35:M35)</f>
        <v>0</v>
      </c>
      <c r="L35" s="103">
        <v>0</v>
      </c>
      <c r="M35" s="103">
        <v>0</v>
      </c>
      <c r="N35" s="103">
        <f>SUM(O35,+V35,+AC35)</f>
        <v>2831</v>
      </c>
      <c r="O35" s="103">
        <f>SUM(P35:U35)</f>
        <v>70</v>
      </c>
      <c r="P35" s="103">
        <v>70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2761</v>
      </c>
      <c r="W35" s="103">
        <v>2761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226</v>
      </c>
      <c r="AG35" s="103">
        <v>226</v>
      </c>
      <c r="AH35" s="103">
        <v>0</v>
      </c>
      <c r="AI35" s="103">
        <v>0</v>
      </c>
      <c r="AJ35" s="103">
        <f>SUM(AK35:AS35)</f>
        <v>226</v>
      </c>
      <c r="AK35" s="103">
        <v>0</v>
      </c>
      <c r="AL35" s="103">
        <v>0</v>
      </c>
      <c r="AM35" s="103">
        <v>226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2</v>
      </c>
      <c r="AU35" s="103">
        <v>0</v>
      </c>
      <c r="AV35" s="103">
        <v>0</v>
      </c>
      <c r="AW35" s="103">
        <v>2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39</v>
      </c>
      <c r="B36" s="106" t="s">
        <v>310</v>
      </c>
      <c r="C36" s="101" t="s">
        <v>311</v>
      </c>
      <c r="D36" s="103">
        <f>SUM(E36,+H36,+K36)</f>
        <v>4233</v>
      </c>
      <c r="E36" s="103">
        <f>SUM(F36:G36)</f>
        <v>2642</v>
      </c>
      <c r="F36" s="103">
        <v>2642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1591</v>
      </c>
      <c r="L36" s="103">
        <v>639</v>
      </c>
      <c r="M36" s="103">
        <v>952</v>
      </c>
      <c r="N36" s="103">
        <f>SUM(O36,+V36,+AC36)</f>
        <v>4233</v>
      </c>
      <c r="O36" s="103">
        <f>SUM(P36:U36)</f>
        <v>3281</v>
      </c>
      <c r="P36" s="103">
        <v>639</v>
      </c>
      <c r="Q36" s="103">
        <v>0</v>
      </c>
      <c r="R36" s="103">
        <v>0</v>
      </c>
      <c r="S36" s="103">
        <v>2642</v>
      </c>
      <c r="T36" s="103">
        <v>0</v>
      </c>
      <c r="U36" s="103">
        <v>0</v>
      </c>
      <c r="V36" s="103">
        <f>SUM(W36:AB36)</f>
        <v>952</v>
      </c>
      <c r="W36" s="103">
        <v>952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39</v>
      </c>
      <c r="B37" s="106" t="s">
        <v>312</v>
      </c>
      <c r="C37" s="101" t="s">
        <v>313</v>
      </c>
      <c r="D37" s="103">
        <f>SUM(E37,+H37,+K37)</f>
        <v>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0</v>
      </c>
      <c r="L37" s="103">
        <v>0</v>
      </c>
      <c r="M37" s="103">
        <v>0</v>
      </c>
      <c r="N37" s="103">
        <f>SUM(O37,+V37,+AC37)</f>
        <v>0</v>
      </c>
      <c r="O37" s="103">
        <f>SUM(P37:U37)</f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9</v>
      </c>
      <c r="AG37" s="103">
        <v>9</v>
      </c>
      <c r="AH37" s="103">
        <v>0</v>
      </c>
      <c r="AI37" s="103">
        <v>0</v>
      </c>
      <c r="AJ37" s="103">
        <f>SUM(AK37:AS37)</f>
        <v>9</v>
      </c>
      <c r="AK37" s="103">
        <v>0</v>
      </c>
      <c r="AL37" s="103">
        <v>0</v>
      </c>
      <c r="AM37" s="103">
        <v>9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36" man="1"/>
    <brk id="31" min="1" max="36" man="1"/>
    <brk id="45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15000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15100</v>
      </c>
      <c r="AG207" s="11">
        <v>207</v>
      </c>
    </row>
    <row r="208" spans="32:33" ht="13.5">
      <c r="AF208" s="45" t="str">
        <f>+'水洗化人口等'!B9</f>
        <v>15202</v>
      </c>
      <c r="AG208" s="11">
        <v>208</v>
      </c>
    </row>
    <row r="209" spans="32:33" ht="13.5">
      <c r="AF209" s="45" t="str">
        <f>+'水洗化人口等'!B10</f>
        <v>15204</v>
      </c>
      <c r="AG209" s="11">
        <v>209</v>
      </c>
    </row>
    <row r="210" spans="32:33" ht="13.5">
      <c r="AF210" s="45" t="str">
        <f>+'水洗化人口等'!B11</f>
        <v>15205</v>
      </c>
      <c r="AG210" s="11">
        <v>210</v>
      </c>
    </row>
    <row r="211" spans="32:33" ht="13.5">
      <c r="AF211" s="45" t="str">
        <f>+'水洗化人口等'!B12</f>
        <v>15206</v>
      </c>
      <c r="AG211" s="11">
        <v>211</v>
      </c>
    </row>
    <row r="212" spans="32:33" ht="13.5">
      <c r="AF212" s="45" t="str">
        <f>+'水洗化人口等'!B13</f>
        <v>15208</v>
      </c>
      <c r="AG212" s="11">
        <v>212</v>
      </c>
    </row>
    <row r="213" spans="32:33" ht="13.5">
      <c r="AF213" s="45" t="str">
        <f>+'水洗化人口等'!B14</f>
        <v>15209</v>
      </c>
      <c r="AG213" s="11">
        <v>213</v>
      </c>
    </row>
    <row r="214" spans="32:33" ht="13.5">
      <c r="AF214" s="45" t="str">
        <f>+'水洗化人口等'!B15</f>
        <v>15210</v>
      </c>
      <c r="AG214" s="11">
        <v>214</v>
      </c>
    </row>
    <row r="215" spans="32:33" ht="13.5">
      <c r="AF215" s="45" t="str">
        <f>+'水洗化人口等'!B16</f>
        <v>15211</v>
      </c>
      <c r="AG215" s="11">
        <v>215</v>
      </c>
    </row>
    <row r="216" spans="32:33" ht="13.5">
      <c r="AF216" s="45" t="str">
        <f>+'水洗化人口等'!B17</f>
        <v>15212</v>
      </c>
      <c r="AG216" s="11">
        <v>216</v>
      </c>
    </row>
    <row r="217" spans="32:33" ht="13.5">
      <c r="AF217" s="45" t="str">
        <f>+'水洗化人口等'!B18</f>
        <v>15213</v>
      </c>
      <c r="AG217" s="11">
        <v>217</v>
      </c>
    </row>
    <row r="218" spans="32:33" ht="13.5">
      <c r="AF218" s="45" t="str">
        <f>+'水洗化人口等'!B19</f>
        <v>15216</v>
      </c>
      <c r="AG218" s="11">
        <v>218</v>
      </c>
    </row>
    <row r="219" spans="32:33" ht="13.5">
      <c r="AF219" s="45" t="str">
        <f>+'水洗化人口等'!B20</f>
        <v>15217</v>
      </c>
      <c r="AG219" s="11">
        <v>219</v>
      </c>
    </row>
    <row r="220" spans="32:33" ht="13.5">
      <c r="AF220" s="45" t="str">
        <f>+'水洗化人口等'!B21</f>
        <v>15218</v>
      </c>
      <c r="AG220" s="11">
        <v>220</v>
      </c>
    </row>
    <row r="221" spans="32:33" ht="13.5">
      <c r="AF221" s="45" t="str">
        <f>+'水洗化人口等'!B22</f>
        <v>15222</v>
      </c>
      <c r="AG221" s="11">
        <v>221</v>
      </c>
    </row>
    <row r="222" spans="32:33" ht="13.5">
      <c r="AF222" s="45" t="str">
        <f>+'水洗化人口等'!B23</f>
        <v>15223</v>
      </c>
      <c r="AG222" s="11">
        <v>222</v>
      </c>
    </row>
    <row r="223" spans="32:33" ht="13.5">
      <c r="AF223" s="45" t="str">
        <f>+'水洗化人口等'!B24</f>
        <v>15224</v>
      </c>
      <c r="AG223" s="11">
        <v>223</v>
      </c>
    </row>
    <row r="224" spans="32:33" ht="13.5">
      <c r="AF224" s="45" t="str">
        <f>+'水洗化人口等'!B25</f>
        <v>15225</v>
      </c>
      <c r="AG224" s="11">
        <v>224</v>
      </c>
    </row>
    <row r="225" spans="32:33" ht="13.5">
      <c r="AF225" s="45" t="str">
        <f>+'水洗化人口等'!B26</f>
        <v>15226</v>
      </c>
      <c r="AG225" s="11">
        <v>225</v>
      </c>
    </row>
    <row r="226" spans="32:33" ht="13.5">
      <c r="AF226" s="45" t="str">
        <f>+'水洗化人口等'!B27</f>
        <v>15227</v>
      </c>
      <c r="AG226" s="11">
        <v>226</v>
      </c>
    </row>
    <row r="227" spans="32:33" ht="13.5">
      <c r="AF227" s="45" t="str">
        <f>+'水洗化人口等'!B28</f>
        <v>15307</v>
      </c>
      <c r="AG227" s="11">
        <v>227</v>
      </c>
    </row>
    <row r="228" spans="32:33" ht="13.5">
      <c r="AF228" s="45" t="str">
        <f>+'水洗化人口等'!B29</f>
        <v>15342</v>
      </c>
      <c r="AG228" s="11">
        <v>228</v>
      </c>
    </row>
    <row r="229" spans="32:33" ht="13.5">
      <c r="AF229" s="45" t="str">
        <f>+'水洗化人口等'!B30</f>
        <v>15361</v>
      </c>
      <c r="AG229" s="11">
        <v>229</v>
      </c>
    </row>
    <row r="230" spans="32:33" ht="13.5">
      <c r="AF230" s="45" t="str">
        <f>+'水洗化人口等'!B31</f>
        <v>15385</v>
      </c>
      <c r="AG230" s="11">
        <v>230</v>
      </c>
    </row>
    <row r="231" spans="32:33" ht="13.5">
      <c r="AF231" s="45" t="str">
        <f>+'水洗化人口等'!B32</f>
        <v>15405</v>
      </c>
      <c r="AG231" s="11">
        <v>231</v>
      </c>
    </row>
    <row r="232" spans="32:33" ht="13.5">
      <c r="AF232" s="45" t="str">
        <f>+'水洗化人口等'!B33</f>
        <v>15461</v>
      </c>
      <c r="AG232" s="11">
        <v>232</v>
      </c>
    </row>
    <row r="233" spans="32:33" ht="13.5">
      <c r="AF233" s="45" t="str">
        <f>+'水洗化人口等'!B34</f>
        <v>15482</v>
      </c>
      <c r="AG233" s="11">
        <v>233</v>
      </c>
    </row>
    <row r="234" spans="32:33" ht="13.5">
      <c r="AF234" s="45" t="str">
        <f>+'水洗化人口等'!B35</f>
        <v>15504</v>
      </c>
      <c r="AG234" s="11">
        <v>234</v>
      </c>
    </row>
    <row r="235" spans="32:33" ht="13.5">
      <c r="AF235" s="45" t="str">
        <f>+'水洗化人口等'!B36</f>
        <v>15581</v>
      </c>
      <c r="AG235" s="11">
        <v>235</v>
      </c>
    </row>
    <row r="236" spans="32:33" ht="13.5">
      <c r="AF236" s="45" t="str">
        <f>+'水洗化人口等'!B37</f>
        <v>15586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2017-02-21T11:09:36Z</dcterms:modified>
  <cp:category/>
  <cp:version/>
  <cp:contentType/>
  <cp:contentStatus/>
</cp:coreProperties>
</file>