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'し尿処理状況'!$2:$70</definedName>
    <definedName name="_xlnm.Print_Area" localSheetId="0">'水洗化人口等'!$2:$70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<sst xmlns="http://schemas.openxmlformats.org/spreadsheetml/2006/main" count="988" uniqueCount="380">
  <si>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</si>
  <si>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</si>
  <si>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</si>
  <si>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</si>
  <si>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</si>
  <si>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</si>
  <si>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</si>
  <si>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</si>
  <si>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</si>
  <si>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</si>
  <si>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</si>
  <si>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</si>
  <si>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</si>
  <si>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</si>
  <si>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</si>
  <si>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</si>
  <si>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</si>
  <si>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</si>
  <si>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</si>
  <si>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</si>
  <si>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</si>
  <si>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</si>
  <si>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</si>
  <si>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</si>
  <si>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</si>
  <si>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</si>
  <si>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</si>
  <si>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</si>
  <si>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</si>
  <si>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</si>
  <si>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</si>
  <si>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</si>
  <si>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</si>
  <si>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</si>
  <si>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</si>
  <si>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</si>
  <si>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</si>
  <si>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</si>
  <si>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</si>
  <si>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</si>
  <si>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</si>
  <si>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</si>
  <si>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</si>
  <si>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</si>
  <si>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</si>
  <si>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</si>
  <si>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</si>
  <si>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</si>
  <si>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</si>
  <si>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</si>
  <si>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</si>
  <si>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</si>
  <si>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</si>
  <si>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</si>
  <si>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</si>
  <si>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</si>
  <si>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</si>
  <si>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</si>
  <si>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</si>
  <si>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</si>
  <si>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</si>
  <si>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</si>
  <si>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</si>
  <si>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</si>
  <si>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</si>
  <si>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</si>
  <si>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</si>
  <si>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</si>
  <si>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</si>
  <si>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</si>
  <si>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</si>
  <si>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</si>
  <si>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</si>
  <si>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</si>
  <si>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</si>
  <si>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</si>
  <si>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</si>
  <si>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</si>
  <si>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</si>
  <si>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</si>
  <si>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</si>
  <si>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</si>
  <si>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</si>
  <si>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</si>
  <si>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</si>
  <si>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</si>
  <si>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</si>
  <si>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</si>
  <si>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</si>
  <si>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</si>
  <si>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</si>
  <si>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</si>
  <si>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</si>
  <si>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</si>
  <si>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</si>
  <si>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</si>
  <si>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</si>
  <si>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</si>
  <si>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</si>
  <si>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</si>
  <si>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</si>
  <si>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</si>
  <si>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</si>
  <si>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</si>
  <si>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</si>
  <si>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</si>
  <si>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</si>
  <si>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</si>
  <si>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</si>
  <si>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</si>
  <si>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</si>
  <si>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</si>
  <si>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</si>
  <si>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</si>
  <si>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</si>
  <si>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</si>
  <si>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</si>
  <si>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</si>
  <si>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</si>
  <si>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</si>
  <si>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</si>
  <si>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</si>
  <si>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</si>
  <si>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</si>
  <si>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</si>
  <si>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</si>
  <si>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</si>
  <si>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</si>
  <si>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</si>
  <si>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</si>
  <si>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</si>
  <si>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</si>
  <si>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</si>
  <si>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</si>
  <si>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</si>
  <si>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</si>
  <si>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</si>
  <si>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</si>
  <si>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</si>
  <si>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</si>
  <si>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</si>
  <si>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</si>
  <si>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</si>
  <si>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</si>
  <si>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</si>
  <si>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</si>
  <si>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</si>
  <si>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</si>
  <si>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</si>
  <si>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</si>
  <si>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</si>
  <si>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</si>
  <si>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</si>
  <si>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</si>
  <si>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</si>
  <si>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</si>
  <si>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</si>
  <si>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</si>
  <si>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</si>
  <si>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</si>
  <si>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</si>
  <si>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</si>
  <si>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</si>
  <si>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</si>
  <si>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</si>
  <si>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</si>
  <si>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</si>
  <si>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</si>
  <si>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</si>
  <si>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</si>
  <si>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</si>
  <si>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</si>
  <si>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</si>
  <si>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</si>
  <si>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</si>
  <si>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</si>
  <si>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</si>
  <si>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</si>
  <si>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</si>
  <si>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</si>
  <si>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</si>
  <si>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</si>
  <si>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</si>
  <si>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</si>
  <si>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</si>
  <si>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</si>
  <si>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</si>
  <si>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</si>
  <si>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</si>
  <si>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</si>
  <si>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</si>
  <si>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</si>
  <si>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</si>
  <si>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</si>
  <si>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</si>
  <si>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</si>
  <si>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</si>
  <si>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</si>
  <si>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</si>
  <si>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</si>
  <si>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</si>
  <si>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</si>
  <si>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</si>
  <si>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</si>
  <si>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</si>
  <si>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</si>
  <si>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</si>
  <si>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</si>
  <si>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</si>
  <si>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</si>
  <si>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</si>
  <si>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</si>
  <si>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</si>
  <si>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</si>
  <si>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</si>
  <si>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</si>
  <si>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</si>
  <si>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</si>
  <si>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</si>
  <si>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</si>
  <si>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</si>
  <si>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</si>
  <si>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</si>
  <si>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</si>
  <si>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</si>
  <si>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</si>
  <si>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</si>
  <si>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</si>
  <si>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</si>
  <si>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</si>
  <si>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</si>
  <si>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</si>
  <si>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</si>
  <si>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</si>
  <si>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</si>
  <si>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</si>
  <si>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</si>
  <si>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</si>
  <si>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</si>
  <si>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</si>
  <si>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</si>
  <si>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</si>
  <si>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</si>
  <si>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</si>
  <si>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</si>
  <si>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</si>
  <si>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</si>
  <si>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</si>
  <si>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</si>
  <si>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</si>
  <si>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11000</t>
  </si>
  <si>
    <t>水洗化人口等（平成27年度実績）</t>
  </si>
  <si>
    <t>し尿処理の状況（平成27年度実績）</t>
  </si>
  <si>
    <t>11100</t>
  </si>
  <si>
    <t>さいたま市</t>
  </si>
  <si>
    <t>○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</si>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</sst>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70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43</v>
      </c>
      <c r="B7" s="115" t="s">
        <v>250</v>
      </c>
      <c r="C7" s="111" t="s">
        <v>201</v>
      </c>
      <c r="D7" s="112">
        <f>+SUM(E7,+I7)</f>
        <v>7319004</v>
      </c>
      <c r="E7" s="112">
        <f>+SUM(G7,+H7)</f>
        <v>110869</v>
      </c>
      <c r="F7" s="113">
        <f>IF(D7&gt;0,E7/D7*100,"-")</f>
        <v>1.5148099386200635</v>
      </c>
      <c r="G7" s="110">
        <f>SUM(G$8:G$1000)</f>
        <v>110788</v>
      </c>
      <c r="H7" s="110">
        <f>SUM(H$8:H$1000)</f>
        <v>81</v>
      </c>
      <c r="I7" s="112">
        <f>+SUM(K7,+M7,+O7)</f>
        <v>7208135</v>
      </c>
      <c r="J7" s="113">
        <f>IF(D7&gt;0,I7/D7*100,"-")</f>
        <v>98.48519006137994</v>
      </c>
      <c r="K7" s="110">
        <f>SUM(K$8:K$1000)</f>
        <v>5592351</v>
      </c>
      <c r="L7" s="113">
        <f>IF(D7&gt;0,K7/D7*100,"-")</f>
        <v>76.40863428958366</v>
      </c>
      <c r="M7" s="110">
        <f>SUM(M$8:M$1000)</f>
        <v>8718</v>
      </c>
      <c r="N7" s="113">
        <f>IF(D7&gt;0,M7/D7*100,"-")</f>
        <v>0.11911456804778356</v>
      </c>
      <c r="O7" s="110">
        <f>SUM(O$8:O$1000)</f>
        <v>1607066</v>
      </c>
      <c r="P7" s="110">
        <f>SUM(P$8:P$1000)</f>
        <v>826094</v>
      </c>
      <c r="Q7" s="113">
        <f>IF(D7&gt;0,O7/D7*100,"-")</f>
        <v>21.957441203748488</v>
      </c>
      <c r="R7" s="110">
        <f>SUM(R$8:R$1000)</f>
        <v>133772</v>
      </c>
      <c r="S7" s="114">
        <f aca="true" t="shared" si="0" ref="S7:Z7">COUNTIF(S$8:S$1000,"○")</f>
        <v>16</v>
      </c>
      <c r="T7" s="114">
        <f t="shared" si="0"/>
        <v>25</v>
      </c>
      <c r="U7" s="114">
        <f t="shared" si="0"/>
        <v>0</v>
      </c>
      <c r="V7" s="114">
        <f t="shared" si="0"/>
        <v>22</v>
      </c>
      <c r="W7" s="114">
        <f t="shared" si="0"/>
        <v>12</v>
      </c>
      <c r="X7" s="114">
        <f t="shared" si="0"/>
        <v>0</v>
      </c>
      <c r="Y7" s="114">
        <f t="shared" si="0"/>
        <v>1</v>
      </c>
      <c r="Z7" s="114">
        <f t="shared" si="0"/>
        <v>50</v>
      </c>
    </row>
    <row r="8" spans="1:26" s="107" customFormat="1" ht="13.5" customHeight="1">
      <c r="A8" s="101" t="s">
        <v>43</v>
      </c>
      <c r="B8" s="102" t="s">
        <v>253</v>
      </c>
      <c r="C8" s="101" t="s">
        <v>254</v>
      </c>
      <c r="D8" s="103">
        <f>+SUM(E8,+I8)</f>
        <v>1268467</v>
      </c>
      <c r="E8" s="103">
        <f>+SUM(G8,+H8)</f>
        <v>5341</v>
      </c>
      <c r="F8" s="104">
        <f>IF(D8&gt;0,E8/D8*100,"-")</f>
        <v>0.42105943631170534</v>
      </c>
      <c r="G8" s="103">
        <v>5341</v>
      </c>
      <c r="H8" s="103">
        <v>0</v>
      </c>
      <c r="I8" s="103">
        <f>+SUM(K8,+M8,+O8)</f>
        <v>1263126</v>
      </c>
      <c r="J8" s="104">
        <f>IF(D8&gt;0,I8/D8*100,"-")</f>
        <v>99.57894056368829</v>
      </c>
      <c r="K8" s="103">
        <v>1126575</v>
      </c>
      <c r="L8" s="104">
        <f>IF(D8&gt;0,K8/D8*100,"-")</f>
        <v>88.81389898199953</v>
      </c>
      <c r="M8" s="103">
        <v>912</v>
      </c>
      <c r="N8" s="104">
        <f>IF(D8&gt;0,M8/D8*100,"-")</f>
        <v>0.07189781050669825</v>
      </c>
      <c r="O8" s="103">
        <v>135639</v>
      </c>
      <c r="P8" s="103">
        <v>24290</v>
      </c>
      <c r="Q8" s="104">
        <f>IF(D8&gt;0,O8/D8*100,"-")</f>
        <v>10.693143771182065</v>
      </c>
      <c r="R8" s="103">
        <v>19052</v>
      </c>
      <c r="S8" s="101"/>
      <c r="T8" s="101" t="s">
        <v>255</v>
      </c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43</v>
      </c>
      <c r="B9" s="102" t="s">
        <v>256</v>
      </c>
      <c r="C9" s="101" t="s">
        <v>257</v>
      </c>
      <c r="D9" s="103">
        <f>+SUM(E9,+I9)</f>
        <v>350047</v>
      </c>
      <c r="E9" s="103">
        <f>+SUM(G9,+H9)</f>
        <v>2554</v>
      </c>
      <c r="F9" s="104">
        <f>IF(D9&gt;0,E9/D9*100,"-")</f>
        <v>0.7296163086671218</v>
      </c>
      <c r="G9" s="103">
        <v>2533</v>
      </c>
      <c r="H9" s="103">
        <v>21</v>
      </c>
      <c r="I9" s="103">
        <f>+SUM(K9,+M9,+O9)</f>
        <v>347493</v>
      </c>
      <c r="J9" s="104">
        <f>IF(D9&gt;0,I9/D9*100,"-")</f>
        <v>99.27038369133288</v>
      </c>
      <c r="K9" s="103">
        <v>291982</v>
      </c>
      <c r="L9" s="104">
        <f>IF(D9&gt;0,K9/D9*100,"-")</f>
        <v>83.41222750087846</v>
      </c>
      <c r="M9" s="103">
        <v>0</v>
      </c>
      <c r="N9" s="104">
        <f>IF(D9&gt;0,M9/D9*100,"-")</f>
        <v>0</v>
      </c>
      <c r="O9" s="103">
        <v>55511</v>
      </c>
      <c r="P9" s="103">
        <v>33297</v>
      </c>
      <c r="Q9" s="104">
        <f>IF(D9&gt;0,O9/D9*100,"-")</f>
        <v>15.858156190454425</v>
      </c>
      <c r="R9" s="103">
        <v>5850</v>
      </c>
      <c r="S9" s="101"/>
      <c r="T9" s="101" t="s">
        <v>255</v>
      </c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43</v>
      </c>
      <c r="B10" s="102" t="s">
        <v>258</v>
      </c>
      <c r="C10" s="101" t="s">
        <v>259</v>
      </c>
      <c r="D10" s="103">
        <f>+SUM(E10,+I10)</f>
        <v>200745</v>
      </c>
      <c r="E10" s="103">
        <f>+SUM(G10,+H10)</f>
        <v>10370</v>
      </c>
      <c r="F10" s="104">
        <f>IF(D10&gt;0,E10/D10*100,"-")</f>
        <v>5.165757553114648</v>
      </c>
      <c r="G10" s="103">
        <v>10370</v>
      </c>
      <c r="H10" s="103">
        <v>0</v>
      </c>
      <c r="I10" s="103">
        <f>+SUM(K10,+M10,+O10)</f>
        <v>190375</v>
      </c>
      <c r="J10" s="104">
        <f>IF(D10&gt;0,I10/D10*100,"-")</f>
        <v>94.83424244688536</v>
      </c>
      <c r="K10" s="103">
        <v>82321</v>
      </c>
      <c r="L10" s="104">
        <f>IF(D10&gt;0,K10/D10*100,"-")</f>
        <v>41.00774614560761</v>
      </c>
      <c r="M10" s="103">
        <v>0</v>
      </c>
      <c r="N10" s="104">
        <f>IF(D10&gt;0,M10/D10*100,"-")</f>
        <v>0</v>
      </c>
      <c r="O10" s="103">
        <v>108054</v>
      </c>
      <c r="P10" s="103">
        <v>62493</v>
      </c>
      <c r="Q10" s="104">
        <f>IF(D10&gt;0,O10/D10*100,"-")</f>
        <v>53.826496301277736</v>
      </c>
      <c r="R10" s="103">
        <v>2708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43</v>
      </c>
      <c r="B11" s="102" t="s">
        <v>260</v>
      </c>
      <c r="C11" s="101" t="s">
        <v>261</v>
      </c>
      <c r="D11" s="103">
        <f>+SUM(E11,+I11)</f>
        <v>592257</v>
      </c>
      <c r="E11" s="103">
        <f>+SUM(G11,+H11)</f>
        <v>3409</v>
      </c>
      <c r="F11" s="104">
        <f>IF(D11&gt;0,E11/D11*100,"-")</f>
        <v>0.5755947164828782</v>
      </c>
      <c r="G11" s="103">
        <v>3409</v>
      </c>
      <c r="H11" s="103">
        <v>0</v>
      </c>
      <c r="I11" s="103">
        <f>+SUM(K11,+M11,+O11)</f>
        <v>588848</v>
      </c>
      <c r="J11" s="104">
        <f>IF(D11&gt;0,I11/D11*100,"-")</f>
        <v>99.42440528351713</v>
      </c>
      <c r="K11" s="103">
        <v>481800</v>
      </c>
      <c r="L11" s="104">
        <f>IF(D11&gt;0,K11/D11*100,"-")</f>
        <v>81.34981941961007</v>
      </c>
      <c r="M11" s="103">
        <v>0</v>
      </c>
      <c r="N11" s="104">
        <f>IF(D11&gt;0,M11/D11*100,"-")</f>
        <v>0</v>
      </c>
      <c r="O11" s="103">
        <v>107048</v>
      </c>
      <c r="P11" s="103">
        <v>51294</v>
      </c>
      <c r="Q11" s="104">
        <f>IF(D11&gt;0,O11/D11*100,"-")</f>
        <v>18.074585863907053</v>
      </c>
      <c r="R11" s="103">
        <v>27028</v>
      </c>
      <c r="S11" s="101"/>
      <c r="T11" s="101" t="s">
        <v>255</v>
      </c>
      <c r="U11" s="101"/>
      <c r="V11" s="101"/>
      <c r="W11" s="101"/>
      <c r="X11" s="101"/>
      <c r="Y11" s="101" t="s">
        <v>255</v>
      </c>
      <c r="Z11" s="101"/>
    </row>
    <row r="12" spans="1:26" s="107" customFormat="1" ht="13.5" customHeight="1">
      <c r="A12" s="101" t="s">
        <v>43</v>
      </c>
      <c r="B12" s="102" t="s">
        <v>262</v>
      </c>
      <c r="C12" s="101" t="s">
        <v>263</v>
      </c>
      <c r="D12" s="103">
        <f>+SUM(E12,+I12)</f>
        <v>83752</v>
      </c>
      <c r="E12" s="103">
        <f>+SUM(G12,+H12)</f>
        <v>3633</v>
      </c>
      <c r="F12" s="104">
        <f>IF(D12&gt;0,E12/D12*100,"-")</f>
        <v>4.337806858343681</v>
      </c>
      <c r="G12" s="103">
        <v>3633</v>
      </c>
      <c r="H12" s="103">
        <v>0</v>
      </c>
      <c r="I12" s="103">
        <f>+SUM(K12,+M12,+O12)</f>
        <v>80119</v>
      </c>
      <c r="J12" s="104">
        <f>IF(D12&gt;0,I12/D12*100,"-")</f>
        <v>95.66219314165632</v>
      </c>
      <c r="K12" s="103">
        <v>45732</v>
      </c>
      <c r="L12" s="104">
        <f>IF(D12&gt;0,K12/D12*100,"-")</f>
        <v>54.60406915655746</v>
      </c>
      <c r="M12" s="103">
        <v>0</v>
      </c>
      <c r="N12" s="104">
        <f>IF(D12&gt;0,M12/D12*100,"-")</f>
        <v>0</v>
      </c>
      <c r="O12" s="103">
        <v>34387</v>
      </c>
      <c r="P12" s="103">
        <v>19800</v>
      </c>
      <c r="Q12" s="104">
        <f>IF(D12&gt;0,O12/D12*100,"-")</f>
        <v>41.05812398509887</v>
      </c>
      <c r="R12" s="103">
        <v>1235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43</v>
      </c>
      <c r="B13" s="102" t="s">
        <v>264</v>
      </c>
      <c r="C13" s="101" t="s">
        <v>265</v>
      </c>
      <c r="D13" s="103">
        <f>+SUM(E13,+I13)</f>
        <v>65438</v>
      </c>
      <c r="E13" s="103">
        <f>+SUM(G13,+H13)</f>
        <v>5040</v>
      </c>
      <c r="F13" s="104">
        <f>IF(D13&gt;0,E13/D13*100,"-")</f>
        <v>7.701946881017147</v>
      </c>
      <c r="G13" s="103">
        <v>5040</v>
      </c>
      <c r="H13" s="103">
        <v>0</v>
      </c>
      <c r="I13" s="103">
        <f>+SUM(K13,+M13,+O13)</f>
        <v>60398</v>
      </c>
      <c r="J13" s="104">
        <f>IF(D13&gt;0,I13/D13*100,"-")</f>
        <v>92.29805311898286</v>
      </c>
      <c r="K13" s="103">
        <v>33529</v>
      </c>
      <c r="L13" s="104">
        <f>IF(D13&gt;0,K13/D13*100,"-")</f>
        <v>51.237812891592036</v>
      </c>
      <c r="M13" s="103">
        <v>0</v>
      </c>
      <c r="N13" s="104">
        <f>IF(D13&gt;0,M13/D13*100,"-")</f>
        <v>0</v>
      </c>
      <c r="O13" s="103">
        <v>26869</v>
      </c>
      <c r="P13" s="103">
        <v>18355</v>
      </c>
      <c r="Q13" s="104">
        <f>IF(D13&gt;0,O13/D13*100,"-")</f>
        <v>41.060240227390814</v>
      </c>
      <c r="R13" s="103">
        <v>512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43</v>
      </c>
      <c r="B14" s="102" t="s">
        <v>266</v>
      </c>
      <c r="C14" s="101" t="s">
        <v>267</v>
      </c>
      <c r="D14" s="103">
        <f>+SUM(E14,+I14)</f>
        <v>343293</v>
      </c>
      <c r="E14" s="103">
        <f>+SUM(G14,+H14)</f>
        <v>721</v>
      </c>
      <c r="F14" s="104">
        <f>IF(D14&gt;0,E14/D14*100,"-")</f>
        <v>0.21002467280136794</v>
      </c>
      <c r="G14" s="103">
        <v>721</v>
      </c>
      <c r="H14" s="103">
        <v>0</v>
      </c>
      <c r="I14" s="103">
        <f>+SUM(K14,+M14,+O14)</f>
        <v>342572</v>
      </c>
      <c r="J14" s="104">
        <f>IF(D14&gt;0,I14/D14*100,"-")</f>
        <v>99.78997532719863</v>
      </c>
      <c r="K14" s="103">
        <v>316425</v>
      </c>
      <c r="L14" s="104">
        <f>IF(D14&gt;0,K14/D14*100,"-")</f>
        <v>92.17344950232017</v>
      </c>
      <c r="M14" s="103">
        <v>0</v>
      </c>
      <c r="N14" s="104">
        <f>IF(D14&gt;0,M14/D14*100,"-")</f>
        <v>0</v>
      </c>
      <c r="O14" s="103">
        <v>26147</v>
      </c>
      <c r="P14" s="103">
        <v>7138</v>
      </c>
      <c r="Q14" s="104">
        <f>IF(D14&gt;0,O14/D14*100,"-")</f>
        <v>7.616525824878456</v>
      </c>
      <c r="R14" s="103">
        <v>4280</v>
      </c>
      <c r="S14" s="101"/>
      <c r="T14" s="101" t="s">
        <v>255</v>
      </c>
      <c r="U14" s="101"/>
      <c r="V14" s="101"/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43</v>
      </c>
      <c r="B15" s="102" t="s">
        <v>268</v>
      </c>
      <c r="C15" s="101" t="s">
        <v>269</v>
      </c>
      <c r="D15" s="103">
        <f>+SUM(E15,+I15)</f>
        <v>80546</v>
      </c>
      <c r="E15" s="103">
        <f>+SUM(G15,+H15)</f>
        <v>2999</v>
      </c>
      <c r="F15" s="104">
        <f>IF(D15&gt;0,E15/D15*100,"-")</f>
        <v>3.723338216671219</v>
      </c>
      <c r="G15" s="103">
        <v>2999</v>
      </c>
      <c r="H15" s="103">
        <v>0</v>
      </c>
      <c r="I15" s="103">
        <f>+SUM(K15,+M15,+O15)</f>
        <v>77547</v>
      </c>
      <c r="J15" s="104">
        <f>IF(D15&gt;0,I15/D15*100,"-")</f>
        <v>96.27666178332878</v>
      </c>
      <c r="K15" s="103">
        <v>51625</v>
      </c>
      <c r="L15" s="104">
        <f>IF(D15&gt;0,K15/D15*100,"-")</f>
        <v>64.09380974846671</v>
      </c>
      <c r="M15" s="103">
        <v>0</v>
      </c>
      <c r="N15" s="104">
        <f>IF(D15&gt;0,M15/D15*100,"-")</f>
        <v>0</v>
      </c>
      <c r="O15" s="103">
        <v>25922</v>
      </c>
      <c r="P15" s="103">
        <v>16035</v>
      </c>
      <c r="Q15" s="104">
        <f>IF(D15&gt;0,O15/D15*100,"-")</f>
        <v>32.182852034862066</v>
      </c>
      <c r="R15" s="103">
        <v>698</v>
      </c>
      <c r="S15" s="101"/>
      <c r="T15" s="101" t="s">
        <v>255</v>
      </c>
      <c r="U15" s="101"/>
      <c r="V15" s="101"/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43</v>
      </c>
      <c r="B16" s="102" t="s">
        <v>270</v>
      </c>
      <c r="C16" s="101" t="s">
        <v>271</v>
      </c>
      <c r="D16" s="103">
        <f>+SUM(E16,+I16)</f>
        <v>114440</v>
      </c>
      <c r="E16" s="103">
        <f>+SUM(G16,+H16)</f>
        <v>6866</v>
      </c>
      <c r="F16" s="104">
        <f>IF(D16&gt;0,E16/D16*100,"-")</f>
        <v>5.999650471862985</v>
      </c>
      <c r="G16" s="103">
        <v>6866</v>
      </c>
      <c r="H16" s="103">
        <v>0</v>
      </c>
      <c r="I16" s="103">
        <f>+SUM(K16,+M16,+O16)</f>
        <v>107574</v>
      </c>
      <c r="J16" s="104">
        <f>IF(D16&gt;0,I16/D16*100,"-")</f>
        <v>94.00034952813702</v>
      </c>
      <c r="K16" s="103">
        <v>47125</v>
      </c>
      <c r="L16" s="104">
        <f>IF(D16&gt;0,K16/D16*100,"-")</f>
        <v>41.17878364208319</v>
      </c>
      <c r="M16" s="103">
        <v>0</v>
      </c>
      <c r="N16" s="104">
        <f>IF(D16&gt;0,M16/D16*100,"-")</f>
        <v>0</v>
      </c>
      <c r="O16" s="103">
        <v>60449</v>
      </c>
      <c r="P16" s="103">
        <v>33196</v>
      </c>
      <c r="Q16" s="104">
        <f>IF(D16&gt;0,O16/D16*100,"-")</f>
        <v>52.821565886053826</v>
      </c>
      <c r="R16" s="103">
        <v>1409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43</v>
      </c>
      <c r="B17" s="102" t="s">
        <v>272</v>
      </c>
      <c r="C17" s="101" t="s">
        <v>273</v>
      </c>
      <c r="D17" s="103">
        <f>+SUM(E17,+I17)</f>
        <v>79018</v>
      </c>
      <c r="E17" s="103">
        <f>+SUM(G17,+H17)</f>
        <v>4583</v>
      </c>
      <c r="F17" s="104">
        <f>IF(D17&gt;0,E17/D17*100,"-")</f>
        <v>5.799944316484852</v>
      </c>
      <c r="G17" s="103">
        <v>4583</v>
      </c>
      <c r="H17" s="103">
        <v>0</v>
      </c>
      <c r="I17" s="103">
        <f>+SUM(K17,+M17,+O17)</f>
        <v>74435</v>
      </c>
      <c r="J17" s="104">
        <f>IF(D17&gt;0,I17/D17*100,"-")</f>
        <v>94.20005568351515</v>
      </c>
      <c r="K17" s="103">
        <v>37269</v>
      </c>
      <c r="L17" s="104">
        <f>IF(D17&gt;0,K17/D17*100,"-")</f>
        <v>47.16520286516997</v>
      </c>
      <c r="M17" s="103">
        <v>0</v>
      </c>
      <c r="N17" s="104">
        <f>IF(D17&gt;0,M17/D17*100,"-")</f>
        <v>0</v>
      </c>
      <c r="O17" s="103">
        <v>37166</v>
      </c>
      <c r="P17" s="103">
        <v>21894</v>
      </c>
      <c r="Q17" s="104">
        <f>IF(D17&gt;0,O17/D17*100,"-")</f>
        <v>47.034852818345186</v>
      </c>
      <c r="R17" s="103">
        <v>2000</v>
      </c>
      <c r="S17" s="101"/>
      <c r="T17" s="101"/>
      <c r="U17" s="101"/>
      <c r="V17" s="101" t="s">
        <v>255</v>
      </c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43</v>
      </c>
      <c r="B18" s="102" t="s">
        <v>274</v>
      </c>
      <c r="C18" s="101" t="s">
        <v>275</v>
      </c>
      <c r="D18" s="103">
        <f>+SUM(E18,+I18)</f>
        <v>89528</v>
      </c>
      <c r="E18" s="103">
        <f>+SUM(G18,+H18)</f>
        <v>2600</v>
      </c>
      <c r="F18" s="104">
        <f>IF(D18&gt;0,E18/D18*100,"-")</f>
        <v>2.9041193816459656</v>
      </c>
      <c r="G18" s="103">
        <v>2600</v>
      </c>
      <c r="H18" s="103">
        <v>0</v>
      </c>
      <c r="I18" s="103">
        <f>+SUM(K18,+M18,+O18)</f>
        <v>86928</v>
      </c>
      <c r="J18" s="104">
        <f>IF(D18&gt;0,I18/D18*100,"-")</f>
        <v>97.09588061835403</v>
      </c>
      <c r="K18" s="103">
        <v>40641</v>
      </c>
      <c r="L18" s="104">
        <f>IF(D18&gt;0,K18/D18*100,"-")</f>
        <v>45.39473684210527</v>
      </c>
      <c r="M18" s="103">
        <v>0</v>
      </c>
      <c r="N18" s="104">
        <f>IF(D18&gt;0,M18/D18*100,"-")</f>
        <v>0</v>
      </c>
      <c r="O18" s="103">
        <v>46287</v>
      </c>
      <c r="P18" s="103">
        <v>37562</v>
      </c>
      <c r="Q18" s="104">
        <f>IF(D18&gt;0,O18/D18*100,"-")</f>
        <v>51.70114377624877</v>
      </c>
      <c r="R18" s="103">
        <v>1600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43</v>
      </c>
      <c r="B19" s="102" t="s">
        <v>276</v>
      </c>
      <c r="C19" s="101" t="s">
        <v>277</v>
      </c>
      <c r="D19" s="103">
        <f>+SUM(E19,+I19)</f>
        <v>236969</v>
      </c>
      <c r="E19" s="103">
        <f>+SUM(G19,+H19)</f>
        <v>1788</v>
      </c>
      <c r="F19" s="104">
        <f>IF(D19&gt;0,E19/D19*100,"-")</f>
        <v>0.754529073423106</v>
      </c>
      <c r="G19" s="103">
        <v>1788</v>
      </c>
      <c r="H19" s="103">
        <v>0</v>
      </c>
      <c r="I19" s="103">
        <f>+SUM(K19,+M19,+O19)</f>
        <v>235181</v>
      </c>
      <c r="J19" s="104">
        <f>IF(D19&gt;0,I19/D19*100,"-")</f>
        <v>99.2454709265769</v>
      </c>
      <c r="K19" s="103">
        <v>196494</v>
      </c>
      <c r="L19" s="104">
        <f>IF(D19&gt;0,K19/D19*100,"-")</f>
        <v>82.9197067970916</v>
      </c>
      <c r="M19" s="103">
        <v>0</v>
      </c>
      <c r="N19" s="104">
        <f>IF(D19&gt;0,M19/D19*100,"-")</f>
        <v>0</v>
      </c>
      <c r="O19" s="103">
        <v>38687</v>
      </c>
      <c r="P19" s="103">
        <v>28706</v>
      </c>
      <c r="Q19" s="104">
        <f>IF(D19&gt;0,O19/D19*100,"-")</f>
        <v>16.32576412948529</v>
      </c>
      <c r="R19" s="103">
        <v>2995</v>
      </c>
      <c r="S19" s="101"/>
      <c r="T19" s="101" t="s">
        <v>255</v>
      </c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43</v>
      </c>
      <c r="B20" s="102" t="s">
        <v>278</v>
      </c>
      <c r="C20" s="101" t="s">
        <v>279</v>
      </c>
      <c r="D20" s="103">
        <f>+SUM(E20,+I20)</f>
        <v>153848</v>
      </c>
      <c r="E20" s="103">
        <f>+SUM(G20,+H20)</f>
        <v>455</v>
      </c>
      <c r="F20" s="104">
        <f>IF(D20&gt;0,E20/D20*100,"-")</f>
        <v>0.2957464510425875</v>
      </c>
      <c r="G20" s="103">
        <v>455</v>
      </c>
      <c r="H20" s="103">
        <v>0</v>
      </c>
      <c r="I20" s="103">
        <f>+SUM(K20,+M20,+O20)</f>
        <v>153393</v>
      </c>
      <c r="J20" s="104">
        <f>IF(D20&gt;0,I20/D20*100,"-")</f>
        <v>99.70425354895741</v>
      </c>
      <c r="K20" s="103">
        <v>144256</v>
      </c>
      <c r="L20" s="104">
        <f>IF(D20&gt;0,K20/D20*100,"-")</f>
        <v>93.7652748167022</v>
      </c>
      <c r="M20" s="103">
        <v>0</v>
      </c>
      <c r="N20" s="104">
        <f>IF(D20&gt;0,M20/D20*100,"-")</f>
        <v>0</v>
      </c>
      <c r="O20" s="103">
        <v>9137</v>
      </c>
      <c r="P20" s="103">
        <v>3062</v>
      </c>
      <c r="Q20" s="104">
        <f>IF(D20&gt;0,O20/D20*100,"-")</f>
        <v>5.9389787322552134</v>
      </c>
      <c r="R20" s="103">
        <v>2031</v>
      </c>
      <c r="S20" s="101"/>
      <c r="T20" s="101" t="s">
        <v>255</v>
      </c>
      <c r="U20" s="101"/>
      <c r="V20" s="101"/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43</v>
      </c>
      <c r="B21" s="102" t="s">
        <v>280</v>
      </c>
      <c r="C21" s="101" t="s">
        <v>281</v>
      </c>
      <c r="D21" s="103">
        <f>+SUM(E21,+I21)</f>
        <v>55746</v>
      </c>
      <c r="E21" s="103">
        <f>+SUM(G21,+H21)</f>
        <v>6281</v>
      </c>
      <c r="F21" s="104">
        <f>IF(D21&gt;0,E21/D21*100,"-")</f>
        <v>11.26717612025975</v>
      </c>
      <c r="G21" s="103">
        <v>6281</v>
      </c>
      <c r="H21" s="103">
        <v>0</v>
      </c>
      <c r="I21" s="103">
        <f>+SUM(K21,+M21,+O21)</f>
        <v>49465</v>
      </c>
      <c r="J21" s="104">
        <f>IF(D21&gt;0,I21/D21*100,"-")</f>
        <v>88.73282387974025</v>
      </c>
      <c r="K21" s="103">
        <v>17597</v>
      </c>
      <c r="L21" s="104">
        <f>IF(D21&gt;0,K21/D21*100,"-")</f>
        <v>31.566390413661967</v>
      </c>
      <c r="M21" s="103">
        <v>0</v>
      </c>
      <c r="N21" s="104">
        <f>IF(D21&gt;0,M21/D21*100,"-")</f>
        <v>0</v>
      </c>
      <c r="O21" s="103">
        <v>31868</v>
      </c>
      <c r="P21" s="103">
        <v>19048</v>
      </c>
      <c r="Q21" s="104">
        <f>IF(D21&gt;0,O21/D21*100,"-")</f>
        <v>57.16643346607828</v>
      </c>
      <c r="R21" s="103">
        <v>1068</v>
      </c>
      <c r="S21" s="101"/>
      <c r="T21" s="101"/>
      <c r="U21" s="101"/>
      <c r="V21" s="101" t="s">
        <v>255</v>
      </c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43</v>
      </c>
      <c r="B22" s="102" t="s">
        <v>282</v>
      </c>
      <c r="C22" s="101" t="s">
        <v>283</v>
      </c>
      <c r="D22" s="103">
        <f>+SUM(E22,+I22)</f>
        <v>119262</v>
      </c>
      <c r="E22" s="103">
        <f>+SUM(G22,+H22)</f>
        <v>1904</v>
      </c>
      <c r="F22" s="104">
        <f>IF(D22&gt;0,E22/D22*100,"-")</f>
        <v>1.5964850497224599</v>
      </c>
      <c r="G22" s="103">
        <v>1904</v>
      </c>
      <c r="H22" s="103">
        <v>0</v>
      </c>
      <c r="I22" s="103">
        <f>+SUM(K22,+M22,+O22)</f>
        <v>117358</v>
      </c>
      <c r="J22" s="104">
        <f>IF(D22&gt;0,I22/D22*100,"-")</f>
        <v>98.40351495027754</v>
      </c>
      <c r="K22" s="103">
        <v>85569</v>
      </c>
      <c r="L22" s="104">
        <f>IF(D22&gt;0,K22/D22*100,"-")</f>
        <v>71.74875484228002</v>
      </c>
      <c r="M22" s="103">
        <v>0</v>
      </c>
      <c r="N22" s="104">
        <f>IF(D22&gt;0,M22/D22*100,"-")</f>
        <v>0</v>
      </c>
      <c r="O22" s="103">
        <v>31789</v>
      </c>
      <c r="P22" s="103">
        <v>13785</v>
      </c>
      <c r="Q22" s="104">
        <f>IF(D22&gt;0,O22/D22*100,"-")</f>
        <v>26.654760107997514</v>
      </c>
      <c r="R22" s="103">
        <v>1323</v>
      </c>
      <c r="S22" s="101"/>
      <c r="T22" s="101" t="s">
        <v>255</v>
      </c>
      <c r="U22" s="101"/>
      <c r="V22" s="101"/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43</v>
      </c>
      <c r="B23" s="102" t="s">
        <v>284</v>
      </c>
      <c r="C23" s="101" t="s">
        <v>285</v>
      </c>
      <c r="D23" s="103">
        <f>+SUM(E23,+I23)</f>
        <v>145198</v>
      </c>
      <c r="E23" s="103">
        <f>+SUM(G23,+H23)</f>
        <v>7489</v>
      </c>
      <c r="F23" s="104">
        <f>IF(D23&gt;0,E23/D23*100,"-")</f>
        <v>5.157784542486811</v>
      </c>
      <c r="G23" s="103">
        <v>7489</v>
      </c>
      <c r="H23" s="103">
        <v>0</v>
      </c>
      <c r="I23" s="103">
        <f>+SUM(K23,+M23,+O23)</f>
        <v>137709</v>
      </c>
      <c r="J23" s="104">
        <f>IF(D23&gt;0,I23/D23*100,"-")</f>
        <v>94.84221545751319</v>
      </c>
      <c r="K23" s="103">
        <v>74575</v>
      </c>
      <c r="L23" s="104">
        <f>IF(D23&gt;0,K23/D23*100,"-")</f>
        <v>51.36090028788275</v>
      </c>
      <c r="M23" s="103">
        <v>0</v>
      </c>
      <c r="N23" s="104">
        <f>IF(D23&gt;0,M23/D23*100,"-")</f>
        <v>0</v>
      </c>
      <c r="O23" s="103">
        <v>63134</v>
      </c>
      <c r="P23" s="103">
        <v>55414</v>
      </c>
      <c r="Q23" s="104">
        <f>IF(D23&gt;0,O23/D23*100,"-")</f>
        <v>43.481315169630435</v>
      </c>
      <c r="R23" s="103">
        <v>2451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43</v>
      </c>
      <c r="B24" s="102" t="s">
        <v>286</v>
      </c>
      <c r="C24" s="101" t="s">
        <v>287</v>
      </c>
      <c r="D24" s="103">
        <f>+SUM(E24,+I24)</f>
        <v>228109</v>
      </c>
      <c r="E24" s="103">
        <f>+SUM(G24,+H24)</f>
        <v>1009</v>
      </c>
      <c r="F24" s="104">
        <f>IF(D24&gt;0,E24/D24*100,"-")</f>
        <v>0.442332393724053</v>
      </c>
      <c r="G24" s="103">
        <v>1009</v>
      </c>
      <c r="H24" s="103">
        <v>0</v>
      </c>
      <c r="I24" s="103">
        <f>+SUM(K24,+M24,+O24)</f>
        <v>227100</v>
      </c>
      <c r="J24" s="104">
        <f>IF(D24&gt;0,I24/D24*100,"-")</f>
        <v>99.55766760627594</v>
      </c>
      <c r="K24" s="103">
        <v>181582</v>
      </c>
      <c r="L24" s="104">
        <f>IF(D24&gt;0,K24/D24*100,"-")</f>
        <v>79.60317216769177</v>
      </c>
      <c r="M24" s="103">
        <v>0</v>
      </c>
      <c r="N24" s="104">
        <f>IF(D24&gt;0,M24/D24*100,"-")</f>
        <v>0</v>
      </c>
      <c r="O24" s="103">
        <v>45518</v>
      </c>
      <c r="P24" s="103">
        <v>13655</v>
      </c>
      <c r="Q24" s="104">
        <f>IF(D24&gt;0,O24/D24*100,"-")</f>
        <v>19.954495438584186</v>
      </c>
      <c r="R24" s="103">
        <v>2591</v>
      </c>
      <c r="S24" s="101"/>
      <c r="T24" s="101" t="s">
        <v>255</v>
      </c>
      <c r="U24" s="101"/>
      <c r="V24" s="101"/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43</v>
      </c>
      <c r="B25" s="102" t="s">
        <v>288</v>
      </c>
      <c r="C25" s="101" t="s">
        <v>289</v>
      </c>
      <c r="D25" s="103">
        <f>+SUM(E25,+I25)</f>
        <v>245859</v>
      </c>
      <c r="E25" s="103">
        <f>+SUM(G25,+H25)</f>
        <v>1329</v>
      </c>
      <c r="F25" s="104">
        <f>IF(D25&gt;0,E25/D25*100,"-")</f>
        <v>0.5405537320171317</v>
      </c>
      <c r="G25" s="103">
        <v>1329</v>
      </c>
      <c r="H25" s="103">
        <v>0</v>
      </c>
      <c r="I25" s="103">
        <f>+SUM(K25,+M25,+O25)</f>
        <v>244530</v>
      </c>
      <c r="J25" s="104">
        <f>IF(D25&gt;0,I25/D25*100,"-")</f>
        <v>99.45944626798287</v>
      </c>
      <c r="K25" s="103">
        <v>220384</v>
      </c>
      <c r="L25" s="104">
        <f>IF(D25&gt;0,K25/D25*100,"-")</f>
        <v>89.63836996001774</v>
      </c>
      <c r="M25" s="103">
        <v>0</v>
      </c>
      <c r="N25" s="104">
        <f>IF(D25&gt;0,M25/D25*100,"-")</f>
        <v>0</v>
      </c>
      <c r="O25" s="103">
        <v>24146</v>
      </c>
      <c r="P25" s="103">
        <v>3816</v>
      </c>
      <c r="Q25" s="104">
        <f>IF(D25&gt;0,O25/D25*100,"-")</f>
        <v>9.821076307965134</v>
      </c>
      <c r="R25" s="103">
        <v>5147</v>
      </c>
      <c r="S25" s="101"/>
      <c r="T25" s="101" t="s">
        <v>255</v>
      </c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43</v>
      </c>
      <c r="B26" s="102" t="s">
        <v>290</v>
      </c>
      <c r="C26" s="101" t="s">
        <v>291</v>
      </c>
      <c r="D26" s="103">
        <f>+SUM(E26,+I26)</f>
        <v>336151</v>
      </c>
      <c r="E26" s="103">
        <f>+SUM(G26,+H26)</f>
        <v>3079</v>
      </c>
      <c r="F26" s="104">
        <f>IF(D26&gt;0,E26/D26*100,"-")</f>
        <v>0.9159574119963945</v>
      </c>
      <c r="G26" s="103">
        <v>3079</v>
      </c>
      <c r="H26" s="103">
        <v>0</v>
      </c>
      <c r="I26" s="103">
        <f>+SUM(K26,+M26,+O26)</f>
        <v>333072</v>
      </c>
      <c r="J26" s="104">
        <f>IF(D26&gt;0,I26/D26*100,"-")</f>
        <v>99.08404258800361</v>
      </c>
      <c r="K26" s="103">
        <v>265124</v>
      </c>
      <c r="L26" s="104">
        <f>IF(D26&gt;0,K26/D26*100,"-")</f>
        <v>78.87050759926343</v>
      </c>
      <c r="M26" s="103">
        <v>0</v>
      </c>
      <c r="N26" s="104">
        <f>IF(D26&gt;0,M26/D26*100,"-")</f>
        <v>0</v>
      </c>
      <c r="O26" s="103">
        <v>67948</v>
      </c>
      <c r="P26" s="103">
        <v>24028</v>
      </c>
      <c r="Q26" s="104">
        <f>IF(D26&gt;0,O26/D26*100,"-")</f>
        <v>20.21353498874018</v>
      </c>
      <c r="R26" s="103">
        <v>4739</v>
      </c>
      <c r="S26" s="101"/>
      <c r="T26" s="101" t="s">
        <v>255</v>
      </c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43</v>
      </c>
      <c r="B27" s="102" t="s">
        <v>292</v>
      </c>
      <c r="C27" s="101" t="s">
        <v>293</v>
      </c>
      <c r="D27" s="103">
        <f>+SUM(E27,+I27)</f>
        <v>72931</v>
      </c>
      <c r="E27" s="103">
        <f>+SUM(G27,+H27)</f>
        <v>300</v>
      </c>
      <c r="F27" s="104">
        <f>IF(D27&gt;0,E27/D27*100,"-")</f>
        <v>0.4113477122211405</v>
      </c>
      <c r="G27" s="103">
        <v>300</v>
      </c>
      <c r="H27" s="103">
        <v>0</v>
      </c>
      <c r="I27" s="103">
        <f>+SUM(K27,+M27,+O27)</f>
        <v>72631</v>
      </c>
      <c r="J27" s="104">
        <f>IF(D27&gt;0,I27/D27*100,"-")</f>
        <v>99.58865228777886</v>
      </c>
      <c r="K27" s="103">
        <v>68948</v>
      </c>
      <c r="L27" s="104">
        <f>IF(D27&gt;0,K27/D27*100,"-")</f>
        <v>94.53867354074399</v>
      </c>
      <c r="M27" s="103">
        <v>0</v>
      </c>
      <c r="N27" s="104">
        <f>IF(D27&gt;0,M27/D27*100,"-")</f>
        <v>0</v>
      </c>
      <c r="O27" s="103">
        <v>3683</v>
      </c>
      <c r="P27" s="103">
        <v>662</v>
      </c>
      <c r="Q27" s="104">
        <f>IF(D27&gt;0,O27/D27*100,"-")</f>
        <v>5.049978747034869</v>
      </c>
      <c r="R27" s="103">
        <v>4337</v>
      </c>
      <c r="S27" s="101"/>
      <c r="T27" s="101" t="s">
        <v>255</v>
      </c>
      <c r="U27" s="101"/>
      <c r="V27" s="101"/>
      <c r="W27" s="101"/>
      <c r="X27" s="101"/>
      <c r="Y27" s="101"/>
      <c r="Z27" s="101" t="s">
        <v>255</v>
      </c>
    </row>
    <row r="28" spans="1:26" s="107" customFormat="1" ht="13.5" customHeight="1">
      <c r="A28" s="101" t="s">
        <v>43</v>
      </c>
      <c r="B28" s="102" t="s">
        <v>294</v>
      </c>
      <c r="C28" s="101" t="s">
        <v>295</v>
      </c>
      <c r="D28" s="103">
        <f>+SUM(E28,+I28)</f>
        <v>134722</v>
      </c>
      <c r="E28" s="103">
        <f>+SUM(G28,+H28)</f>
        <v>257</v>
      </c>
      <c r="F28" s="104">
        <f>IF(D28&gt;0,E28/D28*100,"-")</f>
        <v>0.19076320125888868</v>
      </c>
      <c r="G28" s="103">
        <v>257</v>
      </c>
      <c r="H28" s="103">
        <v>0</v>
      </c>
      <c r="I28" s="103">
        <f>+SUM(K28,+M28,+O28)</f>
        <v>134465</v>
      </c>
      <c r="J28" s="104">
        <f>IF(D28&gt;0,I28/D28*100,"-")</f>
        <v>99.80923679874111</v>
      </c>
      <c r="K28" s="103">
        <v>119493</v>
      </c>
      <c r="L28" s="104">
        <f>IF(D28&gt;0,K28/D28*100,"-")</f>
        <v>88.69598135419605</v>
      </c>
      <c r="M28" s="103">
        <v>0</v>
      </c>
      <c r="N28" s="104">
        <f>IF(D28&gt;0,M28/D28*100,"-")</f>
        <v>0</v>
      </c>
      <c r="O28" s="103">
        <v>14972</v>
      </c>
      <c r="P28" s="103">
        <v>12557</v>
      </c>
      <c r="Q28" s="104">
        <f>IF(D28&gt;0,O28/D28*100,"-")</f>
        <v>11.113255444545063</v>
      </c>
      <c r="R28" s="103">
        <v>5332</v>
      </c>
      <c r="S28" s="101"/>
      <c r="T28" s="101" t="s">
        <v>255</v>
      </c>
      <c r="U28" s="101"/>
      <c r="V28" s="101"/>
      <c r="W28" s="101"/>
      <c r="X28" s="101"/>
      <c r="Y28" s="101"/>
      <c r="Z28" s="101" t="s">
        <v>255</v>
      </c>
    </row>
    <row r="29" spans="1:26" s="107" customFormat="1" ht="13.5" customHeight="1">
      <c r="A29" s="101" t="s">
        <v>43</v>
      </c>
      <c r="B29" s="102" t="s">
        <v>296</v>
      </c>
      <c r="C29" s="101" t="s">
        <v>297</v>
      </c>
      <c r="D29" s="103">
        <f>+SUM(E29,+I29)</f>
        <v>149556</v>
      </c>
      <c r="E29" s="103">
        <f>+SUM(G29,+H29)</f>
        <v>782</v>
      </c>
      <c r="F29" s="104">
        <f>IF(D29&gt;0,E29/D29*100,"-")</f>
        <v>0.5228810612747065</v>
      </c>
      <c r="G29" s="103">
        <v>782</v>
      </c>
      <c r="H29" s="103">
        <v>0</v>
      </c>
      <c r="I29" s="103">
        <f>+SUM(K29,+M29,+O29)</f>
        <v>148774</v>
      </c>
      <c r="J29" s="104">
        <f>IF(D29&gt;0,I29/D29*100,"-")</f>
        <v>99.4771189387253</v>
      </c>
      <c r="K29" s="103">
        <v>128633</v>
      </c>
      <c r="L29" s="104">
        <f>IF(D29&gt;0,K29/D29*100,"-")</f>
        <v>86.00992270453877</v>
      </c>
      <c r="M29" s="103">
        <v>0</v>
      </c>
      <c r="N29" s="104">
        <f>IF(D29&gt;0,M29/D29*100,"-")</f>
        <v>0</v>
      </c>
      <c r="O29" s="103">
        <v>20141</v>
      </c>
      <c r="P29" s="103">
        <v>11773</v>
      </c>
      <c r="Q29" s="104">
        <f>IF(D29&gt;0,O29/D29*100,"-")</f>
        <v>13.467196234186526</v>
      </c>
      <c r="R29" s="103">
        <v>1525</v>
      </c>
      <c r="S29" s="101"/>
      <c r="T29" s="101"/>
      <c r="U29" s="101"/>
      <c r="V29" s="101" t="s">
        <v>255</v>
      </c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43</v>
      </c>
      <c r="B30" s="102" t="s">
        <v>298</v>
      </c>
      <c r="C30" s="101" t="s">
        <v>299</v>
      </c>
      <c r="D30" s="103">
        <f>+SUM(E30,+I30)</f>
        <v>135556</v>
      </c>
      <c r="E30" s="103">
        <f>+SUM(G30,+H30)</f>
        <v>331</v>
      </c>
      <c r="F30" s="104">
        <f>IF(D30&gt;0,E30/D30*100,"-")</f>
        <v>0.2441795272802384</v>
      </c>
      <c r="G30" s="103">
        <v>331</v>
      </c>
      <c r="H30" s="103">
        <v>0</v>
      </c>
      <c r="I30" s="103">
        <f>+SUM(K30,+M30,+O30)</f>
        <v>135225</v>
      </c>
      <c r="J30" s="104">
        <f>IF(D30&gt;0,I30/D30*100,"-")</f>
        <v>99.75582047271976</v>
      </c>
      <c r="K30" s="103">
        <v>128502</v>
      </c>
      <c r="L30" s="104">
        <f>IF(D30&gt;0,K30/D30*100,"-")</f>
        <v>94.79624656968338</v>
      </c>
      <c r="M30" s="103">
        <v>0</v>
      </c>
      <c r="N30" s="104">
        <f>IF(D30&gt;0,M30/D30*100,"-")</f>
        <v>0</v>
      </c>
      <c r="O30" s="103">
        <v>6723</v>
      </c>
      <c r="P30" s="103">
        <v>900</v>
      </c>
      <c r="Q30" s="104">
        <f>IF(D30&gt;0,O30/D30*100,"-")</f>
        <v>4.959573903036383</v>
      </c>
      <c r="R30" s="103">
        <v>2803</v>
      </c>
      <c r="S30" s="101"/>
      <c r="T30" s="101"/>
      <c r="U30" s="101"/>
      <c r="V30" s="101" t="s">
        <v>255</v>
      </c>
      <c r="W30" s="101"/>
      <c r="X30" s="101"/>
      <c r="Y30" s="101"/>
      <c r="Z30" s="101" t="s">
        <v>255</v>
      </c>
    </row>
    <row r="31" spans="1:26" s="107" customFormat="1" ht="13.5" customHeight="1">
      <c r="A31" s="101" t="s">
        <v>43</v>
      </c>
      <c r="B31" s="102" t="s">
        <v>300</v>
      </c>
      <c r="C31" s="101" t="s">
        <v>301</v>
      </c>
      <c r="D31" s="103">
        <f>+SUM(E31,+I31)</f>
        <v>73953</v>
      </c>
      <c r="E31" s="103">
        <f>+SUM(G31,+H31)</f>
        <v>761</v>
      </c>
      <c r="F31" s="104">
        <f>IF(D31&gt;0,E31/D31*100,"-")</f>
        <v>1.029031952726732</v>
      </c>
      <c r="G31" s="103">
        <v>761</v>
      </c>
      <c r="H31" s="103">
        <v>0</v>
      </c>
      <c r="I31" s="103">
        <f>+SUM(K31,+M31,+O31)</f>
        <v>73192</v>
      </c>
      <c r="J31" s="104">
        <f>IF(D31&gt;0,I31/D31*100,"-")</f>
        <v>98.97096804727326</v>
      </c>
      <c r="K31" s="103">
        <v>72178</v>
      </c>
      <c r="L31" s="104">
        <f>IF(D31&gt;0,K31/D31*100,"-")</f>
        <v>97.59982691709598</v>
      </c>
      <c r="M31" s="103">
        <v>0</v>
      </c>
      <c r="N31" s="104">
        <f>IF(D31&gt;0,M31/D31*100,"-")</f>
        <v>0</v>
      </c>
      <c r="O31" s="103">
        <v>1014</v>
      </c>
      <c r="P31" s="103">
        <v>73</v>
      </c>
      <c r="Q31" s="104">
        <f>IF(D31&gt;0,O31/D31*100,"-")</f>
        <v>1.3711411301772747</v>
      </c>
      <c r="R31" s="103">
        <v>1420</v>
      </c>
      <c r="S31" s="101"/>
      <c r="T31" s="101"/>
      <c r="U31" s="101"/>
      <c r="V31" s="101" t="s">
        <v>255</v>
      </c>
      <c r="W31" s="101"/>
      <c r="X31" s="101"/>
      <c r="Y31" s="101"/>
      <c r="Z31" s="101" t="s">
        <v>255</v>
      </c>
    </row>
    <row r="32" spans="1:26" s="107" customFormat="1" ht="13.5" customHeight="1">
      <c r="A32" s="101" t="s">
        <v>43</v>
      </c>
      <c r="B32" s="102" t="s">
        <v>302</v>
      </c>
      <c r="C32" s="101" t="s">
        <v>303</v>
      </c>
      <c r="D32" s="103">
        <f>+SUM(E32,+I32)</f>
        <v>80705</v>
      </c>
      <c r="E32" s="103">
        <f>+SUM(G32,+H32)</f>
        <v>128</v>
      </c>
      <c r="F32" s="104">
        <f>IF(D32&gt;0,E32/D32*100,"-")</f>
        <v>0.1586023170807261</v>
      </c>
      <c r="G32" s="103">
        <v>128</v>
      </c>
      <c r="H32" s="103">
        <v>0</v>
      </c>
      <c r="I32" s="103">
        <f>+SUM(K32,+M32,+O32)</f>
        <v>80577</v>
      </c>
      <c r="J32" s="104">
        <f>IF(D32&gt;0,I32/D32*100,"-")</f>
        <v>99.84139768291928</v>
      </c>
      <c r="K32" s="103">
        <v>77375</v>
      </c>
      <c r="L32" s="104">
        <f>IF(D32&gt;0,K32/D32*100,"-")</f>
        <v>95.87386159469673</v>
      </c>
      <c r="M32" s="103">
        <v>0</v>
      </c>
      <c r="N32" s="104">
        <f>IF(D32&gt;0,M32/D32*100,"-")</f>
        <v>0</v>
      </c>
      <c r="O32" s="103">
        <v>3202</v>
      </c>
      <c r="P32" s="103">
        <v>2107</v>
      </c>
      <c r="Q32" s="104">
        <f>IF(D32&gt;0,O32/D32*100,"-")</f>
        <v>3.967536088222539</v>
      </c>
      <c r="R32" s="103">
        <v>2017</v>
      </c>
      <c r="S32" s="101"/>
      <c r="T32" s="101"/>
      <c r="U32" s="101"/>
      <c r="V32" s="101" t="s">
        <v>255</v>
      </c>
      <c r="W32" s="101"/>
      <c r="X32" s="101"/>
      <c r="Y32" s="101"/>
      <c r="Z32" s="101" t="s">
        <v>255</v>
      </c>
    </row>
    <row r="33" spans="1:26" s="107" customFormat="1" ht="13.5" customHeight="1">
      <c r="A33" s="101" t="s">
        <v>43</v>
      </c>
      <c r="B33" s="102" t="s">
        <v>304</v>
      </c>
      <c r="C33" s="101" t="s">
        <v>305</v>
      </c>
      <c r="D33" s="103">
        <f>+SUM(E33,+I33)</f>
        <v>163674</v>
      </c>
      <c r="E33" s="103">
        <f>+SUM(G33,+H33)</f>
        <v>179</v>
      </c>
      <c r="F33" s="104">
        <f>IF(D33&gt;0,E33/D33*100,"-")</f>
        <v>0.10936373522978603</v>
      </c>
      <c r="G33" s="103">
        <v>179</v>
      </c>
      <c r="H33" s="103">
        <v>0</v>
      </c>
      <c r="I33" s="103">
        <f>+SUM(K33,+M33,+O33)</f>
        <v>163495</v>
      </c>
      <c r="J33" s="104">
        <f>IF(D33&gt;0,I33/D33*100,"-")</f>
        <v>99.89063626477022</v>
      </c>
      <c r="K33" s="103">
        <v>152956</v>
      </c>
      <c r="L33" s="104">
        <f>IF(D33&gt;0,K33/D33*100,"-")</f>
        <v>93.45161723914612</v>
      </c>
      <c r="M33" s="103">
        <v>0</v>
      </c>
      <c r="N33" s="104">
        <f>IF(D33&gt;0,M33/D33*100,"-")</f>
        <v>0</v>
      </c>
      <c r="O33" s="103">
        <v>10539</v>
      </c>
      <c r="P33" s="103">
        <v>2407</v>
      </c>
      <c r="Q33" s="104">
        <f>IF(D33&gt;0,O33/D33*100,"-")</f>
        <v>6.439019025624107</v>
      </c>
      <c r="R33" s="103">
        <v>2608</v>
      </c>
      <c r="S33" s="101"/>
      <c r="T33" s="101"/>
      <c r="U33" s="101"/>
      <c r="V33" s="101" t="s">
        <v>255</v>
      </c>
      <c r="W33" s="101"/>
      <c r="X33" s="101"/>
      <c r="Y33" s="101"/>
      <c r="Z33" s="101" t="s">
        <v>255</v>
      </c>
    </row>
    <row r="34" spans="1:26" s="107" customFormat="1" ht="13.5" customHeight="1">
      <c r="A34" s="101" t="s">
        <v>43</v>
      </c>
      <c r="B34" s="102" t="s">
        <v>306</v>
      </c>
      <c r="C34" s="101" t="s">
        <v>307</v>
      </c>
      <c r="D34" s="103">
        <f>+SUM(E34,+I34)</f>
        <v>74978</v>
      </c>
      <c r="E34" s="103">
        <f>+SUM(G34,+H34)</f>
        <v>760</v>
      </c>
      <c r="F34" s="104">
        <f>IF(D34&gt;0,E34/D34*100,"-")</f>
        <v>1.0136306649950653</v>
      </c>
      <c r="G34" s="103">
        <v>760</v>
      </c>
      <c r="H34" s="103">
        <v>0</v>
      </c>
      <c r="I34" s="103">
        <f>+SUM(K34,+M34,+O34)</f>
        <v>74218</v>
      </c>
      <c r="J34" s="104">
        <f>IF(D34&gt;0,I34/D34*100,"-")</f>
        <v>98.98636933500494</v>
      </c>
      <c r="K34" s="103">
        <v>54432</v>
      </c>
      <c r="L34" s="104">
        <f>IF(D34&gt;0,K34/D34*100,"-")</f>
        <v>72.59729520659394</v>
      </c>
      <c r="M34" s="103">
        <v>0</v>
      </c>
      <c r="N34" s="104">
        <f>IF(D34&gt;0,M34/D34*100,"-")</f>
        <v>0</v>
      </c>
      <c r="O34" s="103">
        <v>19786</v>
      </c>
      <c r="P34" s="103">
        <v>14884</v>
      </c>
      <c r="Q34" s="104">
        <f>IF(D34&gt;0,O34/D34*100,"-")</f>
        <v>26.389074128411</v>
      </c>
      <c r="R34" s="103">
        <v>540</v>
      </c>
      <c r="S34" s="101"/>
      <c r="T34" s="101" t="s">
        <v>255</v>
      </c>
      <c r="U34" s="101"/>
      <c r="V34" s="101"/>
      <c r="W34" s="101"/>
      <c r="X34" s="101"/>
      <c r="Y34" s="101"/>
      <c r="Z34" s="101" t="s">
        <v>255</v>
      </c>
    </row>
    <row r="35" spans="1:26" s="107" customFormat="1" ht="13.5" customHeight="1">
      <c r="A35" s="101" t="s">
        <v>43</v>
      </c>
      <c r="B35" s="102" t="s">
        <v>308</v>
      </c>
      <c r="C35" s="101" t="s">
        <v>309</v>
      </c>
      <c r="D35" s="103">
        <f>+SUM(E35,+I35)</f>
        <v>154490</v>
      </c>
      <c r="E35" s="103">
        <f>+SUM(G35,+H35)</f>
        <v>3090</v>
      </c>
      <c r="F35" s="104">
        <f>IF(D35&gt;0,E35/D35*100,"-")</f>
        <v>2.0001294582173603</v>
      </c>
      <c r="G35" s="103">
        <v>3090</v>
      </c>
      <c r="H35" s="103">
        <v>0</v>
      </c>
      <c r="I35" s="103">
        <f>+SUM(K35,+M35,+O35)</f>
        <v>151400</v>
      </c>
      <c r="J35" s="104">
        <f>IF(D35&gt;0,I35/D35*100,"-")</f>
        <v>97.99987054178264</v>
      </c>
      <c r="K35" s="103">
        <v>100727</v>
      </c>
      <c r="L35" s="104">
        <f>IF(D35&gt;0,K35/D35*100,"-")</f>
        <v>65.19968930027834</v>
      </c>
      <c r="M35" s="103">
        <v>0</v>
      </c>
      <c r="N35" s="104">
        <f>IF(D35&gt;0,M35/D35*100,"-")</f>
        <v>0</v>
      </c>
      <c r="O35" s="103">
        <v>50673</v>
      </c>
      <c r="P35" s="103">
        <v>29044</v>
      </c>
      <c r="Q35" s="104">
        <f>IF(D35&gt;0,O35/D35*100,"-")</f>
        <v>32.800181241504305</v>
      </c>
      <c r="R35" s="103">
        <v>2034</v>
      </c>
      <c r="S35" s="101"/>
      <c r="T35" s="101" t="s">
        <v>255</v>
      </c>
      <c r="U35" s="101"/>
      <c r="V35" s="101"/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43</v>
      </c>
      <c r="B36" s="102" t="s">
        <v>310</v>
      </c>
      <c r="C36" s="101" t="s">
        <v>311</v>
      </c>
      <c r="D36" s="103">
        <f>+SUM(E36,+I36)</f>
        <v>68222</v>
      </c>
      <c r="E36" s="103">
        <f>+SUM(G36,+H36)</f>
        <v>187</v>
      </c>
      <c r="F36" s="104">
        <f>IF(D36&gt;0,E36/D36*100,"-")</f>
        <v>0.2741051273782651</v>
      </c>
      <c r="G36" s="103">
        <v>187</v>
      </c>
      <c r="H36" s="103">
        <v>0</v>
      </c>
      <c r="I36" s="103">
        <f>+SUM(K36,+M36,+O36)</f>
        <v>68035</v>
      </c>
      <c r="J36" s="104">
        <f>IF(D36&gt;0,I36/D36*100,"-")</f>
        <v>99.72589487262174</v>
      </c>
      <c r="K36" s="103">
        <v>52932</v>
      </c>
      <c r="L36" s="104">
        <f>IF(D36&gt;0,K36/D36*100,"-")</f>
        <v>77.58787487907128</v>
      </c>
      <c r="M36" s="103">
        <v>0</v>
      </c>
      <c r="N36" s="104">
        <f>IF(D36&gt;0,M36/D36*100,"-")</f>
        <v>0</v>
      </c>
      <c r="O36" s="103">
        <v>15103</v>
      </c>
      <c r="P36" s="103">
        <v>3780</v>
      </c>
      <c r="Q36" s="104">
        <f>IF(D36&gt;0,O36/D36*100,"-")</f>
        <v>22.13801999355047</v>
      </c>
      <c r="R36" s="103">
        <v>424</v>
      </c>
      <c r="S36" s="101"/>
      <c r="T36" s="101" t="s">
        <v>255</v>
      </c>
      <c r="U36" s="101"/>
      <c r="V36" s="101"/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43</v>
      </c>
      <c r="B37" s="102" t="s">
        <v>312</v>
      </c>
      <c r="C37" s="101" t="s">
        <v>313</v>
      </c>
      <c r="D37" s="103">
        <f>+SUM(E37,+I37)</f>
        <v>85917</v>
      </c>
      <c r="E37" s="103">
        <f>+SUM(G37,+H37)</f>
        <v>1325</v>
      </c>
      <c r="F37" s="104">
        <f>IF(D37&gt;0,E37/D37*100,"-")</f>
        <v>1.542186063293644</v>
      </c>
      <c r="G37" s="103">
        <v>1325</v>
      </c>
      <c r="H37" s="103">
        <v>0</v>
      </c>
      <c r="I37" s="103">
        <f>+SUM(K37,+M37,+O37)</f>
        <v>84592</v>
      </c>
      <c r="J37" s="104">
        <f>IF(D37&gt;0,I37/D37*100,"-")</f>
        <v>98.45781393670634</v>
      </c>
      <c r="K37" s="103">
        <v>56643</v>
      </c>
      <c r="L37" s="104">
        <f>IF(D37&gt;0,K37/D37*100,"-")</f>
        <v>65.92758127029576</v>
      </c>
      <c r="M37" s="103">
        <v>0</v>
      </c>
      <c r="N37" s="104">
        <f>IF(D37&gt;0,M37/D37*100,"-")</f>
        <v>0</v>
      </c>
      <c r="O37" s="103">
        <v>27949</v>
      </c>
      <c r="P37" s="103">
        <v>14605</v>
      </c>
      <c r="Q37" s="104">
        <f>IF(D37&gt;0,O37/D37*100,"-")</f>
        <v>32.530232666410605</v>
      </c>
      <c r="R37" s="103">
        <v>2599</v>
      </c>
      <c r="S37" s="101"/>
      <c r="T37" s="101" t="s">
        <v>255</v>
      </c>
      <c r="U37" s="101"/>
      <c r="V37" s="101"/>
      <c r="W37" s="101"/>
      <c r="X37" s="101"/>
      <c r="Y37" s="101"/>
      <c r="Z37" s="101" t="s">
        <v>255</v>
      </c>
    </row>
    <row r="38" spans="1:26" s="107" customFormat="1" ht="13.5" customHeight="1">
      <c r="A38" s="101" t="s">
        <v>43</v>
      </c>
      <c r="B38" s="102" t="s">
        <v>314</v>
      </c>
      <c r="C38" s="101" t="s">
        <v>315</v>
      </c>
      <c r="D38" s="103">
        <f>+SUM(E38,+I38)</f>
        <v>109856</v>
      </c>
      <c r="E38" s="103">
        <f>+SUM(G38,+H38)</f>
        <v>355</v>
      </c>
      <c r="F38" s="104">
        <f>IF(D38&gt;0,E38/D38*100,"-")</f>
        <v>0.32315030585493737</v>
      </c>
      <c r="G38" s="103">
        <v>355</v>
      </c>
      <c r="H38" s="103">
        <v>0</v>
      </c>
      <c r="I38" s="103">
        <f>+SUM(K38,+M38,+O38)</f>
        <v>109501</v>
      </c>
      <c r="J38" s="104">
        <f>IF(D38&gt;0,I38/D38*100,"-")</f>
        <v>99.67684969414506</v>
      </c>
      <c r="K38" s="103">
        <v>100866</v>
      </c>
      <c r="L38" s="104">
        <f>IF(D38&gt;0,K38/D38*100,"-")</f>
        <v>91.8165598601806</v>
      </c>
      <c r="M38" s="103">
        <v>0</v>
      </c>
      <c r="N38" s="104">
        <f>IF(D38&gt;0,M38/D38*100,"-")</f>
        <v>0</v>
      </c>
      <c r="O38" s="103">
        <v>8635</v>
      </c>
      <c r="P38" s="103">
        <v>1831</v>
      </c>
      <c r="Q38" s="104">
        <f>IF(D38&gt;0,O38/D38*100,"-")</f>
        <v>7.860289833964462</v>
      </c>
      <c r="R38" s="103">
        <v>1817</v>
      </c>
      <c r="S38" s="101"/>
      <c r="T38" s="101"/>
      <c r="U38" s="101"/>
      <c r="V38" s="101" t="s">
        <v>255</v>
      </c>
      <c r="W38" s="101"/>
      <c r="X38" s="101"/>
      <c r="Y38" s="101"/>
      <c r="Z38" s="101" t="s">
        <v>255</v>
      </c>
    </row>
    <row r="39" spans="1:26" s="107" customFormat="1" ht="13.5" customHeight="1">
      <c r="A39" s="101" t="s">
        <v>43</v>
      </c>
      <c r="B39" s="102" t="s">
        <v>316</v>
      </c>
      <c r="C39" s="101" t="s">
        <v>317</v>
      </c>
      <c r="D39" s="103">
        <f>+SUM(E39,+I39)</f>
        <v>137356</v>
      </c>
      <c r="E39" s="103">
        <f>+SUM(G39,+H39)</f>
        <v>3355</v>
      </c>
      <c r="F39" s="104">
        <f>IF(D39&gt;0,E39/D39*100,"-")</f>
        <v>2.4425580244037395</v>
      </c>
      <c r="G39" s="103">
        <v>3355</v>
      </c>
      <c r="H39" s="103">
        <v>0</v>
      </c>
      <c r="I39" s="103">
        <f>+SUM(K39,+M39,+O39)</f>
        <v>134001</v>
      </c>
      <c r="J39" s="104">
        <f>IF(D39&gt;0,I39/D39*100,"-")</f>
        <v>97.55744197559626</v>
      </c>
      <c r="K39" s="103">
        <v>92893</v>
      </c>
      <c r="L39" s="104">
        <f>IF(D39&gt;0,K39/D39*100,"-")</f>
        <v>67.62937185124785</v>
      </c>
      <c r="M39" s="103">
        <v>0</v>
      </c>
      <c r="N39" s="104">
        <f>IF(D39&gt;0,M39/D39*100,"-")</f>
        <v>0</v>
      </c>
      <c r="O39" s="103">
        <v>41108</v>
      </c>
      <c r="P39" s="103">
        <v>10314</v>
      </c>
      <c r="Q39" s="104">
        <f>IF(D39&gt;0,O39/D39*100,"-")</f>
        <v>29.92807012434841</v>
      </c>
      <c r="R39" s="103">
        <v>3180</v>
      </c>
      <c r="S39" s="101"/>
      <c r="T39" s="101" t="s">
        <v>255</v>
      </c>
      <c r="U39" s="101"/>
      <c r="V39" s="101"/>
      <c r="W39" s="101"/>
      <c r="X39" s="101"/>
      <c r="Y39" s="101"/>
      <c r="Z39" s="101" t="s">
        <v>255</v>
      </c>
    </row>
    <row r="40" spans="1:26" s="107" customFormat="1" ht="13.5" customHeight="1">
      <c r="A40" s="101" t="s">
        <v>43</v>
      </c>
      <c r="B40" s="102" t="s">
        <v>318</v>
      </c>
      <c r="C40" s="101" t="s">
        <v>319</v>
      </c>
      <c r="D40" s="103">
        <f>+SUM(E40,+I40)</f>
        <v>62575</v>
      </c>
      <c r="E40" s="103">
        <f>+SUM(G40,+H40)</f>
        <v>1738</v>
      </c>
      <c r="F40" s="104">
        <f>IF(D40&gt;0,E40/D40*100,"-")</f>
        <v>2.777467039552537</v>
      </c>
      <c r="G40" s="103">
        <v>1738</v>
      </c>
      <c r="H40" s="103">
        <v>0</v>
      </c>
      <c r="I40" s="103">
        <f>+SUM(K40,+M40,+O40)</f>
        <v>60837</v>
      </c>
      <c r="J40" s="104">
        <f>IF(D40&gt;0,I40/D40*100,"-")</f>
        <v>97.22253296044747</v>
      </c>
      <c r="K40" s="103">
        <v>42250</v>
      </c>
      <c r="L40" s="104">
        <f>IF(D40&gt;0,K40/D40*100,"-")</f>
        <v>67.5189772273272</v>
      </c>
      <c r="M40" s="103">
        <v>0</v>
      </c>
      <c r="N40" s="104">
        <f>IF(D40&gt;0,M40/D40*100,"-")</f>
        <v>0</v>
      </c>
      <c r="O40" s="103">
        <v>18587</v>
      </c>
      <c r="P40" s="103">
        <v>5393</v>
      </c>
      <c r="Q40" s="104">
        <f>IF(D40&gt;0,O40/D40*100,"-")</f>
        <v>29.703555733120258</v>
      </c>
      <c r="R40" s="103">
        <v>448</v>
      </c>
      <c r="S40" s="101"/>
      <c r="T40" s="101" t="s">
        <v>255</v>
      </c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43</v>
      </c>
      <c r="B41" s="102" t="s">
        <v>320</v>
      </c>
      <c r="C41" s="101" t="s">
        <v>321</v>
      </c>
      <c r="D41" s="103">
        <f>+SUM(E41,+I41)</f>
        <v>101310</v>
      </c>
      <c r="E41" s="103">
        <f>+SUM(G41,+H41)</f>
        <v>954</v>
      </c>
      <c r="F41" s="104">
        <f>IF(D41&gt;0,E41/D41*100,"-")</f>
        <v>0.9416641989931892</v>
      </c>
      <c r="G41" s="103">
        <v>954</v>
      </c>
      <c r="H41" s="103">
        <v>0</v>
      </c>
      <c r="I41" s="103">
        <f>+SUM(K41,+M41,+O41)</f>
        <v>100356</v>
      </c>
      <c r="J41" s="104">
        <f>IF(D41&gt;0,I41/D41*100,"-")</f>
        <v>99.05833580100682</v>
      </c>
      <c r="K41" s="103">
        <v>65233</v>
      </c>
      <c r="L41" s="104">
        <f>IF(D41&gt;0,K41/D41*100,"-")</f>
        <v>64.38949758167999</v>
      </c>
      <c r="M41" s="103">
        <v>0</v>
      </c>
      <c r="N41" s="104">
        <f>IF(D41&gt;0,M41/D41*100,"-")</f>
        <v>0</v>
      </c>
      <c r="O41" s="103">
        <v>35123</v>
      </c>
      <c r="P41" s="103">
        <v>21259</v>
      </c>
      <c r="Q41" s="104">
        <f>IF(D41&gt;0,O41/D41*100,"-")</f>
        <v>34.66883821932682</v>
      </c>
      <c r="R41" s="103">
        <v>2127</v>
      </c>
      <c r="S41" s="101"/>
      <c r="T41" s="101"/>
      <c r="U41" s="101"/>
      <c r="V41" s="101" t="s">
        <v>255</v>
      </c>
      <c r="W41" s="101"/>
      <c r="X41" s="101"/>
      <c r="Y41" s="101"/>
      <c r="Z41" s="101" t="s">
        <v>255</v>
      </c>
    </row>
    <row r="42" spans="1:26" s="107" customFormat="1" ht="13.5" customHeight="1">
      <c r="A42" s="101" t="s">
        <v>43</v>
      </c>
      <c r="B42" s="102" t="s">
        <v>322</v>
      </c>
      <c r="C42" s="101" t="s">
        <v>323</v>
      </c>
      <c r="D42" s="103">
        <f>+SUM(E42,+I42)</f>
        <v>52801</v>
      </c>
      <c r="E42" s="103">
        <f>+SUM(G42,+H42)</f>
        <v>1122</v>
      </c>
      <c r="F42" s="104">
        <f>IF(D42&gt;0,E42/D42*100,"-")</f>
        <v>2.1249597545501033</v>
      </c>
      <c r="G42" s="103">
        <v>1122</v>
      </c>
      <c r="H42" s="103">
        <v>0</v>
      </c>
      <c r="I42" s="103">
        <f>+SUM(K42,+M42,+O42)</f>
        <v>51679</v>
      </c>
      <c r="J42" s="104">
        <f>IF(D42&gt;0,I42/D42*100,"-")</f>
        <v>97.8750402454499</v>
      </c>
      <c r="K42" s="103">
        <v>19688</v>
      </c>
      <c r="L42" s="104">
        <f>IF(D42&gt;0,K42/D42*100,"-")</f>
        <v>37.28717259142819</v>
      </c>
      <c r="M42" s="103">
        <v>0</v>
      </c>
      <c r="N42" s="104">
        <f>IF(D42&gt;0,M42/D42*100,"-")</f>
        <v>0</v>
      </c>
      <c r="O42" s="103">
        <v>31991</v>
      </c>
      <c r="P42" s="103">
        <v>17746</v>
      </c>
      <c r="Q42" s="104">
        <f>IF(D42&gt;0,O42/D42*100,"-")</f>
        <v>60.5878676540217</v>
      </c>
      <c r="R42" s="103">
        <v>810</v>
      </c>
      <c r="S42" s="101"/>
      <c r="T42" s="101"/>
      <c r="U42" s="101"/>
      <c r="V42" s="101" t="s">
        <v>255</v>
      </c>
      <c r="W42" s="101"/>
      <c r="X42" s="101"/>
      <c r="Y42" s="101"/>
      <c r="Z42" s="101" t="s">
        <v>255</v>
      </c>
    </row>
    <row r="43" spans="1:26" s="107" customFormat="1" ht="13.5" customHeight="1">
      <c r="A43" s="101" t="s">
        <v>43</v>
      </c>
      <c r="B43" s="102" t="s">
        <v>324</v>
      </c>
      <c r="C43" s="101" t="s">
        <v>325</v>
      </c>
      <c r="D43" s="103">
        <f>+SUM(E43,+I43)</f>
        <v>70150</v>
      </c>
      <c r="E43" s="103">
        <f>+SUM(G43,+H43)</f>
        <v>799</v>
      </c>
      <c r="F43" s="104">
        <f>IF(D43&gt;0,E43/D43*100,"-")</f>
        <v>1.1389878831076266</v>
      </c>
      <c r="G43" s="103">
        <v>799</v>
      </c>
      <c r="H43" s="103">
        <v>0</v>
      </c>
      <c r="I43" s="103">
        <f>+SUM(K43,+M43,+O43)</f>
        <v>69351</v>
      </c>
      <c r="J43" s="104">
        <f>IF(D43&gt;0,I43/D43*100,"-")</f>
        <v>98.86101211689238</v>
      </c>
      <c r="K43" s="103">
        <v>56873</v>
      </c>
      <c r="L43" s="104">
        <f>IF(D43&gt;0,K43/D43*100,"-")</f>
        <v>81.07341411261582</v>
      </c>
      <c r="M43" s="103">
        <v>0</v>
      </c>
      <c r="N43" s="104">
        <f>IF(D43&gt;0,M43/D43*100,"-")</f>
        <v>0</v>
      </c>
      <c r="O43" s="103">
        <v>12478</v>
      </c>
      <c r="P43" s="103">
        <v>6361</v>
      </c>
      <c r="Q43" s="104">
        <f>IF(D43&gt;0,O43/D43*100,"-")</f>
        <v>17.78759800427655</v>
      </c>
      <c r="R43" s="103">
        <v>934</v>
      </c>
      <c r="S43" s="101"/>
      <c r="T43" s="101"/>
      <c r="U43" s="101"/>
      <c r="V43" s="101" t="s">
        <v>255</v>
      </c>
      <c r="W43" s="101"/>
      <c r="X43" s="101"/>
      <c r="Y43" s="101"/>
      <c r="Z43" s="101" t="s">
        <v>255</v>
      </c>
    </row>
    <row r="44" spans="1:26" s="107" customFormat="1" ht="13.5" customHeight="1">
      <c r="A44" s="101" t="s">
        <v>43</v>
      </c>
      <c r="B44" s="102" t="s">
        <v>326</v>
      </c>
      <c r="C44" s="101" t="s">
        <v>327</v>
      </c>
      <c r="D44" s="103">
        <f>+SUM(E44,+I44)</f>
        <v>57037</v>
      </c>
      <c r="E44" s="103">
        <f>+SUM(G44,+H44)</f>
        <v>763</v>
      </c>
      <c r="F44" s="104">
        <f>IF(D44&gt;0,E44/D44*100,"-")</f>
        <v>1.33772814138191</v>
      </c>
      <c r="G44" s="103">
        <v>763</v>
      </c>
      <c r="H44" s="103">
        <v>0</v>
      </c>
      <c r="I44" s="103">
        <f>+SUM(K44,+M44,+O44)</f>
        <v>56274</v>
      </c>
      <c r="J44" s="104">
        <f>IF(D44&gt;0,I44/D44*100,"-")</f>
        <v>98.66227185861808</v>
      </c>
      <c r="K44" s="103">
        <v>32547</v>
      </c>
      <c r="L44" s="104">
        <f>IF(D44&gt;0,K44/D44*100,"-")</f>
        <v>57.062959131791644</v>
      </c>
      <c r="M44" s="103">
        <v>7806</v>
      </c>
      <c r="N44" s="104">
        <f>IF(D44&gt;0,M44/D44*100,"-")</f>
        <v>13.685853042761718</v>
      </c>
      <c r="O44" s="103">
        <v>15921</v>
      </c>
      <c r="P44" s="103">
        <v>9948</v>
      </c>
      <c r="Q44" s="104">
        <f>IF(D44&gt;0,O44/D44*100,"-")</f>
        <v>27.91345968406473</v>
      </c>
      <c r="R44" s="103">
        <v>690</v>
      </c>
      <c r="S44" s="101"/>
      <c r="T44" s="101"/>
      <c r="U44" s="101"/>
      <c r="V44" s="101" t="s">
        <v>255</v>
      </c>
      <c r="W44" s="101"/>
      <c r="X44" s="101"/>
      <c r="Y44" s="101"/>
      <c r="Z44" s="101" t="s">
        <v>255</v>
      </c>
    </row>
    <row r="45" spans="1:26" s="107" customFormat="1" ht="13.5" customHeight="1">
      <c r="A45" s="101" t="s">
        <v>43</v>
      </c>
      <c r="B45" s="102" t="s">
        <v>328</v>
      </c>
      <c r="C45" s="101" t="s">
        <v>329</v>
      </c>
      <c r="D45" s="103">
        <f>+SUM(E45,+I45)</f>
        <v>70873</v>
      </c>
      <c r="E45" s="103">
        <f>+SUM(G45,+H45)</f>
        <v>518</v>
      </c>
      <c r="F45" s="104">
        <f>IF(D45&gt;0,E45/D45*100,"-")</f>
        <v>0.7308848221466567</v>
      </c>
      <c r="G45" s="103">
        <v>518</v>
      </c>
      <c r="H45" s="103">
        <v>0</v>
      </c>
      <c r="I45" s="103">
        <f>+SUM(K45,+M45,+O45)</f>
        <v>70355</v>
      </c>
      <c r="J45" s="104">
        <f>IF(D45&gt;0,I45/D45*100,"-")</f>
        <v>99.26911517785334</v>
      </c>
      <c r="K45" s="103">
        <v>55159</v>
      </c>
      <c r="L45" s="104">
        <f>IF(D45&gt;0,K45/D45*100,"-")</f>
        <v>77.8279457621379</v>
      </c>
      <c r="M45" s="103">
        <v>0</v>
      </c>
      <c r="N45" s="104">
        <f>IF(D45&gt;0,M45/D45*100,"-")</f>
        <v>0</v>
      </c>
      <c r="O45" s="103">
        <v>15196</v>
      </c>
      <c r="P45" s="103">
        <v>6430</v>
      </c>
      <c r="Q45" s="104">
        <f>IF(D45&gt;0,O45/D45*100,"-")</f>
        <v>21.441169415715436</v>
      </c>
      <c r="R45" s="103">
        <v>1217</v>
      </c>
      <c r="S45" s="101"/>
      <c r="T45" s="101" t="s">
        <v>255</v>
      </c>
      <c r="U45" s="101"/>
      <c r="V45" s="101"/>
      <c r="W45" s="101"/>
      <c r="X45" s="101"/>
      <c r="Y45" s="101"/>
      <c r="Z45" s="101" t="s">
        <v>255</v>
      </c>
    </row>
    <row r="46" spans="1:26" s="107" customFormat="1" ht="13.5" customHeight="1">
      <c r="A46" s="101" t="s">
        <v>43</v>
      </c>
      <c r="B46" s="102" t="s">
        <v>330</v>
      </c>
      <c r="C46" s="101" t="s">
        <v>331</v>
      </c>
      <c r="D46" s="103">
        <f>+SUM(E46,+I46)</f>
        <v>112730</v>
      </c>
      <c r="E46" s="103">
        <f>+SUM(G46,+H46)</f>
        <v>331</v>
      </c>
      <c r="F46" s="104">
        <f>IF(D46&gt;0,E46/D46*100,"-")</f>
        <v>0.2936219285017298</v>
      </c>
      <c r="G46" s="103">
        <v>331</v>
      </c>
      <c r="H46" s="103">
        <v>0</v>
      </c>
      <c r="I46" s="103">
        <f>+SUM(K46,+M46,+O46)</f>
        <v>112399</v>
      </c>
      <c r="J46" s="104">
        <f>IF(D46&gt;0,I46/D46*100,"-")</f>
        <v>99.70637807149826</v>
      </c>
      <c r="K46" s="103">
        <v>100495</v>
      </c>
      <c r="L46" s="104">
        <f>IF(D46&gt;0,K46/D46*100,"-")</f>
        <v>89.14663354918832</v>
      </c>
      <c r="M46" s="103">
        <v>0</v>
      </c>
      <c r="N46" s="104">
        <f>IF(D46&gt;0,M46/D46*100,"-")</f>
        <v>0</v>
      </c>
      <c r="O46" s="103">
        <v>11904</v>
      </c>
      <c r="P46" s="103">
        <v>2559</v>
      </c>
      <c r="Q46" s="104">
        <f>IF(D46&gt;0,O46/D46*100,"-")</f>
        <v>10.559744522309945</v>
      </c>
      <c r="R46" s="103">
        <v>2026</v>
      </c>
      <c r="S46" s="101"/>
      <c r="T46" s="101"/>
      <c r="U46" s="101"/>
      <c r="V46" s="101" t="s">
        <v>255</v>
      </c>
      <c r="W46" s="101"/>
      <c r="X46" s="101"/>
      <c r="Y46" s="101"/>
      <c r="Z46" s="101" t="s">
        <v>255</v>
      </c>
    </row>
    <row r="47" spans="1:26" s="107" customFormat="1" ht="13.5" customHeight="1">
      <c r="A47" s="101" t="s">
        <v>43</v>
      </c>
      <c r="B47" s="102" t="s">
        <v>332</v>
      </c>
      <c r="C47" s="101" t="s">
        <v>333</v>
      </c>
      <c r="D47" s="103">
        <f>+SUM(E47,+I47)</f>
        <v>51896</v>
      </c>
      <c r="E47" s="103">
        <f>+SUM(G47,+H47)</f>
        <v>1029</v>
      </c>
      <c r="F47" s="104">
        <f>IF(D47&gt;0,E47/D47*100,"-")</f>
        <v>1.9828117774009557</v>
      </c>
      <c r="G47" s="103">
        <v>1029</v>
      </c>
      <c r="H47" s="103">
        <v>0</v>
      </c>
      <c r="I47" s="103">
        <f>+SUM(K47,+M47,+O47)</f>
        <v>50867</v>
      </c>
      <c r="J47" s="104">
        <f>IF(D47&gt;0,I47/D47*100,"-")</f>
        <v>98.01718822259903</v>
      </c>
      <c r="K47" s="103">
        <v>31872</v>
      </c>
      <c r="L47" s="104">
        <f>IF(D47&gt;0,K47/D47*100,"-")</f>
        <v>61.41513796824418</v>
      </c>
      <c r="M47" s="103">
        <v>0</v>
      </c>
      <c r="N47" s="104">
        <f>IF(D47&gt;0,M47/D47*100,"-")</f>
        <v>0</v>
      </c>
      <c r="O47" s="103">
        <v>18995</v>
      </c>
      <c r="P47" s="103">
        <v>7057</v>
      </c>
      <c r="Q47" s="104">
        <f>IF(D47&gt;0,O47/D47*100,"-")</f>
        <v>36.602050254354864</v>
      </c>
      <c r="R47" s="103">
        <v>323</v>
      </c>
      <c r="S47" s="101"/>
      <c r="T47" s="101" t="s">
        <v>255</v>
      </c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43</v>
      </c>
      <c r="B48" s="102" t="s">
        <v>334</v>
      </c>
      <c r="C48" s="101" t="s">
        <v>335</v>
      </c>
      <c r="D48" s="103">
        <f>+SUM(E48,+I48)</f>
        <v>44329</v>
      </c>
      <c r="E48" s="103">
        <f>+SUM(G48,+H48)</f>
        <v>673</v>
      </c>
      <c r="F48" s="104">
        <f>IF(D48&gt;0,E48/D48*100,"-")</f>
        <v>1.5181935076360846</v>
      </c>
      <c r="G48" s="103">
        <v>673</v>
      </c>
      <c r="H48" s="103">
        <v>0</v>
      </c>
      <c r="I48" s="103">
        <f>+SUM(K48,+M48,+O48)</f>
        <v>43656</v>
      </c>
      <c r="J48" s="104">
        <f>IF(D48&gt;0,I48/D48*100,"-")</f>
        <v>98.48180649236392</v>
      </c>
      <c r="K48" s="103">
        <v>31124</v>
      </c>
      <c r="L48" s="104">
        <f>IF(D48&gt;0,K48/D48*100,"-")</f>
        <v>70.2113740440795</v>
      </c>
      <c r="M48" s="103">
        <v>0</v>
      </c>
      <c r="N48" s="104">
        <f>IF(D48&gt;0,M48/D48*100,"-")</f>
        <v>0</v>
      </c>
      <c r="O48" s="103">
        <v>12532</v>
      </c>
      <c r="P48" s="103">
        <v>4887</v>
      </c>
      <c r="Q48" s="104">
        <f>IF(D48&gt;0,O48/D48*100,"-")</f>
        <v>28.270432448284417</v>
      </c>
      <c r="R48" s="103">
        <v>301</v>
      </c>
      <c r="S48" s="101"/>
      <c r="T48" s="101" t="s">
        <v>255</v>
      </c>
      <c r="U48" s="101"/>
      <c r="V48" s="101"/>
      <c r="W48" s="101"/>
      <c r="X48" s="101"/>
      <c r="Y48" s="101"/>
      <c r="Z48" s="101" t="s">
        <v>255</v>
      </c>
    </row>
    <row r="49" spans="1:26" s="107" customFormat="1" ht="13.5" customHeight="1">
      <c r="A49" s="101" t="s">
        <v>43</v>
      </c>
      <c r="B49" s="102" t="s">
        <v>336</v>
      </c>
      <c r="C49" s="101" t="s">
        <v>337</v>
      </c>
      <c r="D49" s="103">
        <f>+SUM(E49,+I49)</f>
        <v>38218</v>
      </c>
      <c r="E49" s="103">
        <f>+SUM(G49,+H49)</f>
        <v>109</v>
      </c>
      <c r="F49" s="104">
        <f>IF(D49&gt;0,E49/D49*100,"-")</f>
        <v>0.2852059239101994</v>
      </c>
      <c r="G49" s="103">
        <v>109</v>
      </c>
      <c r="H49" s="103">
        <v>0</v>
      </c>
      <c r="I49" s="103">
        <f>+SUM(K49,+M49,+O49)</f>
        <v>38109</v>
      </c>
      <c r="J49" s="104">
        <f>IF(D49&gt;0,I49/D49*100,"-")</f>
        <v>99.7147940760898</v>
      </c>
      <c r="K49" s="103">
        <v>34725</v>
      </c>
      <c r="L49" s="104">
        <f>IF(D49&gt;0,K49/D49*100,"-")</f>
        <v>90.86032759432729</v>
      </c>
      <c r="M49" s="103">
        <v>0</v>
      </c>
      <c r="N49" s="104">
        <f>IF(D49&gt;0,M49/D49*100,"-")</f>
        <v>0</v>
      </c>
      <c r="O49" s="103">
        <v>3384</v>
      </c>
      <c r="P49" s="103">
        <v>782</v>
      </c>
      <c r="Q49" s="104">
        <f>IF(D49&gt;0,O49/D49*100,"-")</f>
        <v>8.85446648176252</v>
      </c>
      <c r="R49" s="103">
        <v>516</v>
      </c>
      <c r="S49" s="101"/>
      <c r="T49" s="101"/>
      <c r="U49" s="101"/>
      <c r="V49" s="101" t="s">
        <v>255</v>
      </c>
      <c r="W49" s="101"/>
      <c r="X49" s="101"/>
      <c r="Y49" s="101"/>
      <c r="Z49" s="101" t="s">
        <v>255</v>
      </c>
    </row>
    <row r="50" spans="1:26" s="107" customFormat="1" ht="13.5" customHeight="1">
      <c r="A50" s="101" t="s">
        <v>43</v>
      </c>
      <c r="B50" s="102" t="s">
        <v>338</v>
      </c>
      <c r="C50" s="101" t="s">
        <v>339</v>
      </c>
      <c r="D50" s="103">
        <f>+SUM(E50,+I50)</f>
        <v>35049</v>
      </c>
      <c r="E50" s="103">
        <f>+SUM(G50,+H50)</f>
        <v>732</v>
      </c>
      <c r="F50" s="104">
        <f>IF(D50&gt;0,E50/D50*100,"-")</f>
        <v>2.0885046648977146</v>
      </c>
      <c r="G50" s="103">
        <v>732</v>
      </c>
      <c r="H50" s="103">
        <v>0</v>
      </c>
      <c r="I50" s="103">
        <f>+SUM(K50,+M50,+O50)</f>
        <v>34317</v>
      </c>
      <c r="J50" s="104">
        <f>IF(D50&gt;0,I50/D50*100,"-")</f>
        <v>97.91149533510229</v>
      </c>
      <c r="K50" s="103">
        <v>20974</v>
      </c>
      <c r="L50" s="104">
        <f>IF(D50&gt;0,K50/D50*100,"-")</f>
        <v>59.84193557590801</v>
      </c>
      <c r="M50" s="103">
        <v>0</v>
      </c>
      <c r="N50" s="104">
        <f>IF(D50&gt;0,M50/D50*100,"-")</f>
        <v>0</v>
      </c>
      <c r="O50" s="103">
        <v>13343</v>
      </c>
      <c r="P50" s="103">
        <v>9988</v>
      </c>
      <c r="Q50" s="104">
        <f>IF(D50&gt;0,O50/D50*100,"-")</f>
        <v>38.06955975919427</v>
      </c>
      <c r="R50" s="103">
        <v>418</v>
      </c>
      <c r="S50" s="101"/>
      <c r="T50" s="101"/>
      <c r="U50" s="101"/>
      <c r="V50" s="101" t="s">
        <v>255</v>
      </c>
      <c r="W50" s="101"/>
      <c r="X50" s="101"/>
      <c r="Y50" s="101"/>
      <c r="Z50" s="101" t="s">
        <v>255</v>
      </c>
    </row>
    <row r="51" spans="1:26" s="107" customFormat="1" ht="13.5" customHeight="1">
      <c r="A51" s="101" t="s">
        <v>43</v>
      </c>
      <c r="B51" s="102" t="s">
        <v>340</v>
      </c>
      <c r="C51" s="101" t="s">
        <v>341</v>
      </c>
      <c r="D51" s="103">
        <f>+SUM(E51,+I51)</f>
        <v>12141</v>
      </c>
      <c r="E51" s="103">
        <f>+SUM(G51,+H51)</f>
        <v>221</v>
      </c>
      <c r="F51" s="104">
        <f>IF(D51&gt;0,E51/D51*100,"-")</f>
        <v>1.8202783955193147</v>
      </c>
      <c r="G51" s="103">
        <v>221</v>
      </c>
      <c r="H51" s="103">
        <v>0</v>
      </c>
      <c r="I51" s="103">
        <f>+SUM(K51,+M51,+O51)</f>
        <v>11920</v>
      </c>
      <c r="J51" s="104">
        <f>IF(D51&gt;0,I51/D51*100,"-")</f>
        <v>98.17972160448069</v>
      </c>
      <c r="K51" s="103">
        <v>5201</v>
      </c>
      <c r="L51" s="104">
        <f>IF(D51&gt;0,K51/D51*100,"-")</f>
        <v>42.83831644839799</v>
      </c>
      <c r="M51" s="103">
        <v>0</v>
      </c>
      <c r="N51" s="104">
        <f>IF(D51&gt;0,M51/D51*100,"-")</f>
        <v>0</v>
      </c>
      <c r="O51" s="103">
        <v>6719</v>
      </c>
      <c r="P51" s="103">
        <v>4509</v>
      </c>
      <c r="Q51" s="104">
        <f>IF(D51&gt;0,O51/D51*100,"-")</f>
        <v>55.34140515608269</v>
      </c>
      <c r="R51" s="103">
        <v>103</v>
      </c>
      <c r="S51" s="101"/>
      <c r="T51" s="101"/>
      <c r="U51" s="101"/>
      <c r="V51" s="101" t="s">
        <v>255</v>
      </c>
      <c r="W51" s="101"/>
      <c r="X51" s="101"/>
      <c r="Y51" s="101"/>
      <c r="Z51" s="101" t="s">
        <v>255</v>
      </c>
    </row>
    <row r="52" spans="1:26" s="107" customFormat="1" ht="13.5" customHeight="1">
      <c r="A52" s="101" t="s">
        <v>43</v>
      </c>
      <c r="B52" s="102" t="s">
        <v>342</v>
      </c>
      <c r="C52" s="101" t="s">
        <v>343</v>
      </c>
      <c r="D52" s="103">
        <f>+SUM(E52,+I52)</f>
        <v>17916</v>
      </c>
      <c r="E52" s="103">
        <f>+SUM(G52,+H52)</f>
        <v>668</v>
      </c>
      <c r="F52" s="104">
        <f>IF(D52&gt;0,E52/D52*100,"-")</f>
        <v>3.7285108283098904</v>
      </c>
      <c r="G52" s="103">
        <v>668</v>
      </c>
      <c r="H52" s="103">
        <v>0</v>
      </c>
      <c r="I52" s="103">
        <f>+SUM(K52,+M52,+O52)</f>
        <v>17248</v>
      </c>
      <c r="J52" s="104">
        <f>IF(D52&gt;0,I52/D52*100,"-")</f>
        <v>96.2714891716901</v>
      </c>
      <c r="K52" s="103">
        <v>8758</v>
      </c>
      <c r="L52" s="104">
        <f>IF(D52&gt;0,K52/D52*100,"-")</f>
        <v>48.88367939272159</v>
      </c>
      <c r="M52" s="103">
        <v>0</v>
      </c>
      <c r="N52" s="104">
        <f>IF(D52&gt;0,M52/D52*100,"-")</f>
        <v>0</v>
      </c>
      <c r="O52" s="103">
        <v>8490</v>
      </c>
      <c r="P52" s="103">
        <v>7013</v>
      </c>
      <c r="Q52" s="104">
        <f>IF(D52&gt;0,O52/D52*100,"-")</f>
        <v>47.38780977896852</v>
      </c>
      <c r="R52" s="103">
        <v>315</v>
      </c>
      <c r="S52" s="101" t="s">
        <v>255</v>
      </c>
      <c r="T52" s="101"/>
      <c r="U52" s="101"/>
      <c r="V52" s="101"/>
      <c r="W52" s="101"/>
      <c r="X52" s="101"/>
      <c r="Y52" s="101"/>
      <c r="Z52" s="101" t="s">
        <v>255</v>
      </c>
    </row>
    <row r="53" spans="1:26" s="107" customFormat="1" ht="13.5" customHeight="1">
      <c r="A53" s="101" t="s">
        <v>43</v>
      </c>
      <c r="B53" s="102" t="s">
        <v>344</v>
      </c>
      <c r="C53" s="101" t="s">
        <v>345</v>
      </c>
      <c r="D53" s="103">
        <f>+SUM(E53,+I53)</f>
        <v>18177</v>
      </c>
      <c r="E53" s="103">
        <f>+SUM(G53,+H53)</f>
        <v>611</v>
      </c>
      <c r="F53" s="104">
        <f>IF(D53&gt;0,E53/D53*100,"-")</f>
        <v>3.3613907685536666</v>
      </c>
      <c r="G53" s="103">
        <v>611</v>
      </c>
      <c r="H53" s="103">
        <v>0</v>
      </c>
      <c r="I53" s="103">
        <f>+SUM(K53,+M53,+O53)</f>
        <v>17566</v>
      </c>
      <c r="J53" s="104">
        <f>IF(D53&gt;0,I53/D53*100,"-")</f>
        <v>96.63860923144634</v>
      </c>
      <c r="K53" s="103">
        <v>9963</v>
      </c>
      <c r="L53" s="104">
        <f>IF(D53&gt;0,K53/D53*100,"-")</f>
        <v>54.81102492160422</v>
      </c>
      <c r="M53" s="103">
        <v>0</v>
      </c>
      <c r="N53" s="104">
        <f>IF(D53&gt;0,M53/D53*100,"-")</f>
        <v>0</v>
      </c>
      <c r="O53" s="103">
        <v>7603</v>
      </c>
      <c r="P53" s="103">
        <v>4403</v>
      </c>
      <c r="Q53" s="104">
        <f>IF(D53&gt;0,O53/D53*100,"-")</f>
        <v>41.82758430984211</v>
      </c>
      <c r="R53" s="103">
        <v>277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43</v>
      </c>
      <c r="B54" s="102" t="s">
        <v>346</v>
      </c>
      <c r="C54" s="101" t="s">
        <v>347</v>
      </c>
      <c r="D54" s="103">
        <f>+SUM(E54,+I54)</f>
        <v>31784</v>
      </c>
      <c r="E54" s="103">
        <f>+SUM(G54,+H54)</f>
        <v>3658</v>
      </c>
      <c r="F54" s="104">
        <f>IF(D54&gt;0,E54/D54*100,"-")</f>
        <v>11.508935313365216</v>
      </c>
      <c r="G54" s="103">
        <v>3658</v>
      </c>
      <c r="H54" s="103">
        <v>0</v>
      </c>
      <c r="I54" s="103">
        <f>+SUM(K54,+M54,+O54)</f>
        <v>28126</v>
      </c>
      <c r="J54" s="104">
        <f>IF(D54&gt;0,I54/D54*100,"-")</f>
        <v>88.49106468663479</v>
      </c>
      <c r="K54" s="103">
        <v>12427</v>
      </c>
      <c r="L54" s="104">
        <f>IF(D54&gt;0,K54/D54*100,"-")</f>
        <v>39.09828844701737</v>
      </c>
      <c r="M54" s="103">
        <v>0</v>
      </c>
      <c r="N54" s="104">
        <f>IF(D54&gt;0,M54/D54*100,"-")</f>
        <v>0</v>
      </c>
      <c r="O54" s="103">
        <v>15699</v>
      </c>
      <c r="P54" s="103">
        <v>8678</v>
      </c>
      <c r="Q54" s="104">
        <f>IF(D54&gt;0,O54/D54*100,"-")</f>
        <v>49.39277623961742</v>
      </c>
      <c r="R54" s="103">
        <v>221</v>
      </c>
      <c r="S54" s="101" t="s">
        <v>255</v>
      </c>
      <c r="T54" s="101"/>
      <c r="U54" s="101"/>
      <c r="V54" s="101"/>
      <c r="W54" s="101"/>
      <c r="X54" s="101"/>
      <c r="Y54" s="101"/>
      <c r="Z54" s="101" t="s">
        <v>255</v>
      </c>
    </row>
    <row r="55" spans="1:26" s="107" customFormat="1" ht="13.5" customHeight="1">
      <c r="A55" s="101" t="s">
        <v>43</v>
      </c>
      <c r="B55" s="102" t="s">
        <v>348</v>
      </c>
      <c r="C55" s="101" t="s">
        <v>349</v>
      </c>
      <c r="D55" s="103">
        <f>+SUM(E55,+I55)</f>
        <v>21088</v>
      </c>
      <c r="E55" s="103">
        <f>+SUM(G55,+H55)</f>
        <v>127</v>
      </c>
      <c r="F55" s="104">
        <f>IF(D55&gt;0,E55/D55*100,"-")</f>
        <v>0.6022382397572079</v>
      </c>
      <c r="G55" s="103">
        <v>127</v>
      </c>
      <c r="H55" s="103">
        <v>0</v>
      </c>
      <c r="I55" s="103">
        <f>+SUM(K55,+M55,+O55)</f>
        <v>20961</v>
      </c>
      <c r="J55" s="104">
        <f>IF(D55&gt;0,I55/D55*100,"-")</f>
        <v>99.3977617602428</v>
      </c>
      <c r="K55" s="103">
        <v>10377</v>
      </c>
      <c r="L55" s="104">
        <f>IF(D55&gt;0,K55/D55*100,"-")</f>
        <v>49.20808042488619</v>
      </c>
      <c r="M55" s="103">
        <v>0</v>
      </c>
      <c r="N55" s="104">
        <f>IF(D55&gt;0,M55/D55*100,"-")</f>
        <v>0</v>
      </c>
      <c r="O55" s="103">
        <v>10584</v>
      </c>
      <c r="P55" s="103">
        <v>7443</v>
      </c>
      <c r="Q55" s="104">
        <f>IF(D55&gt;0,O55/D55*100,"-")</f>
        <v>50.1896813353566</v>
      </c>
      <c r="R55" s="103">
        <v>220</v>
      </c>
      <c r="S55" s="101"/>
      <c r="T55" s="101" t="s">
        <v>255</v>
      </c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43</v>
      </c>
      <c r="B56" s="102" t="s">
        <v>350</v>
      </c>
      <c r="C56" s="101" t="s">
        <v>351</v>
      </c>
      <c r="D56" s="103">
        <f>+SUM(E56,+I56)</f>
        <v>20103</v>
      </c>
      <c r="E56" s="103">
        <f>+SUM(G56,+H56)</f>
        <v>447</v>
      </c>
      <c r="F56" s="104">
        <f>IF(D56&gt;0,E56/D56*100,"-")</f>
        <v>2.2235487240710343</v>
      </c>
      <c r="G56" s="103">
        <v>447</v>
      </c>
      <c r="H56" s="103">
        <v>0</v>
      </c>
      <c r="I56" s="103">
        <f>+SUM(K56,+M56,+O56)</f>
        <v>19656</v>
      </c>
      <c r="J56" s="104">
        <f>IF(D56&gt;0,I56/D56*100,"-")</f>
        <v>97.77645127592896</v>
      </c>
      <c r="K56" s="103">
        <v>3881</v>
      </c>
      <c r="L56" s="104">
        <f>IF(D56&gt;0,K56/D56*100,"-")</f>
        <v>19.305576282146944</v>
      </c>
      <c r="M56" s="103">
        <v>0</v>
      </c>
      <c r="N56" s="104">
        <f>IF(D56&gt;0,M56/D56*100,"-")</f>
        <v>0</v>
      </c>
      <c r="O56" s="103">
        <v>15775</v>
      </c>
      <c r="P56" s="103">
        <v>11738</v>
      </c>
      <c r="Q56" s="104">
        <f>IF(D56&gt;0,O56/D56*100,"-")</f>
        <v>78.47087499378202</v>
      </c>
      <c r="R56" s="103">
        <v>132</v>
      </c>
      <c r="S56" s="101"/>
      <c r="T56" s="101"/>
      <c r="U56" s="101"/>
      <c r="V56" s="101" t="s">
        <v>255</v>
      </c>
      <c r="W56" s="101"/>
      <c r="X56" s="101"/>
      <c r="Y56" s="101"/>
      <c r="Z56" s="101" t="s">
        <v>255</v>
      </c>
    </row>
    <row r="57" spans="1:26" s="107" customFormat="1" ht="13.5" customHeight="1">
      <c r="A57" s="101" t="s">
        <v>43</v>
      </c>
      <c r="B57" s="102" t="s">
        <v>352</v>
      </c>
      <c r="C57" s="101" t="s">
        <v>353</v>
      </c>
      <c r="D57" s="103">
        <f>+SUM(E57,+I57)</f>
        <v>14386</v>
      </c>
      <c r="E57" s="103">
        <f>+SUM(G57,+H57)</f>
        <v>217</v>
      </c>
      <c r="F57" s="104">
        <f>IF(D57&gt;0,E57/D57*100,"-")</f>
        <v>1.5084109550952316</v>
      </c>
      <c r="G57" s="103">
        <v>217</v>
      </c>
      <c r="H57" s="103">
        <v>0</v>
      </c>
      <c r="I57" s="103">
        <f>+SUM(K57,+M57,+O57)</f>
        <v>14169</v>
      </c>
      <c r="J57" s="104">
        <f>IF(D57&gt;0,I57/D57*100,"-")</f>
        <v>98.49158904490477</v>
      </c>
      <c r="K57" s="103">
        <v>9086</v>
      </c>
      <c r="L57" s="104">
        <f>IF(D57&gt;0,K57/D57*100,"-")</f>
        <v>63.15862644237453</v>
      </c>
      <c r="M57" s="103">
        <v>0</v>
      </c>
      <c r="N57" s="104">
        <f>IF(D57&gt;0,M57/D57*100,"-")</f>
        <v>0</v>
      </c>
      <c r="O57" s="103">
        <v>5083</v>
      </c>
      <c r="P57" s="103">
        <v>3243</v>
      </c>
      <c r="Q57" s="104">
        <f>IF(D57&gt;0,O57/D57*100,"-")</f>
        <v>35.33296260253024</v>
      </c>
      <c r="R57" s="103">
        <v>88</v>
      </c>
      <c r="S57" s="101"/>
      <c r="T57" s="101"/>
      <c r="U57" s="101"/>
      <c r="V57" s="101" t="s">
        <v>255</v>
      </c>
      <c r="W57" s="101"/>
      <c r="X57" s="101"/>
      <c r="Y57" s="101"/>
      <c r="Z57" s="101" t="s">
        <v>255</v>
      </c>
    </row>
    <row r="58" spans="1:26" s="107" customFormat="1" ht="13.5" customHeight="1">
      <c r="A58" s="101" t="s">
        <v>43</v>
      </c>
      <c r="B58" s="102" t="s">
        <v>354</v>
      </c>
      <c r="C58" s="101" t="s">
        <v>355</v>
      </c>
      <c r="D58" s="103">
        <f>+SUM(E58,+I58)</f>
        <v>11912</v>
      </c>
      <c r="E58" s="103">
        <f>+SUM(G58,+H58)</f>
        <v>1232</v>
      </c>
      <c r="F58" s="104">
        <f>IF(D58&gt;0,E58/D58*100,"-")</f>
        <v>10.342511752854264</v>
      </c>
      <c r="G58" s="103">
        <v>1232</v>
      </c>
      <c r="H58" s="103">
        <v>0</v>
      </c>
      <c r="I58" s="103">
        <f>+SUM(K58,+M58,+O58)</f>
        <v>10680</v>
      </c>
      <c r="J58" s="104">
        <f>IF(D58&gt;0,I58/D58*100,"-")</f>
        <v>89.65748824714574</v>
      </c>
      <c r="K58" s="103">
        <v>0</v>
      </c>
      <c r="L58" s="104">
        <f>IF(D58&gt;0,K58/D58*100,"-")</f>
        <v>0</v>
      </c>
      <c r="M58" s="103">
        <v>0</v>
      </c>
      <c r="N58" s="104">
        <f>IF(D58&gt;0,M58/D58*100,"-")</f>
        <v>0</v>
      </c>
      <c r="O58" s="103">
        <v>10680</v>
      </c>
      <c r="P58" s="103">
        <v>8313</v>
      </c>
      <c r="Q58" s="104">
        <f>IF(D58&gt;0,O58/D58*100,"-")</f>
        <v>89.65748824714574</v>
      </c>
      <c r="R58" s="103">
        <v>132</v>
      </c>
      <c r="S58" s="101" t="s">
        <v>255</v>
      </c>
      <c r="T58" s="101"/>
      <c r="U58" s="101"/>
      <c r="V58" s="101"/>
      <c r="W58" s="101" t="s">
        <v>255</v>
      </c>
      <c r="X58" s="101"/>
      <c r="Y58" s="101"/>
      <c r="Z58" s="101"/>
    </row>
    <row r="59" spans="1:26" s="107" customFormat="1" ht="13.5" customHeight="1">
      <c r="A59" s="101" t="s">
        <v>43</v>
      </c>
      <c r="B59" s="102" t="s">
        <v>356</v>
      </c>
      <c r="C59" s="101" t="s">
        <v>357</v>
      </c>
      <c r="D59" s="103">
        <f>+SUM(E59,+I59)</f>
        <v>8693</v>
      </c>
      <c r="E59" s="103">
        <f>+SUM(G59,+H59)</f>
        <v>452</v>
      </c>
      <c r="F59" s="104">
        <f>IF(D59&gt;0,E59/D59*100,"-")</f>
        <v>5.1995858736914755</v>
      </c>
      <c r="G59" s="103">
        <v>450</v>
      </c>
      <c r="H59" s="103">
        <v>2</v>
      </c>
      <c r="I59" s="103">
        <f>+SUM(K59,+M59,+O59)</f>
        <v>8241</v>
      </c>
      <c r="J59" s="104">
        <f>IF(D59&gt;0,I59/D59*100,"-")</f>
        <v>94.80041412630852</v>
      </c>
      <c r="K59" s="103">
        <v>2448</v>
      </c>
      <c r="L59" s="104">
        <f>IF(D59&gt;0,K59/D59*100,"-")</f>
        <v>28.16058897963879</v>
      </c>
      <c r="M59" s="103">
        <v>0</v>
      </c>
      <c r="N59" s="104">
        <f>IF(D59&gt;0,M59/D59*100,"-")</f>
        <v>0</v>
      </c>
      <c r="O59" s="103">
        <v>5793</v>
      </c>
      <c r="P59" s="103">
        <v>3662</v>
      </c>
      <c r="Q59" s="104">
        <f>IF(D59&gt;0,O59/D59*100,"-")</f>
        <v>66.63982514666972</v>
      </c>
      <c r="R59" s="103">
        <v>57</v>
      </c>
      <c r="S59" s="101" t="s">
        <v>255</v>
      </c>
      <c r="T59" s="101"/>
      <c r="U59" s="101"/>
      <c r="V59" s="101"/>
      <c r="W59" s="101"/>
      <c r="X59" s="101"/>
      <c r="Y59" s="101"/>
      <c r="Z59" s="101" t="s">
        <v>255</v>
      </c>
    </row>
    <row r="60" spans="1:26" s="107" customFormat="1" ht="13.5" customHeight="1">
      <c r="A60" s="101" t="s">
        <v>43</v>
      </c>
      <c r="B60" s="102" t="s">
        <v>358</v>
      </c>
      <c r="C60" s="101" t="s">
        <v>359</v>
      </c>
      <c r="D60" s="103">
        <f>+SUM(E60,+I60)</f>
        <v>10300</v>
      </c>
      <c r="E60" s="103">
        <f>+SUM(G60,+H60)</f>
        <v>360</v>
      </c>
      <c r="F60" s="104">
        <f>IF(D60&gt;0,E60/D60*100,"-")</f>
        <v>3.4951456310679614</v>
      </c>
      <c r="G60" s="103">
        <v>360</v>
      </c>
      <c r="H60" s="103">
        <v>0</v>
      </c>
      <c r="I60" s="103">
        <f>+SUM(K60,+M60,+O60)</f>
        <v>9940</v>
      </c>
      <c r="J60" s="104">
        <f>IF(D60&gt;0,I60/D60*100,"-")</f>
        <v>96.50485436893203</v>
      </c>
      <c r="K60" s="103">
        <v>4803</v>
      </c>
      <c r="L60" s="104">
        <f>IF(D60&gt;0,K60/D60*100,"-")</f>
        <v>46.631067961165044</v>
      </c>
      <c r="M60" s="103">
        <v>0</v>
      </c>
      <c r="N60" s="104">
        <f>IF(D60&gt;0,M60/D60*100,"-")</f>
        <v>0</v>
      </c>
      <c r="O60" s="103">
        <v>5137</v>
      </c>
      <c r="P60" s="103">
        <v>2616</v>
      </c>
      <c r="Q60" s="104">
        <f>IF(D60&gt;0,O60/D60*100,"-")</f>
        <v>49.87378640776699</v>
      </c>
      <c r="R60" s="103">
        <v>39</v>
      </c>
      <c r="S60" s="101" t="s">
        <v>255</v>
      </c>
      <c r="T60" s="101"/>
      <c r="U60" s="101"/>
      <c r="V60" s="101"/>
      <c r="W60" s="101"/>
      <c r="X60" s="101"/>
      <c r="Y60" s="101"/>
      <c r="Z60" s="101" t="s">
        <v>255</v>
      </c>
    </row>
    <row r="61" spans="1:26" s="107" customFormat="1" ht="13.5" customHeight="1">
      <c r="A61" s="101" t="s">
        <v>43</v>
      </c>
      <c r="B61" s="102" t="s">
        <v>360</v>
      </c>
      <c r="C61" s="101" t="s">
        <v>361</v>
      </c>
      <c r="D61" s="103">
        <f>+SUM(E61,+I61)</f>
        <v>7529</v>
      </c>
      <c r="E61" s="103">
        <f>+SUM(G61,+H61)</f>
        <v>222</v>
      </c>
      <c r="F61" s="104">
        <f>IF(D61&gt;0,E61/D61*100,"-")</f>
        <v>2.9485987514942225</v>
      </c>
      <c r="G61" s="103">
        <v>222</v>
      </c>
      <c r="H61" s="103">
        <v>0</v>
      </c>
      <c r="I61" s="103">
        <f>+SUM(K61,+M61,+O61)</f>
        <v>7307</v>
      </c>
      <c r="J61" s="104">
        <f>IF(D61&gt;0,I61/D61*100,"-")</f>
        <v>97.05140124850577</v>
      </c>
      <c r="K61" s="103">
        <v>4725</v>
      </c>
      <c r="L61" s="104">
        <f>IF(D61&gt;0,K61/D61*100,"-")</f>
        <v>62.757338291937835</v>
      </c>
      <c r="M61" s="103">
        <v>0</v>
      </c>
      <c r="N61" s="104">
        <f>IF(D61&gt;0,M61/D61*100,"-")</f>
        <v>0</v>
      </c>
      <c r="O61" s="103">
        <v>2582</v>
      </c>
      <c r="P61" s="103">
        <v>1555</v>
      </c>
      <c r="Q61" s="104">
        <f>IF(D61&gt;0,O61/D61*100,"-")</f>
        <v>34.29406295656794</v>
      </c>
      <c r="R61" s="103">
        <v>41</v>
      </c>
      <c r="S61" s="101" t="s">
        <v>255</v>
      </c>
      <c r="T61" s="101"/>
      <c r="U61" s="101"/>
      <c r="V61" s="101"/>
      <c r="W61" s="101"/>
      <c r="X61" s="101"/>
      <c r="Y61" s="101"/>
      <c r="Z61" s="101" t="s">
        <v>255</v>
      </c>
    </row>
    <row r="62" spans="1:26" s="107" customFormat="1" ht="13.5" customHeight="1">
      <c r="A62" s="101" t="s">
        <v>43</v>
      </c>
      <c r="B62" s="102" t="s">
        <v>362</v>
      </c>
      <c r="C62" s="101" t="s">
        <v>363</v>
      </c>
      <c r="D62" s="103">
        <f>+SUM(E62,+I62)</f>
        <v>12549</v>
      </c>
      <c r="E62" s="103">
        <f>+SUM(G62,+H62)</f>
        <v>733</v>
      </c>
      <c r="F62" s="104">
        <f>IF(D62&gt;0,E62/D62*100,"-")</f>
        <v>5.8411028767232445</v>
      </c>
      <c r="G62" s="103">
        <v>733</v>
      </c>
      <c r="H62" s="103">
        <v>0</v>
      </c>
      <c r="I62" s="103">
        <f>+SUM(K62,+M62,+O62)</f>
        <v>11816</v>
      </c>
      <c r="J62" s="104">
        <f>IF(D62&gt;0,I62/D62*100,"-")</f>
        <v>94.15889712327676</v>
      </c>
      <c r="K62" s="103">
        <v>0</v>
      </c>
      <c r="L62" s="104">
        <f>IF(D62&gt;0,K62/D62*100,"-")</f>
        <v>0</v>
      </c>
      <c r="M62" s="103">
        <v>0</v>
      </c>
      <c r="N62" s="104">
        <f>IF(D62&gt;0,M62/D62*100,"-")</f>
        <v>0</v>
      </c>
      <c r="O62" s="103">
        <v>11816</v>
      </c>
      <c r="P62" s="103">
        <v>6780</v>
      </c>
      <c r="Q62" s="104">
        <f>IF(D62&gt;0,O62/D62*100,"-")</f>
        <v>94.15889712327676</v>
      </c>
      <c r="R62" s="103">
        <v>99</v>
      </c>
      <c r="S62" s="101" t="s">
        <v>255</v>
      </c>
      <c r="T62" s="101"/>
      <c r="U62" s="101"/>
      <c r="V62" s="101"/>
      <c r="W62" s="101" t="s">
        <v>255</v>
      </c>
      <c r="X62" s="101"/>
      <c r="Y62" s="101"/>
      <c r="Z62" s="101"/>
    </row>
    <row r="63" spans="1:26" s="107" customFormat="1" ht="13.5" customHeight="1">
      <c r="A63" s="101" t="s">
        <v>43</v>
      </c>
      <c r="B63" s="102" t="s">
        <v>364</v>
      </c>
      <c r="C63" s="101" t="s">
        <v>365</v>
      </c>
      <c r="D63" s="103">
        <f>+SUM(E63,+I63)</f>
        <v>3075</v>
      </c>
      <c r="E63" s="103">
        <f>+SUM(G63,+H63)</f>
        <v>303</v>
      </c>
      <c r="F63" s="104">
        <f>IF(D63&gt;0,E63/D63*100,"-")</f>
        <v>9.853658536585366</v>
      </c>
      <c r="G63" s="103">
        <v>245</v>
      </c>
      <c r="H63" s="103">
        <v>58</v>
      </c>
      <c r="I63" s="103">
        <f>+SUM(K63,+M63,+O63)</f>
        <v>2772</v>
      </c>
      <c r="J63" s="104">
        <f>IF(D63&gt;0,I63/D63*100,"-")</f>
        <v>90.14634146341464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2772</v>
      </c>
      <c r="P63" s="103">
        <v>1493</v>
      </c>
      <c r="Q63" s="104">
        <f>IF(D63&gt;0,O63/D63*100,"-")</f>
        <v>90.14634146341464</v>
      </c>
      <c r="R63" s="103">
        <v>11</v>
      </c>
      <c r="S63" s="101" t="s">
        <v>255</v>
      </c>
      <c r="T63" s="101"/>
      <c r="U63" s="101"/>
      <c r="V63" s="101"/>
      <c r="W63" s="101" t="s">
        <v>255</v>
      </c>
      <c r="X63" s="101"/>
      <c r="Y63" s="101"/>
      <c r="Z63" s="101"/>
    </row>
    <row r="64" spans="1:26" s="107" customFormat="1" ht="13.5" customHeight="1">
      <c r="A64" s="101" t="s">
        <v>43</v>
      </c>
      <c r="B64" s="102" t="s">
        <v>366</v>
      </c>
      <c r="C64" s="101" t="s">
        <v>367</v>
      </c>
      <c r="D64" s="103">
        <f>+SUM(E64,+I64)</f>
        <v>11503</v>
      </c>
      <c r="E64" s="103">
        <f>+SUM(G64,+H64)</f>
        <v>470</v>
      </c>
      <c r="F64" s="104">
        <f>IF(D64&gt;0,E64/D64*100,"-")</f>
        <v>4.085890637225072</v>
      </c>
      <c r="G64" s="103">
        <v>470</v>
      </c>
      <c r="H64" s="103">
        <v>0</v>
      </c>
      <c r="I64" s="103">
        <f>+SUM(K64,+M64,+O64)</f>
        <v>11033</v>
      </c>
      <c r="J64" s="104">
        <f>IF(D64&gt;0,I64/D64*100,"-")</f>
        <v>95.91410936277492</v>
      </c>
      <c r="K64" s="103">
        <v>95</v>
      </c>
      <c r="L64" s="104">
        <f>IF(D64&gt;0,K64/D64*100,"-")</f>
        <v>0.8258715117795359</v>
      </c>
      <c r="M64" s="103">
        <v>0</v>
      </c>
      <c r="N64" s="104">
        <f>IF(D64&gt;0,M64/D64*100,"-")</f>
        <v>0</v>
      </c>
      <c r="O64" s="103">
        <v>10938</v>
      </c>
      <c r="P64" s="103">
        <v>8627</v>
      </c>
      <c r="Q64" s="104">
        <f>IF(D64&gt;0,O64/D64*100,"-")</f>
        <v>95.0882378509954</v>
      </c>
      <c r="R64" s="103">
        <v>110</v>
      </c>
      <c r="S64" s="101" t="s">
        <v>255</v>
      </c>
      <c r="T64" s="101"/>
      <c r="U64" s="101"/>
      <c r="V64" s="101"/>
      <c r="W64" s="101" t="s">
        <v>255</v>
      </c>
      <c r="X64" s="101"/>
      <c r="Y64" s="101"/>
      <c r="Z64" s="101"/>
    </row>
    <row r="65" spans="1:26" s="107" customFormat="1" ht="13.5" customHeight="1">
      <c r="A65" s="101" t="s">
        <v>43</v>
      </c>
      <c r="B65" s="102" t="s">
        <v>368</v>
      </c>
      <c r="C65" s="101" t="s">
        <v>369</v>
      </c>
      <c r="D65" s="103">
        <f>+SUM(E65,+I65)</f>
        <v>14038</v>
      </c>
      <c r="E65" s="103">
        <f>+SUM(G65,+H65)</f>
        <v>1748</v>
      </c>
      <c r="F65" s="104">
        <f>IF(D65&gt;0,E65/D65*100,"-")</f>
        <v>12.451916227382819</v>
      </c>
      <c r="G65" s="103">
        <v>1748</v>
      </c>
      <c r="H65" s="103">
        <v>0</v>
      </c>
      <c r="I65" s="103">
        <f>+SUM(K65,+M65,+O65)</f>
        <v>12290</v>
      </c>
      <c r="J65" s="104">
        <f>IF(D65&gt;0,I65/D65*100,"-")</f>
        <v>87.54808377261718</v>
      </c>
      <c r="K65" s="103">
        <v>1840</v>
      </c>
      <c r="L65" s="104">
        <f>IF(D65&gt;0,K65/D65*100,"-")</f>
        <v>13.107280239350336</v>
      </c>
      <c r="M65" s="103">
        <v>0</v>
      </c>
      <c r="N65" s="104">
        <f>IF(D65&gt;0,M65/D65*100,"-")</f>
        <v>0</v>
      </c>
      <c r="O65" s="103">
        <v>10450</v>
      </c>
      <c r="P65" s="103">
        <v>6862</v>
      </c>
      <c r="Q65" s="104">
        <f>IF(D65&gt;0,O65/D65*100,"-")</f>
        <v>74.44080353326684</v>
      </c>
      <c r="R65" s="103">
        <v>280</v>
      </c>
      <c r="S65" s="101" t="s">
        <v>255</v>
      </c>
      <c r="T65" s="101"/>
      <c r="U65" s="101"/>
      <c r="V65" s="101"/>
      <c r="W65" s="101"/>
      <c r="X65" s="101"/>
      <c r="Y65" s="101"/>
      <c r="Z65" s="101" t="s">
        <v>255</v>
      </c>
    </row>
    <row r="66" spans="1:26" s="107" customFormat="1" ht="13.5" customHeight="1">
      <c r="A66" s="101" t="s">
        <v>43</v>
      </c>
      <c r="B66" s="102" t="s">
        <v>370</v>
      </c>
      <c r="C66" s="101" t="s">
        <v>371</v>
      </c>
      <c r="D66" s="103">
        <f>+SUM(E66,+I66)</f>
        <v>31418</v>
      </c>
      <c r="E66" s="103">
        <f>+SUM(G66,+H66)</f>
        <v>1655</v>
      </c>
      <c r="F66" s="104">
        <f>IF(D66&gt;0,E66/D66*100,"-")</f>
        <v>5.267680947227705</v>
      </c>
      <c r="G66" s="103">
        <v>1655</v>
      </c>
      <c r="H66" s="103">
        <v>0</v>
      </c>
      <c r="I66" s="103">
        <f>+SUM(K66,+M66,+O66)</f>
        <v>29763</v>
      </c>
      <c r="J66" s="104">
        <f>IF(D66&gt;0,I66/D66*100,"-")</f>
        <v>94.7323190527723</v>
      </c>
      <c r="K66" s="103">
        <v>1950</v>
      </c>
      <c r="L66" s="104">
        <f>IF(D66&gt;0,K66/D66*100,"-")</f>
        <v>6.20663314023808</v>
      </c>
      <c r="M66" s="103">
        <v>0</v>
      </c>
      <c r="N66" s="104">
        <f>IF(D66&gt;0,M66/D66*100,"-")</f>
        <v>0</v>
      </c>
      <c r="O66" s="103">
        <v>27813</v>
      </c>
      <c r="P66" s="103">
        <v>19652</v>
      </c>
      <c r="Q66" s="104">
        <f>IF(D66&gt;0,O66/D66*100,"-")</f>
        <v>88.52568591253421</v>
      </c>
      <c r="R66" s="103">
        <v>1015</v>
      </c>
      <c r="S66" s="101"/>
      <c r="T66" s="101"/>
      <c r="U66" s="101"/>
      <c r="V66" s="101" t="s">
        <v>255</v>
      </c>
      <c r="W66" s="101"/>
      <c r="X66" s="101"/>
      <c r="Y66" s="101"/>
      <c r="Z66" s="101" t="s">
        <v>255</v>
      </c>
    </row>
    <row r="67" spans="1:26" s="107" customFormat="1" ht="13.5" customHeight="1">
      <c r="A67" s="101" t="s">
        <v>43</v>
      </c>
      <c r="B67" s="102" t="s">
        <v>372</v>
      </c>
      <c r="C67" s="101" t="s">
        <v>373</v>
      </c>
      <c r="D67" s="103">
        <f>+SUM(E67,+I67)</f>
        <v>34915</v>
      </c>
      <c r="E67" s="103">
        <f>+SUM(G67,+H67)</f>
        <v>2802</v>
      </c>
      <c r="F67" s="104">
        <f>IF(D67&gt;0,E67/D67*100,"-")</f>
        <v>8.025204067019907</v>
      </c>
      <c r="G67" s="103">
        <v>2802</v>
      </c>
      <c r="H67" s="103">
        <v>0</v>
      </c>
      <c r="I67" s="103">
        <f>+SUM(K67,+M67,+O67)</f>
        <v>32113</v>
      </c>
      <c r="J67" s="104">
        <f>IF(D67&gt;0,I67/D67*100,"-")</f>
        <v>91.97479593298009</v>
      </c>
      <c r="K67" s="103">
        <v>6388</v>
      </c>
      <c r="L67" s="104">
        <f>IF(D67&gt;0,K67/D67*100,"-")</f>
        <v>18.29586137763139</v>
      </c>
      <c r="M67" s="103">
        <v>0</v>
      </c>
      <c r="N67" s="104">
        <f>IF(D67&gt;0,M67/D67*100,"-")</f>
        <v>0</v>
      </c>
      <c r="O67" s="103">
        <v>25725</v>
      </c>
      <c r="P67" s="103">
        <v>17121</v>
      </c>
      <c r="Q67" s="104">
        <f>IF(D67&gt;0,O67/D67*100,"-")</f>
        <v>73.6789345553487</v>
      </c>
      <c r="R67" s="103">
        <v>373</v>
      </c>
      <c r="S67" s="101" t="s">
        <v>255</v>
      </c>
      <c r="T67" s="101"/>
      <c r="U67" s="101"/>
      <c r="V67" s="101"/>
      <c r="W67" s="101" t="s">
        <v>255</v>
      </c>
      <c r="X67" s="101"/>
      <c r="Y67" s="101"/>
      <c r="Z67" s="101"/>
    </row>
    <row r="68" spans="1:26" s="107" customFormat="1" ht="13.5" customHeight="1">
      <c r="A68" s="101" t="s">
        <v>43</v>
      </c>
      <c r="B68" s="102" t="s">
        <v>374</v>
      </c>
      <c r="C68" s="101" t="s">
        <v>375</v>
      </c>
      <c r="D68" s="103">
        <f>+SUM(E68,+I68)</f>
        <v>33539</v>
      </c>
      <c r="E68" s="103">
        <f>+SUM(G68,+H68)</f>
        <v>805</v>
      </c>
      <c r="F68" s="104">
        <f>IF(D68&gt;0,E68/D68*100,"-")</f>
        <v>2.4001908226244075</v>
      </c>
      <c r="G68" s="103">
        <v>805</v>
      </c>
      <c r="H68" s="103">
        <v>0</v>
      </c>
      <c r="I68" s="103">
        <f>+SUM(K68,+M68,+O68)</f>
        <v>32734</v>
      </c>
      <c r="J68" s="104">
        <f>IF(D68&gt;0,I68/D68*100,"-")</f>
        <v>97.59980917737559</v>
      </c>
      <c r="K68" s="103">
        <v>22438</v>
      </c>
      <c r="L68" s="104">
        <f>IF(D68&gt;0,K68/D68*100,"-")</f>
        <v>66.90121947583411</v>
      </c>
      <c r="M68" s="103">
        <v>0</v>
      </c>
      <c r="N68" s="104">
        <f>IF(D68&gt;0,M68/D68*100,"-")</f>
        <v>0</v>
      </c>
      <c r="O68" s="103">
        <v>10296</v>
      </c>
      <c r="P68" s="103">
        <v>5836</v>
      </c>
      <c r="Q68" s="104">
        <f>IF(D68&gt;0,O68/D68*100,"-")</f>
        <v>30.69858970154149</v>
      </c>
      <c r="R68" s="103">
        <v>357</v>
      </c>
      <c r="S68" s="101"/>
      <c r="T68" s="101" t="s">
        <v>255</v>
      </c>
      <c r="U68" s="101"/>
      <c r="V68" s="101"/>
      <c r="W68" s="101"/>
      <c r="X68" s="101"/>
      <c r="Y68" s="101"/>
      <c r="Z68" s="101" t="s">
        <v>255</v>
      </c>
    </row>
    <row r="69" spans="1:26" s="107" customFormat="1" ht="13.5" customHeight="1">
      <c r="A69" s="101" t="s">
        <v>43</v>
      </c>
      <c r="B69" s="102" t="s">
        <v>376</v>
      </c>
      <c r="C69" s="101" t="s">
        <v>377</v>
      </c>
      <c r="D69" s="103">
        <f>+SUM(E69,+I69)</f>
        <v>46015</v>
      </c>
      <c r="E69" s="103">
        <f>+SUM(G69,+H69)</f>
        <v>928</v>
      </c>
      <c r="F69" s="104">
        <f>IF(D69&gt;0,E69/D69*100,"-")</f>
        <v>2.016733673802021</v>
      </c>
      <c r="G69" s="103">
        <v>928</v>
      </c>
      <c r="H69" s="103">
        <v>0</v>
      </c>
      <c r="I69" s="103">
        <f>+SUM(K69,+M69,+O69)</f>
        <v>45087</v>
      </c>
      <c r="J69" s="104">
        <f>IF(D69&gt;0,I69/D69*100,"-")</f>
        <v>97.98326632619798</v>
      </c>
      <c r="K69" s="103">
        <v>29238</v>
      </c>
      <c r="L69" s="104">
        <f>IF(D69&gt;0,K69/D69*100,"-")</f>
        <v>63.5401499511029</v>
      </c>
      <c r="M69" s="103">
        <v>0</v>
      </c>
      <c r="N69" s="104">
        <f>IF(D69&gt;0,M69/D69*100,"-")</f>
        <v>0</v>
      </c>
      <c r="O69" s="103">
        <v>15849</v>
      </c>
      <c r="P69" s="103">
        <v>8863</v>
      </c>
      <c r="Q69" s="104">
        <f>IF(D69&gt;0,O69/D69*100,"-")</f>
        <v>34.44311637509508</v>
      </c>
      <c r="R69" s="103">
        <v>454</v>
      </c>
      <c r="S69" s="101"/>
      <c r="T69" s="101" t="s">
        <v>255</v>
      </c>
      <c r="U69" s="101"/>
      <c r="V69" s="101"/>
      <c r="W69" s="101"/>
      <c r="X69" s="101"/>
      <c r="Y69" s="101"/>
      <c r="Z69" s="101" t="s">
        <v>255</v>
      </c>
    </row>
    <row r="70" spans="1:26" s="107" customFormat="1" ht="13.5" customHeight="1">
      <c r="A70" s="101" t="s">
        <v>43</v>
      </c>
      <c r="B70" s="102" t="s">
        <v>378</v>
      </c>
      <c r="C70" s="101" t="s">
        <v>379</v>
      </c>
      <c r="D70" s="103">
        <f>+SUM(E70,+I70)</f>
        <v>30366</v>
      </c>
      <c r="E70" s="103">
        <f>+SUM(G70,+H70)</f>
        <v>1182</v>
      </c>
      <c r="F70" s="104">
        <f>IF(D70&gt;0,E70/D70*100,"-")</f>
        <v>3.8925113613910294</v>
      </c>
      <c r="G70" s="103">
        <v>1182</v>
      </c>
      <c r="H70" s="103">
        <v>0</v>
      </c>
      <c r="I70" s="103">
        <f>+SUM(K70,+M70,+O70)</f>
        <v>29184</v>
      </c>
      <c r="J70" s="104">
        <f>IF(D70&gt;0,I70/D70*100,"-")</f>
        <v>96.10748863860897</v>
      </c>
      <c r="K70" s="103">
        <v>20610</v>
      </c>
      <c r="L70" s="104">
        <f>IF(D70&gt;0,K70/D70*100,"-")</f>
        <v>67.87196206283343</v>
      </c>
      <c r="M70" s="103">
        <v>0</v>
      </c>
      <c r="N70" s="104">
        <f>IF(D70&gt;0,M70/D70*100,"-")</f>
        <v>0</v>
      </c>
      <c r="O70" s="103">
        <v>8574</v>
      </c>
      <c r="P70" s="103">
        <v>3472</v>
      </c>
      <c r="Q70" s="104">
        <f>IF(D70&gt;0,O70/D70*100,"-")</f>
        <v>28.235526575775538</v>
      </c>
      <c r="R70" s="103">
        <v>285</v>
      </c>
      <c r="S70" s="101" t="s">
        <v>255</v>
      </c>
      <c r="T70" s="101"/>
      <c r="U70" s="101"/>
      <c r="V70" s="101"/>
      <c r="W70" s="101"/>
      <c r="X70" s="101"/>
      <c r="Y70" s="101"/>
      <c r="Z70" s="101" t="s">
        <v>255</v>
      </c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70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埼玉県</v>
      </c>
      <c r="B7" s="109" t="str">
        <f>'水洗化人口等'!B7</f>
        <v>11000</v>
      </c>
      <c r="C7" s="108" t="s">
        <v>201</v>
      </c>
      <c r="D7" s="110">
        <f>SUM(E7,+H7,+K7)</f>
        <v>800151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73517</v>
      </c>
      <c r="I7" s="110">
        <f>SUM(I$8:I$1000)</f>
        <v>52518</v>
      </c>
      <c r="J7" s="110">
        <f>SUM(J$8:J$1000)</f>
        <v>20999</v>
      </c>
      <c r="K7" s="110">
        <f>SUM(L7:M7)</f>
        <v>726634</v>
      </c>
      <c r="L7" s="110">
        <f>SUM(L$8:L$1000)</f>
        <v>56832</v>
      </c>
      <c r="M7" s="110">
        <f>SUM(M$8:M$1000)</f>
        <v>669802</v>
      </c>
      <c r="N7" s="110">
        <f>SUM(O7,+V7,+AC7)</f>
        <v>800205</v>
      </c>
      <c r="O7" s="110">
        <f>SUM(P7:U7)</f>
        <v>109350</v>
      </c>
      <c r="P7" s="110">
        <f aca="true" t="shared" si="0" ref="P7:U7">SUM(P$8:P$1000)</f>
        <v>109350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690801</v>
      </c>
      <c r="W7" s="110">
        <f aca="true" t="shared" si="1" ref="W7:AB7">SUM(W$8:W$1000)</f>
        <v>690801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54</v>
      </c>
      <c r="AD7" s="110">
        <f>SUM(AD$8:AD$1000)</f>
        <v>54</v>
      </c>
      <c r="AE7" s="110">
        <f>SUM(AE$8:AE$1000)</f>
        <v>0</v>
      </c>
      <c r="AF7" s="110">
        <f>SUM(AG7:AI7)</f>
        <v>21246</v>
      </c>
      <c r="AG7" s="110">
        <f>SUM(AG$8:AG$1000)</f>
        <v>21246</v>
      </c>
      <c r="AH7" s="110">
        <f>SUM(AH$8:AH$1000)</f>
        <v>0</v>
      </c>
      <c r="AI7" s="110">
        <f>SUM(AI$8:AI$1000)</f>
        <v>0</v>
      </c>
      <c r="AJ7" s="110">
        <f>SUM(AK7:AS7)</f>
        <v>26947</v>
      </c>
      <c r="AK7" s="110">
        <f aca="true" t="shared" si="2" ref="AK7:AS7">SUM(AK$8:AK$1000)</f>
        <v>5965</v>
      </c>
      <c r="AL7" s="110">
        <f t="shared" si="2"/>
        <v>99</v>
      </c>
      <c r="AM7" s="110">
        <f t="shared" si="2"/>
        <v>9455</v>
      </c>
      <c r="AN7" s="110">
        <f t="shared" si="2"/>
        <v>3854</v>
      </c>
      <c r="AO7" s="110">
        <f t="shared" si="2"/>
        <v>0</v>
      </c>
      <c r="AP7" s="110">
        <f t="shared" si="2"/>
        <v>0</v>
      </c>
      <c r="AQ7" s="110">
        <f t="shared" si="2"/>
        <v>1765</v>
      </c>
      <c r="AR7" s="110">
        <f t="shared" si="2"/>
        <v>61</v>
      </c>
      <c r="AS7" s="110">
        <f t="shared" si="2"/>
        <v>5748</v>
      </c>
      <c r="AT7" s="110">
        <f>SUM(AU7:AY7)</f>
        <v>486</v>
      </c>
      <c r="AU7" s="110">
        <f>SUM(AU$8:AU$1000)</f>
        <v>363</v>
      </c>
      <c r="AV7" s="110">
        <f>SUM(AV$8:AV$1000)</f>
        <v>0</v>
      </c>
      <c r="AW7" s="110">
        <f>SUM(AW$8:AW$1000)</f>
        <v>123</v>
      </c>
      <c r="AX7" s="110">
        <f>SUM(AX$8:AX$1000)</f>
        <v>0</v>
      </c>
      <c r="AY7" s="110">
        <f>SUM(AY$8:AY$1000)</f>
        <v>0</v>
      </c>
      <c r="AZ7" s="110">
        <f>SUM(BA7:BC7)</f>
        <v>779</v>
      </c>
      <c r="BA7" s="110">
        <f>SUM(BA$8:BA$1000)</f>
        <v>779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43</v>
      </c>
      <c r="B8" s="106" t="s">
        <v>253</v>
      </c>
      <c r="C8" s="101" t="s">
        <v>254</v>
      </c>
      <c r="D8" s="103">
        <f>SUM(E8,+H8,+K8)</f>
        <v>64456</v>
      </c>
      <c r="E8" s="103">
        <f>SUM(F8:G8)</f>
        <v>0</v>
      </c>
      <c r="F8" s="103">
        <v>0</v>
      </c>
      <c r="G8" s="103">
        <v>0</v>
      </c>
      <c r="H8" s="103">
        <f>SUM(I8:J8)</f>
        <v>18125</v>
      </c>
      <c r="I8" s="103">
        <v>10295</v>
      </c>
      <c r="J8" s="103">
        <v>7830</v>
      </c>
      <c r="K8" s="103">
        <f>SUM(L8:M8)</f>
        <v>46331</v>
      </c>
      <c r="L8" s="103">
        <v>0</v>
      </c>
      <c r="M8" s="103">
        <v>46331</v>
      </c>
      <c r="N8" s="103">
        <f>SUM(O8,+V8,+AC8)</f>
        <v>64456</v>
      </c>
      <c r="O8" s="103">
        <f>SUM(P8:U8)</f>
        <v>10295</v>
      </c>
      <c r="P8" s="103">
        <v>10295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54161</v>
      </c>
      <c r="W8" s="103">
        <v>54161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1956</v>
      </c>
      <c r="AG8" s="103">
        <v>1956</v>
      </c>
      <c r="AH8" s="103">
        <v>0</v>
      </c>
      <c r="AI8" s="103">
        <v>0</v>
      </c>
      <c r="AJ8" s="103">
        <f>SUM(AK8:AS8)</f>
        <v>2042</v>
      </c>
      <c r="AK8" s="103">
        <v>0</v>
      </c>
      <c r="AL8" s="103">
        <v>86</v>
      </c>
      <c r="AM8" s="103">
        <v>1956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87</v>
      </c>
      <c r="BA8" s="103">
        <v>87</v>
      </c>
      <c r="BB8" s="103">
        <v>0</v>
      </c>
      <c r="BC8" s="103">
        <v>0</v>
      </c>
    </row>
    <row r="9" spans="1:55" s="107" customFormat="1" ht="13.5" customHeight="1">
      <c r="A9" s="105" t="s">
        <v>43</v>
      </c>
      <c r="B9" s="106" t="s">
        <v>256</v>
      </c>
      <c r="C9" s="101" t="s">
        <v>257</v>
      </c>
      <c r="D9" s="103">
        <f>SUM(E9,+H9,+K9)</f>
        <v>35065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35065</v>
      </c>
      <c r="L9" s="103">
        <v>3237</v>
      </c>
      <c r="M9" s="103">
        <v>31828</v>
      </c>
      <c r="N9" s="103">
        <f>SUM(O9,+V9,+AC9)</f>
        <v>35092</v>
      </c>
      <c r="O9" s="103">
        <f>SUM(P9:U9)</f>
        <v>3237</v>
      </c>
      <c r="P9" s="103">
        <v>3237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31828</v>
      </c>
      <c r="W9" s="103">
        <v>31828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27</v>
      </c>
      <c r="AD9" s="103">
        <v>27</v>
      </c>
      <c r="AE9" s="103">
        <v>0</v>
      </c>
      <c r="AF9" s="103">
        <f>SUM(AG9:AI9)</f>
        <v>792</v>
      </c>
      <c r="AG9" s="103">
        <v>792</v>
      </c>
      <c r="AH9" s="103">
        <v>0</v>
      </c>
      <c r="AI9" s="103">
        <v>0</v>
      </c>
      <c r="AJ9" s="103">
        <f>SUM(AK9:AS9)</f>
        <v>792</v>
      </c>
      <c r="AK9" s="103">
        <v>0</v>
      </c>
      <c r="AL9" s="103">
        <v>0</v>
      </c>
      <c r="AM9" s="103">
        <v>792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43</v>
      </c>
      <c r="B10" s="106" t="s">
        <v>258</v>
      </c>
      <c r="C10" s="101" t="s">
        <v>259</v>
      </c>
      <c r="D10" s="103">
        <f>SUM(E10,+H10,+K10)</f>
        <v>78261</v>
      </c>
      <c r="E10" s="103">
        <f>SUM(F10:G10)</f>
        <v>0</v>
      </c>
      <c r="F10" s="103">
        <v>0</v>
      </c>
      <c r="G10" s="103">
        <v>0</v>
      </c>
      <c r="H10" s="103">
        <f>SUM(I10:J10)</f>
        <v>279</v>
      </c>
      <c r="I10" s="103">
        <v>279</v>
      </c>
      <c r="J10" s="103">
        <v>0</v>
      </c>
      <c r="K10" s="103">
        <f>SUM(L10:M10)</f>
        <v>77982</v>
      </c>
      <c r="L10" s="103">
        <v>20216</v>
      </c>
      <c r="M10" s="103">
        <v>57766</v>
      </c>
      <c r="N10" s="103">
        <f>SUM(O10,+V10,+AC10)</f>
        <v>78261</v>
      </c>
      <c r="O10" s="103">
        <f>SUM(P10:U10)</f>
        <v>20495</v>
      </c>
      <c r="P10" s="103">
        <v>20495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57766</v>
      </c>
      <c r="W10" s="103">
        <v>57766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1413</v>
      </c>
      <c r="AG10" s="103">
        <v>1413</v>
      </c>
      <c r="AH10" s="103">
        <v>0</v>
      </c>
      <c r="AI10" s="103">
        <v>0</v>
      </c>
      <c r="AJ10" s="103">
        <f>SUM(AK10:AS10)</f>
        <v>1579</v>
      </c>
      <c r="AK10" s="103">
        <v>153</v>
      </c>
      <c r="AL10" s="103">
        <v>13</v>
      </c>
      <c r="AM10" s="103">
        <v>33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1380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13</v>
      </c>
      <c r="BA10" s="103">
        <v>13</v>
      </c>
      <c r="BB10" s="103">
        <v>0</v>
      </c>
      <c r="BC10" s="103">
        <v>0</v>
      </c>
    </row>
    <row r="11" spans="1:55" s="107" customFormat="1" ht="13.5" customHeight="1">
      <c r="A11" s="105" t="s">
        <v>43</v>
      </c>
      <c r="B11" s="106" t="s">
        <v>260</v>
      </c>
      <c r="C11" s="101" t="s">
        <v>261</v>
      </c>
      <c r="D11" s="103">
        <f>SUM(E11,+H11,+K11)</f>
        <v>39876</v>
      </c>
      <c r="E11" s="103">
        <f>SUM(F11:G11)</f>
        <v>0</v>
      </c>
      <c r="F11" s="103">
        <v>0</v>
      </c>
      <c r="G11" s="103">
        <v>0</v>
      </c>
      <c r="H11" s="103">
        <f>SUM(I11:J11)</f>
        <v>1021</v>
      </c>
      <c r="I11" s="103">
        <v>1021</v>
      </c>
      <c r="J11" s="103">
        <v>0</v>
      </c>
      <c r="K11" s="103">
        <f>SUM(L11:M11)</f>
        <v>38855</v>
      </c>
      <c r="L11" s="103">
        <v>3689</v>
      </c>
      <c r="M11" s="103">
        <v>35166</v>
      </c>
      <c r="N11" s="103">
        <f>SUM(O11,+V11,+AC11)</f>
        <v>39876</v>
      </c>
      <c r="O11" s="103">
        <f>SUM(P11:U11)</f>
        <v>4710</v>
      </c>
      <c r="P11" s="103">
        <v>4710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35166</v>
      </c>
      <c r="W11" s="103">
        <v>35166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1124</v>
      </c>
      <c r="AG11" s="103">
        <v>1124</v>
      </c>
      <c r="AH11" s="103">
        <v>0</v>
      </c>
      <c r="AI11" s="103">
        <v>0</v>
      </c>
      <c r="AJ11" s="103">
        <f>SUM(AK11:AS11)</f>
        <v>1124</v>
      </c>
      <c r="AK11" s="103">
        <v>0</v>
      </c>
      <c r="AL11" s="103">
        <v>0</v>
      </c>
      <c r="AM11" s="103">
        <v>57</v>
      </c>
      <c r="AN11" s="103">
        <v>1067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43</v>
      </c>
      <c r="B12" s="106" t="s">
        <v>262</v>
      </c>
      <c r="C12" s="101" t="s">
        <v>263</v>
      </c>
      <c r="D12" s="103">
        <f>SUM(E12,+H12,+K12)</f>
        <v>21020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21020</v>
      </c>
      <c r="L12" s="103">
        <v>2771</v>
      </c>
      <c r="M12" s="103">
        <v>18249</v>
      </c>
      <c r="N12" s="103">
        <f>SUM(O12,+V12,+AC12)</f>
        <v>21020</v>
      </c>
      <c r="O12" s="103">
        <f>SUM(P12:U12)</f>
        <v>2771</v>
      </c>
      <c r="P12" s="103">
        <v>2771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18249</v>
      </c>
      <c r="W12" s="103">
        <v>18249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772</v>
      </c>
      <c r="AG12" s="103">
        <v>772</v>
      </c>
      <c r="AH12" s="103">
        <v>0</v>
      </c>
      <c r="AI12" s="103">
        <v>0</v>
      </c>
      <c r="AJ12" s="103">
        <f>SUM(AK12:AS12)</f>
        <v>772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772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43</v>
      </c>
      <c r="B13" s="106" t="s">
        <v>264</v>
      </c>
      <c r="C13" s="101" t="s">
        <v>265</v>
      </c>
      <c r="D13" s="103">
        <f>SUM(E13,+H13,+K13)</f>
        <v>10254</v>
      </c>
      <c r="E13" s="103">
        <f>SUM(F13:G13)</f>
        <v>0</v>
      </c>
      <c r="F13" s="103">
        <v>0</v>
      </c>
      <c r="G13" s="103">
        <v>0</v>
      </c>
      <c r="H13" s="103">
        <f>SUM(I13:J13)</f>
        <v>1912</v>
      </c>
      <c r="I13" s="103">
        <v>1912</v>
      </c>
      <c r="J13" s="103">
        <v>0</v>
      </c>
      <c r="K13" s="103">
        <f>SUM(L13:M13)</f>
        <v>8342</v>
      </c>
      <c r="L13" s="103">
        <v>0</v>
      </c>
      <c r="M13" s="103">
        <v>8342</v>
      </c>
      <c r="N13" s="103">
        <f>SUM(O13,+V13,+AC13)</f>
        <v>10254</v>
      </c>
      <c r="O13" s="103">
        <f>SUM(P13:U13)</f>
        <v>1912</v>
      </c>
      <c r="P13" s="103">
        <v>1912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8342</v>
      </c>
      <c r="W13" s="103">
        <v>8342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11</v>
      </c>
      <c r="AG13" s="103">
        <v>11</v>
      </c>
      <c r="AH13" s="103">
        <v>0</v>
      </c>
      <c r="AI13" s="103">
        <v>0</v>
      </c>
      <c r="AJ13" s="103">
        <f>SUM(AK13:AS13)</f>
        <v>11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11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126</v>
      </c>
      <c r="BA13" s="103">
        <v>126</v>
      </c>
      <c r="BB13" s="103">
        <v>0</v>
      </c>
      <c r="BC13" s="103">
        <v>0</v>
      </c>
    </row>
    <row r="14" spans="1:55" s="107" customFormat="1" ht="13.5" customHeight="1">
      <c r="A14" s="105" t="s">
        <v>43</v>
      </c>
      <c r="B14" s="106" t="s">
        <v>266</v>
      </c>
      <c r="C14" s="101" t="s">
        <v>267</v>
      </c>
      <c r="D14" s="103">
        <f>SUM(E14,+H14,+K14)</f>
        <v>17652</v>
      </c>
      <c r="E14" s="103">
        <f>SUM(F14:G14)</f>
        <v>0</v>
      </c>
      <c r="F14" s="103">
        <v>0</v>
      </c>
      <c r="G14" s="103">
        <v>0</v>
      </c>
      <c r="H14" s="103">
        <f>SUM(I14:J14)</f>
        <v>1184</v>
      </c>
      <c r="I14" s="103">
        <v>1184</v>
      </c>
      <c r="J14" s="103">
        <v>0</v>
      </c>
      <c r="K14" s="103">
        <f>SUM(L14:M14)</f>
        <v>16468</v>
      </c>
      <c r="L14" s="103">
        <v>690</v>
      </c>
      <c r="M14" s="103">
        <v>15778</v>
      </c>
      <c r="N14" s="103">
        <f>SUM(O14,+V14,+AC14)</f>
        <v>17652</v>
      </c>
      <c r="O14" s="103">
        <f>SUM(P14:U14)</f>
        <v>1874</v>
      </c>
      <c r="P14" s="103">
        <v>1874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15778</v>
      </c>
      <c r="W14" s="103">
        <v>15778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379</v>
      </c>
      <c r="AG14" s="103">
        <v>379</v>
      </c>
      <c r="AH14" s="103">
        <v>0</v>
      </c>
      <c r="AI14" s="103">
        <v>0</v>
      </c>
      <c r="AJ14" s="103">
        <f>SUM(AK14:AS14)</f>
        <v>379</v>
      </c>
      <c r="AK14" s="103">
        <v>0</v>
      </c>
      <c r="AL14" s="103">
        <v>0</v>
      </c>
      <c r="AM14" s="103">
        <v>379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43</v>
      </c>
      <c r="B15" s="106" t="s">
        <v>268</v>
      </c>
      <c r="C15" s="101" t="s">
        <v>269</v>
      </c>
      <c r="D15" s="103">
        <f>SUM(E15,+H15,+K15)</f>
        <v>22626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22626</v>
      </c>
      <c r="L15" s="103">
        <v>2929</v>
      </c>
      <c r="M15" s="103">
        <v>19697</v>
      </c>
      <c r="N15" s="103">
        <f>SUM(O15,+V15,+AC15)</f>
        <v>22626</v>
      </c>
      <c r="O15" s="103">
        <f>SUM(P15:U15)</f>
        <v>2929</v>
      </c>
      <c r="P15" s="103">
        <v>2929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19697</v>
      </c>
      <c r="W15" s="103">
        <v>19697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680</v>
      </c>
      <c r="AG15" s="103">
        <v>680</v>
      </c>
      <c r="AH15" s="103">
        <v>0</v>
      </c>
      <c r="AI15" s="103">
        <v>0</v>
      </c>
      <c r="AJ15" s="103">
        <f>SUM(AK15:AS15)</f>
        <v>680</v>
      </c>
      <c r="AK15" s="103">
        <v>0</v>
      </c>
      <c r="AL15" s="103">
        <v>0</v>
      </c>
      <c r="AM15" s="103">
        <v>29</v>
      </c>
      <c r="AN15" s="103">
        <v>629</v>
      </c>
      <c r="AO15" s="103">
        <v>0</v>
      </c>
      <c r="AP15" s="103">
        <v>0</v>
      </c>
      <c r="AQ15" s="103">
        <v>0</v>
      </c>
      <c r="AR15" s="103">
        <v>22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43</v>
      </c>
      <c r="B16" s="106" t="s">
        <v>270</v>
      </c>
      <c r="C16" s="101" t="s">
        <v>271</v>
      </c>
      <c r="D16" s="103">
        <f>SUM(E16,+H16,+K16)</f>
        <v>29324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29324</v>
      </c>
      <c r="L16" s="103">
        <v>1436</v>
      </c>
      <c r="M16" s="103">
        <v>27888</v>
      </c>
      <c r="N16" s="103">
        <f>SUM(O16,+V16,+AC16)</f>
        <v>29324</v>
      </c>
      <c r="O16" s="103">
        <f>SUM(P16:U16)</f>
        <v>1436</v>
      </c>
      <c r="P16" s="103">
        <v>1436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27888</v>
      </c>
      <c r="W16" s="103">
        <v>27888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114</v>
      </c>
      <c r="AG16" s="103">
        <v>114</v>
      </c>
      <c r="AH16" s="103">
        <v>0</v>
      </c>
      <c r="AI16" s="103">
        <v>0</v>
      </c>
      <c r="AJ16" s="103">
        <f>SUM(AK16:AS16)</f>
        <v>1812</v>
      </c>
      <c r="AK16" s="103">
        <v>1698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114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43</v>
      </c>
      <c r="B17" s="106" t="s">
        <v>272</v>
      </c>
      <c r="C17" s="101" t="s">
        <v>273</v>
      </c>
      <c r="D17" s="103">
        <f>SUM(E17,+H17,+K17)</f>
        <v>16717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16717</v>
      </c>
      <c r="L17" s="103">
        <v>2376</v>
      </c>
      <c r="M17" s="103">
        <v>14341</v>
      </c>
      <c r="N17" s="103">
        <f>SUM(O17,+V17,+AC17)</f>
        <v>16717</v>
      </c>
      <c r="O17" s="103">
        <f>SUM(P17:U17)</f>
        <v>2376</v>
      </c>
      <c r="P17" s="103">
        <v>2376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14341</v>
      </c>
      <c r="W17" s="103">
        <v>14341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122</v>
      </c>
      <c r="AG17" s="103">
        <v>122</v>
      </c>
      <c r="AH17" s="103">
        <v>0</v>
      </c>
      <c r="AI17" s="103">
        <v>0</v>
      </c>
      <c r="AJ17" s="103">
        <f>SUM(AK17:AS17)</f>
        <v>979</v>
      </c>
      <c r="AK17" s="103">
        <v>966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13</v>
      </c>
      <c r="AT17" s="103">
        <f>SUM(AU17:AY17)</f>
        <v>109</v>
      </c>
      <c r="AU17" s="103">
        <v>109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43</v>
      </c>
      <c r="B18" s="106" t="s">
        <v>274</v>
      </c>
      <c r="C18" s="101" t="s">
        <v>275</v>
      </c>
      <c r="D18" s="103">
        <f>SUM(E18,+H18,+K18)</f>
        <v>18296</v>
      </c>
      <c r="E18" s="103">
        <f>SUM(F18:G18)</f>
        <v>0</v>
      </c>
      <c r="F18" s="103">
        <v>0</v>
      </c>
      <c r="G18" s="103">
        <v>0</v>
      </c>
      <c r="H18" s="103">
        <f>SUM(I18:J18)</f>
        <v>1644</v>
      </c>
      <c r="I18" s="103">
        <v>1644</v>
      </c>
      <c r="J18" s="103">
        <v>0</v>
      </c>
      <c r="K18" s="103">
        <f>SUM(L18:M18)</f>
        <v>16652</v>
      </c>
      <c r="L18" s="103">
        <v>0</v>
      </c>
      <c r="M18" s="103">
        <v>16652</v>
      </c>
      <c r="N18" s="103">
        <f>SUM(O18,+V18,+AC18)</f>
        <v>18296</v>
      </c>
      <c r="O18" s="103">
        <f>SUM(P18:U18)</f>
        <v>1644</v>
      </c>
      <c r="P18" s="103">
        <v>1644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16652</v>
      </c>
      <c r="W18" s="103">
        <v>16652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502</v>
      </c>
      <c r="AG18" s="103">
        <v>502</v>
      </c>
      <c r="AH18" s="103">
        <v>0</v>
      </c>
      <c r="AI18" s="103">
        <v>0</v>
      </c>
      <c r="AJ18" s="103">
        <f>SUM(AK18:AS18)</f>
        <v>502</v>
      </c>
      <c r="AK18" s="103">
        <v>0</v>
      </c>
      <c r="AL18" s="103">
        <v>0</v>
      </c>
      <c r="AM18" s="103">
        <v>22</v>
      </c>
      <c r="AN18" s="103">
        <v>477</v>
      </c>
      <c r="AO18" s="103">
        <v>0</v>
      </c>
      <c r="AP18" s="103">
        <v>0</v>
      </c>
      <c r="AQ18" s="103">
        <v>0</v>
      </c>
      <c r="AR18" s="103">
        <v>3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43</v>
      </c>
      <c r="B19" s="106" t="s">
        <v>276</v>
      </c>
      <c r="C19" s="101" t="s">
        <v>277</v>
      </c>
      <c r="D19" s="103">
        <f>SUM(E19,+H19,+K19)</f>
        <v>22052</v>
      </c>
      <c r="E19" s="103">
        <f>SUM(F19:G19)</f>
        <v>0</v>
      </c>
      <c r="F19" s="103">
        <v>0</v>
      </c>
      <c r="G19" s="103">
        <v>0</v>
      </c>
      <c r="H19" s="103">
        <f>SUM(I19:J19)</f>
        <v>2422</v>
      </c>
      <c r="I19" s="103">
        <v>2422</v>
      </c>
      <c r="J19" s="103">
        <v>0</v>
      </c>
      <c r="K19" s="103">
        <f>SUM(L19:M19)</f>
        <v>19630</v>
      </c>
      <c r="L19" s="103">
        <v>738</v>
      </c>
      <c r="M19" s="103">
        <v>18892</v>
      </c>
      <c r="N19" s="103">
        <f>SUM(O19,+V19,+AC19)</f>
        <v>22052</v>
      </c>
      <c r="O19" s="103">
        <f>SUM(P19:U19)</f>
        <v>3160</v>
      </c>
      <c r="P19" s="103">
        <v>3160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18892</v>
      </c>
      <c r="W19" s="103">
        <v>18892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1098</v>
      </c>
      <c r="AG19" s="103">
        <v>1098</v>
      </c>
      <c r="AH19" s="103">
        <v>0</v>
      </c>
      <c r="AI19" s="103">
        <v>0</v>
      </c>
      <c r="AJ19" s="103">
        <f>SUM(AK19:AS19)</f>
        <v>1098</v>
      </c>
      <c r="AK19" s="103">
        <v>0</v>
      </c>
      <c r="AL19" s="103">
        <v>0</v>
      </c>
      <c r="AM19" s="103">
        <v>1048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50</v>
      </c>
      <c r="AT19" s="103">
        <f>SUM(AU19:AY19)</f>
        <v>40</v>
      </c>
      <c r="AU19" s="103">
        <v>0</v>
      </c>
      <c r="AV19" s="103">
        <v>0</v>
      </c>
      <c r="AW19" s="103">
        <v>40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43</v>
      </c>
      <c r="B20" s="106" t="s">
        <v>278</v>
      </c>
      <c r="C20" s="101" t="s">
        <v>279</v>
      </c>
      <c r="D20" s="103">
        <f>SUM(E20,+H20,+K20)</f>
        <v>8599</v>
      </c>
      <c r="E20" s="103">
        <f>SUM(F20:G20)</f>
        <v>0</v>
      </c>
      <c r="F20" s="103">
        <v>0</v>
      </c>
      <c r="G20" s="103">
        <v>0</v>
      </c>
      <c r="H20" s="103">
        <f>SUM(I20:J20)</f>
        <v>425</v>
      </c>
      <c r="I20" s="103">
        <v>425</v>
      </c>
      <c r="J20" s="103">
        <v>0</v>
      </c>
      <c r="K20" s="103">
        <f>SUM(L20:M20)</f>
        <v>8174</v>
      </c>
      <c r="L20" s="103">
        <v>908</v>
      </c>
      <c r="M20" s="103">
        <v>7266</v>
      </c>
      <c r="N20" s="103">
        <f>SUM(O20,+V20,+AC20)</f>
        <v>8599</v>
      </c>
      <c r="O20" s="103">
        <f>SUM(P20:U20)</f>
        <v>1333</v>
      </c>
      <c r="P20" s="103">
        <v>1333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7266</v>
      </c>
      <c r="W20" s="103">
        <v>7266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370</v>
      </c>
      <c r="AG20" s="103">
        <v>370</v>
      </c>
      <c r="AH20" s="103">
        <v>0</v>
      </c>
      <c r="AI20" s="103">
        <v>0</v>
      </c>
      <c r="AJ20" s="103">
        <f>SUM(AK20:AS20)</f>
        <v>370</v>
      </c>
      <c r="AK20" s="103">
        <v>0</v>
      </c>
      <c r="AL20" s="103">
        <v>0</v>
      </c>
      <c r="AM20" s="103">
        <v>270</v>
      </c>
      <c r="AN20" s="103">
        <v>100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5</v>
      </c>
      <c r="AU20" s="103">
        <v>0</v>
      </c>
      <c r="AV20" s="103">
        <v>0</v>
      </c>
      <c r="AW20" s="103">
        <v>5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43</v>
      </c>
      <c r="B21" s="106" t="s">
        <v>280</v>
      </c>
      <c r="C21" s="101" t="s">
        <v>281</v>
      </c>
      <c r="D21" s="103">
        <f>SUM(E21,+H21,+K21)</f>
        <v>19118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19118</v>
      </c>
      <c r="L21" s="103">
        <v>1721</v>
      </c>
      <c r="M21" s="103">
        <v>17397</v>
      </c>
      <c r="N21" s="103">
        <f>SUM(O21,+V21,+AC21)</f>
        <v>19118</v>
      </c>
      <c r="O21" s="103">
        <f>SUM(P21:U21)</f>
        <v>1721</v>
      </c>
      <c r="P21" s="103">
        <v>1721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17397</v>
      </c>
      <c r="W21" s="103">
        <v>17397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14</v>
      </c>
      <c r="AG21" s="103">
        <v>14</v>
      </c>
      <c r="AH21" s="103">
        <v>0</v>
      </c>
      <c r="AI21" s="103">
        <v>0</v>
      </c>
      <c r="AJ21" s="103">
        <f>SUM(AK21:AS21)</f>
        <v>14</v>
      </c>
      <c r="AK21" s="103">
        <v>0</v>
      </c>
      <c r="AL21" s="103">
        <v>0</v>
      </c>
      <c r="AM21" s="103">
        <v>14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43</v>
      </c>
      <c r="B22" s="106" t="s">
        <v>282</v>
      </c>
      <c r="C22" s="101" t="s">
        <v>283</v>
      </c>
      <c r="D22" s="103">
        <f>SUM(E22,+H22,+K22)</f>
        <v>11732</v>
      </c>
      <c r="E22" s="103">
        <f>SUM(F22:G22)</f>
        <v>0</v>
      </c>
      <c r="F22" s="103">
        <v>0</v>
      </c>
      <c r="G22" s="103">
        <v>0</v>
      </c>
      <c r="H22" s="103">
        <f>SUM(I22:J22)</f>
        <v>1845</v>
      </c>
      <c r="I22" s="103">
        <v>1845</v>
      </c>
      <c r="J22" s="103">
        <v>0</v>
      </c>
      <c r="K22" s="103">
        <f>SUM(L22:M22)</f>
        <v>9887</v>
      </c>
      <c r="L22" s="103">
        <v>0</v>
      </c>
      <c r="M22" s="103">
        <v>9887</v>
      </c>
      <c r="N22" s="103">
        <f>SUM(O22,+V22,+AC22)</f>
        <v>11732</v>
      </c>
      <c r="O22" s="103">
        <f>SUM(P22:U22)</f>
        <v>1845</v>
      </c>
      <c r="P22" s="103">
        <v>1845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9887</v>
      </c>
      <c r="W22" s="103">
        <v>9887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797</v>
      </c>
      <c r="AG22" s="103">
        <v>797</v>
      </c>
      <c r="AH22" s="103">
        <v>0</v>
      </c>
      <c r="AI22" s="103">
        <v>0</v>
      </c>
      <c r="AJ22" s="103">
        <f>SUM(AK22:AS22)</f>
        <v>797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745</v>
      </c>
      <c r="AR22" s="103">
        <v>0</v>
      </c>
      <c r="AS22" s="103">
        <v>52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43</v>
      </c>
      <c r="B23" s="106" t="s">
        <v>284</v>
      </c>
      <c r="C23" s="101" t="s">
        <v>285</v>
      </c>
      <c r="D23" s="103">
        <f>SUM(E23,+H23,+K23)</f>
        <v>26957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26957</v>
      </c>
      <c r="L23" s="103">
        <v>2940</v>
      </c>
      <c r="M23" s="103">
        <v>24017</v>
      </c>
      <c r="N23" s="103">
        <f>SUM(O23,+V23,+AC23)</f>
        <v>26957</v>
      </c>
      <c r="O23" s="103">
        <f>SUM(P23:U23)</f>
        <v>2940</v>
      </c>
      <c r="P23" s="103">
        <v>2940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24017</v>
      </c>
      <c r="W23" s="103">
        <v>24017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1703</v>
      </c>
      <c r="AG23" s="103">
        <v>1703</v>
      </c>
      <c r="AH23" s="103">
        <v>0</v>
      </c>
      <c r="AI23" s="103">
        <v>0</v>
      </c>
      <c r="AJ23" s="103">
        <f>SUM(AK23:AS23)</f>
        <v>1703</v>
      </c>
      <c r="AK23" s="103">
        <v>0</v>
      </c>
      <c r="AL23" s="103">
        <v>0</v>
      </c>
      <c r="AM23" s="103">
        <v>36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1667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43</v>
      </c>
      <c r="B24" s="106" t="s">
        <v>286</v>
      </c>
      <c r="C24" s="101" t="s">
        <v>287</v>
      </c>
      <c r="D24" s="103">
        <f>SUM(E24,+H24,+K24)</f>
        <v>17807</v>
      </c>
      <c r="E24" s="103">
        <f>SUM(F24:G24)</f>
        <v>0</v>
      </c>
      <c r="F24" s="103">
        <v>0</v>
      </c>
      <c r="G24" s="103">
        <v>0</v>
      </c>
      <c r="H24" s="103">
        <f>SUM(I24:J24)</f>
        <v>2116</v>
      </c>
      <c r="I24" s="103">
        <v>2116</v>
      </c>
      <c r="J24" s="103">
        <v>0</v>
      </c>
      <c r="K24" s="103">
        <f>SUM(L24:M24)</f>
        <v>15691</v>
      </c>
      <c r="L24" s="103">
        <v>0</v>
      </c>
      <c r="M24" s="103">
        <v>15691</v>
      </c>
      <c r="N24" s="103">
        <f>SUM(O24,+V24,+AC24)</f>
        <v>17807</v>
      </c>
      <c r="O24" s="103">
        <f>SUM(P24:U24)</f>
        <v>2116</v>
      </c>
      <c r="P24" s="103">
        <v>2116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15691</v>
      </c>
      <c r="W24" s="103">
        <v>15691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26</v>
      </c>
      <c r="AG24" s="103">
        <v>26</v>
      </c>
      <c r="AH24" s="103">
        <v>0</v>
      </c>
      <c r="AI24" s="103">
        <v>0</v>
      </c>
      <c r="AJ24" s="103">
        <f>SUM(AK24:AS24)</f>
        <v>953</v>
      </c>
      <c r="AK24" s="103">
        <v>932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21</v>
      </c>
      <c r="AS24" s="103">
        <v>0</v>
      </c>
      <c r="AT24" s="103">
        <f>SUM(AU24:AY24)</f>
        <v>5</v>
      </c>
      <c r="AU24" s="103">
        <v>5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57</v>
      </c>
      <c r="BA24" s="103">
        <v>57</v>
      </c>
      <c r="BB24" s="103">
        <v>0</v>
      </c>
      <c r="BC24" s="103">
        <v>0</v>
      </c>
    </row>
    <row r="25" spans="1:55" s="107" customFormat="1" ht="13.5" customHeight="1">
      <c r="A25" s="105" t="s">
        <v>43</v>
      </c>
      <c r="B25" s="106" t="s">
        <v>288</v>
      </c>
      <c r="C25" s="101" t="s">
        <v>289</v>
      </c>
      <c r="D25" s="103">
        <f>SUM(E25,+H25,+K25)</f>
        <v>8004</v>
      </c>
      <c r="E25" s="103">
        <f>SUM(F25:G25)</f>
        <v>0</v>
      </c>
      <c r="F25" s="103">
        <v>0</v>
      </c>
      <c r="G25" s="103">
        <v>0</v>
      </c>
      <c r="H25" s="103">
        <f>SUM(I25:J25)</f>
        <v>1599</v>
      </c>
      <c r="I25" s="103">
        <v>1599</v>
      </c>
      <c r="J25" s="103">
        <v>0</v>
      </c>
      <c r="K25" s="103">
        <f>SUM(L25:M25)</f>
        <v>6405</v>
      </c>
      <c r="L25" s="103">
        <v>0</v>
      </c>
      <c r="M25" s="103">
        <v>6405</v>
      </c>
      <c r="N25" s="103">
        <f>SUM(O25,+V25,+AC25)</f>
        <v>8004</v>
      </c>
      <c r="O25" s="103">
        <f>SUM(P25:U25)</f>
        <v>1599</v>
      </c>
      <c r="P25" s="103">
        <v>1599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6405</v>
      </c>
      <c r="W25" s="103">
        <v>6405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363</v>
      </c>
      <c r="AG25" s="103">
        <v>363</v>
      </c>
      <c r="AH25" s="103">
        <v>0</v>
      </c>
      <c r="AI25" s="103">
        <v>0</v>
      </c>
      <c r="AJ25" s="103">
        <f>SUM(AK25:AS25)</f>
        <v>363</v>
      </c>
      <c r="AK25" s="103">
        <v>0</v>
      </c>
      <c r="AL25" s="103">
        <v>0</v>
      </c>
      <c r="AM25" s="103">
        <v>363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43</v>
      </c>
      <c r="B26" s="106" t="s">
        <v>290</v>
      </c>
      <c r="C26" s="101" t="s">
        <v>291</v>
      </c>
      <c r="D26" s="103">
        <f>SUM(E26,+H26,+K26)</f>
        <v>27646</v>
      </c>
      <c r="E26" s="103">
        <f>SUM(F26:G26)</f>
        <v>0</v>
      </c>
      <c r="F26" s="103">
        <v>0</v>
      </c>
      <c r="G26" s="103">
        <v>0</v>
      </c>
      <c r="H26" s="103">
        <f>SUM(I26:J26)</f>
        <v>6604</v>
      </c>
      <c r="I26" s="103">
        <v>6604</v>
      </c>
      <c r="J26" s="103">
        <v>0</v>
      </c>
      <c r="K26" s="103">
        <f>SUM(L26:M26)</f>
        <v>21042</v>
      </c>
      <c r="L26" s="103">
        <v>0</v>
      </c>
      <c r="M26" s="103">
        <v>21042</v>
      </c>
      <c r="N26" s="103">
        <f>SUM(O26,+V26,+AC26)</f>
        <v>27646</v>
      </c>
      <c r="O26" s="103">
        <f>SUM(P26:U26)</f>
        <v>6604</v>
      </c>
      <c r="P26" s="103">
        <v>6604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21042</v>
      </c>
      <c r="W26" s="103">
        <v>21042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1170</v>
      </c>
      <c r="AG26" s="103">
        <v>1170</v>
      </c>
      <c r="AH26" s="103">
        <v>0</v>
      </c>
      <c r="AI26" s="103">
        <v>0</v>
      </c>
      <c r="AJ26" s="103">
        <f>SUM(AK26:AS26)</f>
        <v>1170</v>
      </c>
      <c r="AK26" s="103">
        <v>0</v>
      </c>
      <c r="AL26" s="103">
        <v>0</v>
      </c>
      <c r="AM26" s="103">
        <v>1170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39</v>
      </c>
      <c r="AU26" s="103">
        <v>0</v>
      </c>
      <c r="AV26" s="103">
        <v>0</v>
      </c>
      <c r="AW26" s="103">
        <v>39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43</v>
      </c>
      <c r="B27" s="106" t="s">
        <v>292</v>
      </c>
      <c r="C27" s="101" t="s">
        <v>293</v>
      </c>
      <c r="D27" s="103">
        <f>SUM(E27,+H27,+K27)</f>
        <v>986</v>
      </c>
      <c r="E27" s="103">
        <f>SUM(F27:G27)</f>
        <v>0</v>
      </c>
      <c r="F27" s="103">
        <v>0</v>
      </c>
      <c r="G27" s="103">
        <v>0</v>
      </c>
      <c r="H27" s="103">
        <f>SUM(I27:J27)</f>
        <v>535</v>
      </c>
      <c r="I27" s="103">
        <v>535</v>
      </c>
      <c r="J27" s="103">
        <v>0</v>
      </c>
      <c r="K27" s="103">
        <f>SUM(L27:M27)</f>
        <v>451</v>
      </c>
      <c r="L27" s="103">
        <v>0</v>
      </c>
      <c r="M27" s="103">
        <v>451</v>
      </c>
      <c r="N27" s="103">
        <f>SUM(O27,+V27,+AC27)</f>
        <v>986</v>
      </c>
      <c r="O27" s="103">
        <f>SUM(P27:U27)</f>
        <v>535</v>
      </c>
      <c r="P27" s="103">
        <v>535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451</v>
      </c>
      <c r="W27" s="103">
        <v>451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30</v>
      </c>
      <c r="AG27" s="103">
        <v>30</v>
      </c>
      <c r="AH27" s="103">
        <v>0</v>
      </c>
      <c r="AI27" s="103">
        <v>0</v>
      </c>
      <c r="AJ27" s="103">
        <f>SUM(AK27:AS27)</f>
        <v>30</v>
      </c>
      <c r="AK27" s="103">
        <v>0</v>
      </c>
      <c r="AL27" s="103">
        <v>0</v>
      </c>
      <c r="AM27" s="103">
        <v>30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43</v>
      </c>
      <c r="B28" s="106" t="s">
        <v>294</v>
      </c>
      <c r="C28" s="101" t="s">
        <v>295</v>
      </c>
      <c r="D28" s="103">
        <f>SUM(E28,+H28,+K28)</f>
        <v>5995</v>
      </c>
      <c r="E28" s="103">
        <f>SUM(F28:G28)</f>
        <v>0</v>
      </c>
      <c r="F28" s="103">
        <v>0</v>
      </c>
      <c r="G28" s="103">
        <v>0</v>
      </c>
      <c r="H28" s="103">
        <f>SUM(I28:J28)</f>
        <v>321</v>
      </c>
      <c r="I28" s="103">
        <v>321</v>
      </c>
      <c r="J28" s="103">
        <v>0</v>
      </c>
      <c r="K28" s="103">
        <f>SUM(L28:M28)</f>
        <v>5674</v>
      </c>
      <c r="L28" s="103">
        <v>0</v>
      </c>
      <c r="M28" s="103">
        <v>5674</v>
      </c>
      <c r="N28" s="103">
        <f>SUM(O28,+V28,+AC28)</f>
        <v>5995</v>
      </c>
      <c r="O28" s="103">
        <f>SUM(P28:U28)</f>
        <v>321</v>
      </c>
      <c r="P28" s="103">
        <v>321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5674</v>
      </c>
      <c r="W28" s="103">
        <v>5674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181</v>
      </c>
      <c r="AG28" s="103">
        <v>181</v>
      </c>
      <c r="AH28" s="103">
        <v>0</v>
      </c>
      <c r="AI28" s="103">
        <v>0</v>
      </c>
      <c r="AJ28" s="103">
        <f>SUM(AK28:AS28)</f>
        <v>181</v>
      </c>
      <c r="AK28" s="103">
        <v>0</v>
      </c>
      <c r="AL28" s="103">
        <v>0</v>
      </c>
      <c r="AM28" s="103">
        <v>181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43</v>
      </c>
      <c r="B29" s="106" t="s">
        <v>296</v>
      </c>
      <c r="C29" s="101" t="s">
        <v>297</v>
      </c>
      <c r="D29" s="103">
        <f>SUM(E29,+H29,+K29)</f>
        <v>12100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12100</v>
      </c>
      <c r="L29" s="103">
        <v>1157</v>
      </c>
      <c r="M29" s="103">
        <v>10943</v>
      </c>
      <c r="N29" s="103">
        <f>SUM(O29,+V29,+AC29)</f>
        <v>12100</v>
      </c>
      <c r="O29" s="103">
        <f>SUM(P29:U29)</f>
        <v>1157</v>
      </c>
      <c r="P29" s="103">
        <v>1157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10943</v>
      </c>
      <c r="W29" s="103">
        <v>10943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504</v>
      </c>
      <c r="AG29" s="103">
        <v>504</v>
      </c>
      <c r="AH29" s="103">
        <v>0</v>
      </c>
      <c r="AI29" s="103">
        <v>0</v>
      </c>
      <c r="AJ29" s="103">
        <f>SUM(AK29:AS29)</f>
        <v>504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504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43</v>
      </c>
      <c r="B30" s="106" t="s">
        <v>298</v>
      </c>
      <c r="C30" s="101" t="s">
        <v>299</v>
      </c>
      <c r="D30" s="103">
        <f>SUM(E30,+H30,+K30)</f>
        <v>3359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3359</v>
      </c>
      <c r="L30" s="103">
        <v>531</v>
      </c>
      <c r="M30" s="103">
        <v>2828</v>
      </c>
      <c r="N30" s="103">
        <f>SUM(O30,+V30,+AC30)</f>
        <v>3359</v>
      </c>
      <c r="O30" s="103">
        <f>SUM(P30:U30)</f>
        <v>531</v>
      </c>
      <c r="P30" s="103">
        <v>531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2828</v>
      </c>
      <c r="W30" s="103">
        <v>2828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39</v>
      </c>
      <c r="AG30" s="103">
        <v>39</v>
      </c>
      <c r="AH30" s="103">
        <v>0</v>
      </c>
      <c r="AI30" s="103">
        <v>0</v>
      </c>
      <c r="AJ30" s="103">
        <f>SUM(AK30:AS30)</f>
        <v>39</v>
      </c>
      <c r="AK30" s="103">
        <v>0</v>
      </c>
      <c r="AL30" s="103">
        <v>0</v>
      </c>
      <c r="AM30" s="103">
        <v>5</v>
      </c>
      <c r="AN30" s="103">
        <v>0</v>
      </c>
      <c r="AO30" s="103">
        <v>0</v>
      </c>
      <c r="AP30" s="103">
        <v>0</v>
      </c>
      <c r="AQ30" s="103">
        <v>34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43</v>
      </c>
      <c r="B31" s="106" t="s">
        <v>300</v>
      </c>
      <c r="C31" s="101" t="s">
        <v>301</v>
      </c>
      <c r="D31" s="103">
        <f>SUM(E31,+H31,+K31)</f>
        <v>1064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1064</v>
      </c>
      <c r="L31" s="103">
        <v>168</v>
      </c>
      <c r="M31" s="103">
        <v>896</v>
      </c>
      <c r="N31" s="103">
        <f>SUM(O31,+V31,+AC31)</f>
        <v>1064</v>
      </c>
      <c r="O31" s="103">
        <f>SUM(P31:U31)</f>
        <v>168</v>
      </c>
      <c r="P31" s="103">
        <v>168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896</v>
      </c>
      <c r="W31" s="103">
        <v>896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13</v>
      </c>
      <c r="AG31" s="103">
        <v>13</v>
      </c>
      <c r="AH31" s="103">
        <v>0</v>
      </c>
      <c r="AI31" s="103">
        <v>0</v>
      </c>
      <c r="AJ31" s="103">
        <f>SUM(AK31:AS31)</f>
        <v>13</v>
      </c>
      <c r="AK31" s="103">
        <v>0</v>
      </c>
      <c r="AL31" s="103">
        <v>0</v>
      </c>
      <c r="AM31" s="103">
        <v>2</v>
      </c>
      <c r="AN31" s="103">
        <v>0</v>
      </c>
      <c r="AO31" s="103">
        <v>0</v>
      </c>
      <c r="AP31" s="103">
        <v>0</v>
      </c>
      <c r="AQ31" s="103">
        <v>11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43</v>
      </c>
      <c r="B32" s="106" t="s">
        <v>302</v>
      </c>
      <c r="C32" s="101" t="s">
        <v>303</v>
      </c>
      <c r="D32" s="103">
        <f>SUM(E32,+H32,+K32)</f>
        <v>2242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2242</v>
      </c>
      <c r="L32" s="103">
        <v>356</v>
      </c>
      <c r="M32" s="103">
        <v>1886</v>
      </c>
      <c r="N32" s="103">
        <f>SUM(O32,+V32,+AC32)</f>
        <v>2242</v>
      </c>
      <c r="O32" s="103">
        <f>SUM(P32:U32)</f>
        <v>356</v>
      </c>
      <c r="P32" s="103">
        <v>356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1886</v>
      </c>
      <c r="W32" s="103">
        <v>1886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26</v>
      </c>
      <c r="AG32" s="103">
        <v>26</v>
      </c>
      <c r="AH32" s="103">
        <v>0</v>
      </c>
      <c r="AI32" s="103">
        <v>0</v>
      </c>
      <c r="AJ32" s="103">
        <f>SUM(AK32:AS32)</f>
        <v>26</v>
      </c>
      <c r="AK32" s="103">
        <v>0</v>
      </c>
      <c r="AL32" s="103">
        <v>0</v>
      </c>
      <c r="AM32" s="103">
        <v>3</v>
      </c>
      <c r="AN32" s="103">
        <v>0</v>
      </c>
      <c r="AO32" s="103">
        <v>0</v>
      </c>
      <c r="AP32" s="103">
        <v>0</v>
      </c>
      <c r="AQ32" s="103">
        <v>23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43</v>
      </c>
      <c r="B33" s="106" t="s">
        <v>304</v>
      </c>
      <c r="C33" s="101" t="s">
        <v>305</v>
      </c>
      <c r="D33" s="103">
        <f>SUM(E33,+H33,+K33)</f>
        <v>5229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5229</v>
      </c>
      <c r="L33" s="103">
        <v>829</v>
      </c>
      <c r="M33" s="103">
        <v>4400</v>
      </c>
      <c r="N33" s="103">
        <f>SUM(O33,+V33,+AC33)</f>
        <v>5229</v>
      </c>
      <c r="O33" s="103">
        <f>SUM(P33:U33)</f>
        <v>829</v>
      </c>
      <c r="P33" s="103">
        <v>829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4400</v>
      </c>
      <c r="W33" s="103">
        <v>4400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60</v>
      </c>
      <c r="AG33" s="103">
        <v>60</v>
      </c>
      <c r="AH33" s="103">
        <v>0</v>
      </c>
      <c r="AI33" s="103">
        <v>0</v>
      </c>
      <c r="AJ33" s="103">
        <f>SUM(AK33:AS33)</f>
        <v>60</v>
      </c>
      <c r="AK33" s="103">
        <v>0</v>
      </c>
      <c r="AL33" s="103">
        <v>0</v>
      </c>
      <c r="AM33" s="103">
        <v>7</v>
      </c>
      <c r="AN33" s="103">
        <v>0</v>
      </c>
      <c r="AO33" s="103">
        <v>0</v>
      </c>
      <c r="AP33" s="103">
        <v>0</v>
      </c>
      <c r="AQ33" s="103">
        <v>53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43</v>
      </c>
      <c r="B34" s="106" t="s">
        <v>306</v>
      </c>
      <c r="C34" s="101" t="s">
        <v>307</v>
      </c>
      <c r="D34" s="103">
        <f>SUM(E34,+H34,+K34)</f>
        <v>7839</v>
      </c>
      <c r="E34" s="103">
        <f>SUM(F34:G34)</f>
        <v>0</v>
      </c>
      <c r="F34" s="103">
        <v>0</v>
      </c>
      <c r="G34" s="103">
        <v>0</v>
      </c>
      <c r="H34" s="103">
        <f>SUM(I34:J34)</f>
        <v>718</v>
      </c>
      <c r="I34" s="103">
        <v>718</v>
      </c>
      <c r="J34" s="103">
        <v>0</v>
      </c>
      <c r="K34" s="103">
        <f>SUM(L34:M34)</f>
        <v>7121</v>
      </c>
      <c r="L34" s="103">
        <v>0</v>
      </c>
      <c r="M34" s="103">
        <v>7121</v>
      </c>
      <c r="N34" s="103">
        <f>SUM(O34,+V34,+AC34)</f>
        <v>7839</v>
      </c>
      <c r="O34" s="103">
        <f>SUM(P34:U34)</f>
        <v>718</v>
      </c>
      <c r="P34" s="103">
        <v>718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7121</v>
      </c>
      <c r="W34" s="103">
        <v>7121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12</v>
      </c>
      <c r="AG34" s="103">
        <v>12</v>
      </c>
      <c r="AH34" s="103">
        <v>0</v>
      </c>
      <c r="AI34" s="103">
        <v>0</v>
      </c>
      <c r="AJ34" s="103">
        <f>SUM(AK34:AS34)</f>
        <v>421</v>
      </c>
      <c r="AK34" s="103">
        <v>411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10</v>
      </c>
      <c r="AS34" s="103">
        <v>0</v>
      </c>
      <c r="AT34" s="103">
        <f>SUM(AU34:AY34)</f>
        <v>2</v>
      </c>
      <c r="AU34" s="103">
        <v>2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25</v>
      </c>
      <c r="BA34" s="103">
        <v>25</v>
      </c>
      <c r="BB34" s="103">
        <v>0</v>
      </c>
      <c r="BC34" s="103">
        <v>0</v>
      </c>
    </row>
    <row r="35" spans="1:55" s="107" customFormat="1" ht="13.5" customHeight="1">
      <c r="A35" s="105" t="s">
        <v>43</v>
      </c>
      <c r="B35" s="106" t="s">
        <v>308</v>
      </c>
      <c r="C35" s="101" t="s">
        <v>309</v>
      </c>
      <c r="D35" s="103">
        <f>SUM(E35,+H35,+K35)</f>
        <v>21692</v>
      </c>
      <c r="E35" s="103">
        <f>SUM(F35:G35)</f>
        <v>0</v>
      </c>
      <c r="F35" s="103">
        <v>0</v>
      </c>
      <c r="G35" s="103">
        <v>0</v>
      </c>
      <c r="H35" s="103">
        <f>SUM(I35:J35)</f>
        <v>1096</v>
      </c>
      <c r="I35" s="103">
        <v>1096</v>
      </c>
      <c r="J35" s="103">
        <v>0</v>
      </c>
      <c r="K35" s="103">
        <f>SUM(L35:M35)</f>
        <v>20596</v>
      </c>
      <c r="L35" s="103">
        <v>420</v>
      </c>
      <c r="M35" s="103">
        <v>20176</v>
      </c>
      <c r="N35" s="103">
        <f>SUM(O35,+V35,+AC35)</f>
        <v>21692</v>
      </c>
      <c r="O35" s="103">
        <f>SUM(P35:U35)</f>
        <v>1516</v>
      </c>
      <c r="P35" s="103">
        <v>1516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20176</v>
      </c>
      <c r="W35" s="103">
        <v>20176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558</v>
      </c>
      <c r="AG35" s="103">
        <v>558</v>
      </c>
      <c r="AH35" s="103">
        <v>0</v>
      </c>
      <c r="AI35" s="103">
        <v>0</v>
      </c>
      <c r="AJ35" s="103">
        <f>SUM(AK35:AS35)</f>
        <v>672</v>
      </c>
      <c r="AK35" s="103">
        <v>144</v>
      </c>
      <c r="AL35" s="103">
        <v>0</v>
      </c>
      <c r="AM35" s="103">
        <v>0</v>
      </c>
      <c r="AN35" s="103">
        <v>233</v>
      </c>
      <c r="AO35" s="103">
        <v>0</v>
      </c>
      <c r="AP35" s="103">
        <v>0</v>
      </c>
      <c r="AQ35" s="103">
        <v>276</v>
      </c>
      <c r="AR35" s="103">
        <v>0</v>
      </c>
      <c r="AS35" s="103">
        <v>19</v>
      </c>
      <c r="AT35" s="103">
        <f>SUM(AU35:AY35)</f>
        <v>30</v>
      </c>
      <c r="AU35" s="103">
        <v>30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43</v>
      </c>
      <c r="B36" s="106" t="s">
        <v>310</v>
      </c>
      <c r="C36" s="101" t="s">
        <v>311</v>
      </c>
      <c r="D36" s="103">
        <f>SUM(E36,+H36,+K36)</f>
        <v>5496</v>
      </c>
      <c r="E36" s="103">
        <f>SUM(F36:G36)</f>
        <v>0</v>
      </c>
      <c r="F36" s="103">
        <v>0</v>
      </c>
      <c r="G36" s="103">
        <v>0</v>
      </c>
      <c r="H36" s="103">
        <f>SUM(I36:J36)</f>
        <v>429</v>
      </c>
      <c r="I36" s="103">
        <v>429</v>
      </c>
      <c r="J36" s="103">
        <v>0</v>
      </c>
      <c r="K36" s="103">
        <f>SUM(L36:M36)</f>
        <v>5067</v>
      </c>
      <c r="L36" s="103">
        <v>0</v>
      </c>
      <c r="M36" s="103">
        <v>5067</v>
      </c>
      <c r="N36" s="103">
        <f>SUM(O36,+V36,+AC36)</f>
        <v>5496</v>
      </c>
      <c r="O36" s="103">
        <f>SUM(P36:U36)</f>
        <v>429</v>
      </c>
      <c r="P36" s="103">
        <v>429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5067</v>
      </c>
      <c r="W36" s="103">
        <v>5067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374</v>
      </c>
      <c r="BA36" s="103">
        <v>374</v>
      </c>
      <c r="BB36" s="103">
        <v>0</v>
      </c>
      <c r="BC36" s="103">
        <v>0</v>
      </c>
    </row>
    <row r="37" spans="1:55" s="107" customFormat="1" ht="13.5" customHeight="1">
      <c r="A37" s="105" t="s">
        <v>43</v>
      </c>
      <c r="B37" s="106" t="s">
        <v>312</v>
      </c>
      <c r="C37" s="101" t="s">
        <v>313</v>
      </c>
      <c r="D37" s="103">
        <f>SUM(E37,+H37,+K37)</f>
        <v>13900</v>
      </c>
      <c r="E37" s="103">
        <f>SUM(F37:G37)</f>
        <v>0</v>
      </c>
      <c r="F37" s="103">
        <v>0</v>
      </c>
      <c r="G37" s="103">
        <v>0</v>
      </c>
      <c r="H37" s="103">
        <f>SUM(I37:J37)</f>
        <v>1731</v>
      </c>
      <c r="I37" s="103">
        <v>1731</v>
      </c>
      <c r="J37" s="103">
        <v>0</v>
      </c>
      <c r="K37" s="103">
        <f>SUM(L37:M37)</f>
        <v>12169</v>
      </c>
      <c r="L37" s="103">
        <v>0</v>
      </c>
      <c r="M37" s="103">
        <v>12169</v>
      </c>
      <c r="N37" s="103">
        <f>SUM(O37,+V37,+AC37)</f>
        <v>13900</v>
      </c>
      <c r="O37" s="103">
        <f>SUM(P37:U37)</f>
        <v>1731</v>
      </c>
      <c r="P37" s="103">
        <v>1731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12169</v>
      </c>
      <c r="W37" s="103">
        <v>12169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671</v>
      </c>
      <c r="AG37" s="103">
        <v>671</v>
      </c>
      <c r="AH37" s="103">
        <v>0</v>
      </c>
      <c r="AI37" s="103">
        <v>0</v>
      </c>
      <c r="AJ37" s="103">
        <f>SUM(AK37:AS37)</f>
        <v>671</v>
      </c>
      <c r="AK37" s="103">
        <v>0</v>
      </c>
      <c r="AL37" s="103">
        <v>0</v>
      </c>
      <c r="AM37" s="103">
        <v>671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11</v>
      </c>
      <c r="AU37" s="103">
        <v>0</v>
      </c>
      <c r="AV37" s="103">
        <v>0</v>
      </c>
      <c r="AW37" s="103">
        <v>11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43</v>
      </c>
      <c r="B38" s="106" t="s">
        <v>314</v>
      </c>
      <c r="C38" s="101" t="s">
        <v>315</v>
      </c>
      <c r="D38" s="103">
        <f>SUM(E38,+H38,+K38)</f>
        <v>3737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3737</v>
      </c>
      <c r="L38" s="103">
        <v>642</v>
      </c>
      <c r="M38" s="103">
        <v>3095</v>
      </c>
      <c r="N38" s="103">
        <f>SUM(O38,+V38,+AC38)</f>
        <v>3737</v>
      </c>
      <c r="O38" s="103">
        <f>SUM(P38:U38)</f>
        <v>642</v>
      </c>
      <c r="P38" s="103">
        <v>642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3095</v>
      </c>
      <c r="W38" s="103">
        <v>3095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</v>
      </c>
      <c r="AG38" s="103">
        <v>10</v>
      </c>
      <c r="AH38" s="103">
        <v>0</v>
      </c>
      <c r="AI38" s="103">
        <v>0</v>
      </c>
      <c r="AJ38" s="103">
        <f>SUM(AK38:AS38)</f>
        <v>10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43</v>
      </c>
      <c r="B39" s="106" t="s">
        <v>316</v>
      </c>
      <c r="C39" s="101" t="s">
        <v>317</v>
      </c>
      <c r="D39" s="103">
        <f>SUM(E39,+H39,+K39)</f>
        <v>15958</v>
      </c>
      <c r="E39" s="103">
        <f>SUM(F39:G39)</f>
        <v>0</v>
      </c>
      <c r="F39" s="103">
        <v>0</v>
      </c>
      <c r="G39" s="103">
        <v>0</v>
      </c>
      <c r="H39" s="103">
        <f>SUM(I39:J39)</f>
        <v>3037</v>
      </c>
      <c r="I39" s="103">
        <v>3037</v>
      </c>
      <c r="J39" s="103">
        <v>0</v>
      </c>
      <c r="K39" s="103">
        <f>SUM(L39:M39)</f>
        <v>12921</v>
      </c>
      <c r="L39" s="103">
        <v>0</v>
      </c>
      <c r="M39" s="103">
        <v>12921</v>
      </c>
      <c r="N39" s="103">
        <f>SUM(O39,+V39,+AC39)</f>
        <v>15958</v>
      </c>
      <c r="O39" s="103">
        <f>SUM(P39:U39)</f>
        <v>3037</v>
      </c>
      <c r="P39" s="103">
        <v>3037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12921</v>
      </c>
      <c r="W39" s="103">
        <v>12921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716</v>
      </c>
      <c r="AG39" s="103">
        <v>716</v>
      </c>
      <c r="AH39" s="103">
        <v>0</v>
      </c>
      <c r="AI39" s="103">
        <v>0</v>
      </c>
      <c r="AJ39" s="103">
        <f>SUM(AK39:AS39)</f>
        <v>716</v>
      </c>
      <c r="AK39" s="103">
        <v>0</v>
      </c>
      <c r="AL39" s="103">
        <v>0</v>
      </c>
      <c r="AM39" s="103">
        <v>716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18</v>
      </c>
      <c r="AU39" s="103">
        <v>0</v>
      </c>
      <c r="AV39" s="103">
        <v>0</v>
      </c>
      <c r="AW39" s="103">
        <v>18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43</v>
      </c>
      <c r="B40" s="106" t="s">
        <v>318</v>
      </c>
      <c r="C40" s="101" t="s">
        <v>319</v>
      </c>
      <c r="D40" s="103">
        <f>SUM(E40,+H40,+K40)</f>
        <v>8150</v>
      </c>
      <c r="E40" s="103">
        <f>SUM(F40:G40)</f>
        <v>0</v>
      </c>
      <c r="F40" s="103">
        <v>0</v>
      </c>
      <c r="G40" s="103">
        <v>0</v>
      </c>
      <c r="H40" s="103">
        <f>SUM(I40:J40)</f>
        <v>1069</v>
      </c>
      <c r="I40" s="103">
        <v>1069</v>
      </c>
      <c r="J40" s="103">
        <v>0</v>
      </c>
      <c r="K40" s="103">
        <f>SUM(L40:M40)</f>
        <v>7081</v>
      </c>
      <c r="L40" s="103">
        <v>0</v>
      </c>
      <c r="M40" s="103">
        <v>7081</v>
      </c>
      <c r="N40" s="103">
        <f>SUM(O40,+V40,+AC40)</f>
        <v>8150</v>
      </c>
      <c r="O40" s="103">
        <f>SUM(P40:U40)</f>
        <v>1069</v>
      </c>
      <c r="P40" s="103">
        <v>1069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7081</v>
      </c>
      <c r="W40" s="103">
        <v>7081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547</v>
      </c>
      <c r="AG40" s="103">
        <v>547</v>
      </c>
      <c r="AH40" s="103">
        <v>0</v>
      </c>
      <c r="AI40" s="103">
        <v>0</v>
      </c>
      <c r="AJ40" s="103">
        <f>SUM(AK40:AS40)</f>
        <v>547</v>
      </c>
      <c r="AK40" s="103">
        <v>0</v>
      </c>
      <c r="AL40" s="103">
        <v>0</v>
      </c>
      <c r="AM40" s="103">
        <v>0</v>
      </c>
      <c r="AN40" s="103">
        <v>547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43</v>
      </c>
      <c r="B41" s="106" t="s">
        <v>320</v>
      </c>
      <c r="C41" s="101" t="s">
        <v>321</v>
      </c>
      <c r="D41" s="103">
        <f>SUM(E41,+H41,+K41)</f>
        <v>19788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19788</v>
      </c>
      <c r="L41" s="103">
        <v>1643</v>
      </c>
      <c r="M41" s="103">
        <v>18145</v>
      </c>
      <c r="N41" s="103">
        <f>SUM(O41,+V41,+AC41)</f>
        <v>19788</v>
      </c>
      <c r="O41" s="103">
        <f>SUM(P41:U41)</f>
        <v>1643</v>
      </c>
      <c r="P41" s="103">
        <v>1643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18145</v>
      </c>
      <c r="W41" s="103">
        <v>18145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47</v>
      </c>
      <c r="AG41" s="103">
        <v>47</v>
      </c>
      <c r="AH41" s="103">
        <v>0</v>
      </c>
      <c r="AI41" s="103">
        <v>0</v>
      </c>
      <c r="AJ41" s="103">
        <f>SUM(AK41:AS41)</f>
        <v>47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47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43</v>
      </c>
      <c r="B42" s="106" t="s">
        <v>322</v>
      </c>
      <c r="C42" s="101" t="s">
        <v>323</v>
      </c>
      <c r="D42" s="103">
        <f>SUM(E42,+H42,+K42)</f>
        <v>14169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14169</v>
      </c>
      <c r="L42" s="103">
        <v>845</v>
      </c>
      <c r="M42" s="103">
        <v>13324</v>
      </c>
      <c r="N42" s="103">
        <f>SUM(O42,+V42,+AC42)</f>
        <v>14169</v>
      </c>
      <c r="O42" s="103">
        <f>SUM(P42:U42)</f>
        <v>845</v>
      </c>
      <c r="P42" s="103">
        <v>845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13324</v>
      </c>
      <c r="W42" s="103">
        <v>13324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384</v>
      </c>
      <c r="AG42" s="103">
        <v>384</v>
      </c>
      <c r="AH42" s="103">
        <v>0</v>
      </c>
      <c r="AI42" s="103">
        <v>0</v>
      </c>
      <c r="AJ42" s="103">
        <f>SUM(AK42:AS42)</f>
        <v>541</v>
      </c>
      <c r="AK42" s="103">
        <v>179</v>
      </c>
      <c r="AL42" s="103">
        <v>0</v>
      </c>
      <c r="AM42" s="103">
        <v>12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350</v>
      </c>
      <c r="AT42" s="103">
        <f>SUM(AU42:AY42)</f>
        <v>23</v>
      </c>
      <c r="AU42" s="103">
        <v>22</v>
      </c>
      <c r="AV42" s="103">
        <v>0</v>
      </c>
      <c r="AW42" s="103">
        <v>1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43</v>
      </c>
      <c r="B43" s="106" t="s">
        <v>324</v>
      </c>
      <c r="C43" s="101" t="s">
        <v>325</v>
      </c>
      <c r="D43" s="103">
        <f>SUM(E43,+H43,+K43)</f>
        <v>10488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10488</v>
      </c>
      <c r="L43" s="103">
        <v>978</v>
      </c>
      <c r="M43" s="103">
        <v>9510</v>
      </c>
      <c r="N43" s="103">
        <f>SUM(O43,+V43,+AC43)</f>
        <v>10488</v>
      </c>
      <c r="O43" s="103">
        <f>SUM(P43:U43)</f>
        <v>978</v>
      </c>
      <c r="P43" s="103">
        <v>978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9510</v>
      </c>
      <c r="W43" s="103">
        <v>9510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17</v>
      </c>
      <c r="AG43" s="103">
        <v>17</v>
      </c>
      <c r="AH43" s="103">
        <v>0</v>
      </c>
      <c r="AI43" s="103">
        <v>0</v>
      </c>
      <c r="AJ43" s="103">
        <f>SUM(AK43:AS43)</f>
        <v>0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17</v>
      </c>
      <c r="AU43" s="103">
        <v>17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43</v>
      </c>
      <c r="B44" s="106" t="s">
        <v>326</v>
      </c>
      <c r="C44" s="101" t="s">
        <v>327</v>
      </c>
      <c r="D44" s="103">
        <f>SUM(E44,+H44,+K44)</f>
        <v>11499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11499</v>
      </c>
      <c r="L44" s="103">
        <v>1561</v>
      </c>
      <c r="M44" s="103">
        <v>9938</v>
      </c>
      <c r="N44" s="103">
        <f>SUM(O44,+V44,+AC44)</f>
        <v>11499</v>
      </c>
      <c r="O44" s="103">
        <f>SUM(P44:U44)</f>
        <v>1561</v>
      </c>
      <c r="P44" s="103">
        <v>1561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9938</v>
      </c>
      <c r="W44" s="103">
        <v>9938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483</v>
      </c>
      <c r="AG44" s="103">
        <v>483</v>
      </c>
      <c r="AH44" s="103">
        <v>0</v>
      </c>
      <c r="AI44" s="103">
        <v>0</v>
      </c>
      <c r="AJ44" s="103">
        <f>SUM(AK44:AS44)</f>
        <v>483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483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43</v>
      </c>
      <c r="B45" s="106" t="s">
        <v>328</v>
      </c>
      <c r="C45" s="101" t="s">
        <v>329</v>
      </c>
      <c r="D45" s="103">
        <f>SUM(E45,+H45,+K45)</f>
        <v>6681</v>
      </c>
      <c r="E45" s="103">
        <f>SUM(F45:G45)</f>
        <v>0</v>
      </c>
      <c r="F45" s="103">
        <v>0</v>
      </c>
      <c r="G45" s="103">
        <v>0</v>
      </c>
      <c r="H45" s="103">
        <f>SUM(I45:J45)</f>
        <v>761</v>
      </c>
      <c r="I45" s="103">
        <v>761</v>
      </c>
      <c r="J45" s="103">
        <v>0</v>
      </c>
      <c r="K45" s="103">
        <f>SUM(L45:M45)</f>
        <v>5920</v>
      </c>
      <c r="L45" s="103">
        <v>0</v>
      </c>
      <c r="M45" s="103">
        <v>5920</v>
      </c>
      <c r="N45" s="103">
        <f>SUM(O45,+V45,+AC45)</f>
        <v>6681</v>
      </c>
      <c r="O45" s="103">
        <f>SUM(P45:U45)</f>
        <v>761</v>
      </c>
      <c r="P45" s="103">
        <v>761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5920</v>
      </c>
      <c r="W45" s="103">
        <v>5920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327</v>
      </c>
      <c r="AG45" s="103">
        <v>327</v>
      </c>
      <c r="AH45" s="103">
        <v>0</v>
      </c>
      <c r="AI45" s="103">
        <v>0</v>
      </c>
      <c r="AJ45" s="103">
        <f>SUM(AK45:AS45)</f>
        <v>327</v>
      </c>
      <c r="AK45" s="103">
        <v>0</v>
      </c>
      <c r="AL45" s="103">
        <v>0</v>
      </c>
      <c r="AM45" s="103">
        <v>327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9</v>
      </c>
      <c r="AU45" s="103">
        <v>0</v>
      </c>
      <c r="AV45" s="103">
        <v>0</v>
      </c>
      <c r="AW45" s="103">
        <v>9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43</v>
      </c>
      <c r="B46" s="106" t="s">
        <v>330</v>
      </c>
      <c r="C46" s="101" t="s">
        <v>331</v>
      </c>
      <c r="D46" s="103">
        <f>SUM(E46,+H46,+K46)</f>
        <v>4867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4867</v>
      </c>
      <c r="L46" s="103">
        <v>598</v>
      </c>
      <c r="M46" s="103">
        <v>4269</v>
      </c>
      <c r="N46" s="103">
        <f>SUM(O46,+V46,+AC46)</f>
        <v>4867</v>
      </c>
      <c r="O46" s="103">
        <f>SUM(P46:U46)</f>
        <v>598</v>
      </c>
      <c r="P46" s="103">
        <v>598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4269</v>
      </c>
      <c r="W46" s="103">
        <v>4269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13</v>
      </c>
      <c r="AG46" s="103">
        <v>13</v>
      </c>
      <c r="AH46" s="103">
        <v>0</v>
      </c>
      <c r="AI46" s="103">
        <v>0</v>
      </c>
      <c r="AJ46" s="103">
        <f>SUM(AK46:AS46)</f>
        <v>13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13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43</v>
      </c>
      <c r="B47" s="106" t="s">
        <v>332</v>
      </c>
      <c r="C47" s="101" t="s">
        <v>333</v>
      </c>
      <c r="D47" s="103">
        <f>SUM(E47,+H47,+K47)</f>
        <v>7224</v>
      </c>
      <c r="E47" s="103">
        <f>SUM(F47:G47)</f>
        <v>0</v>
      </c>
      <c r="F47" s="103">
        <v>0</v>
      </c>
      <c r="G47" s="103">
        <v>0</v>
      </c>
      <c r="H47" s="103">
        <f>SUM(I47:J47)</f>
        <v>709</v>
      </c>
      <c r="I47" s="103">
        <v>709</v>
      </c>
      <c r="J47" s="103">
        <v>0</v>
      </c>
      <c r="K47" s="103">
        <f>SUM(L47:M47)</f>
        <v>6515</v>
      </c>
      <c r="L47" s="103">
        <v>0</v>
      </c>
      <c r="M47" s="103">
        <v>6515</v>
      </c>
      <c r="N47" s="103">
        <f>SUM(O47,+V47,+AC47)</f>
        <v>7224</v>
      </c>
      <c r="O47" s="103">
        <f>SUM(P47:U47)</f>
        <v>709</v>
      </c>
      <c r="P47" s="103">
        <v>709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6515</v>
      </c>
      <c r="W47" s="103">
        <v>6515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485</v>
      </c>
      <c r="AG47" s="103">
        <v>485</v>
      </c>
      <c r="AH47" s="103">
        <v>0</v>
      </c>
      <c r="AI47" s="103">
        <v>0</v>
      </c>
      <c r="AJ47" s="103">
        <f>SUM(AK47:AS47)</f>
        <v>485</v>
      </c>
      <c r="AK47" s="103">
        <v>0</v>
      </c>
      <c r="AL47" s="103">
        <v>0</v>
      </c>
      <c r="AM47" s="103">
        <v>0</v>
      </c>
      <c r="AN47" s="103">
        <v>485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43</v>
      </c>
      <c r="B48" s="106" t="s">
        <v>334</v>
      </c>
      <c r="C48" s="101" t="s">
        <v>335</v>
      </c>
      <c r="D48" s="103">
        <f>SUM(E48,+H48,+K48)</f>
        <v>4483</v>
      </c>
      <c r="E48" s="103">
        <f>SUM(F48:G48)</f>
        <v>0</v>
      </c>
      <c r="F48" s="103">
        <v>0</v>
      </c>
      <c r="G48" s="103">
        <v>0</v>
      </c>
      <c r="H48" s="103">
        <f>SUM(I48:J48)</f>
        <v>690</v>
      </c>
      <c r="I48" s="103">
        <v>690</v>
      </c>
      <c r="J48" s="103">
        <v>0</v>
      </c>
      <c r="K48" s="103">
        <f>SUM(L48:M48)</f>
        <v>3793</v>
      </c>
      <c r="L48" s="103">
        <v>0</v>
      </c>
      <c r="M48" s="103">
        <v>3793</v>
      </c>
      <c r="N48" s="103">
        <f>SUM(O48,+V48,+AC48)</f>
        <v>4483</v>
      </c>
      <c r="O48" s="103">
        <f>SUM(P48:U48)</f>
        <v>690</v>
      </c>
      <c r="P48" s="103">
        <v>690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3793</v>
      </c>
      <c r="W48" s="103">
        <v>3793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6</v>
      </c>
      <c r="AG48" s="103">
        <v>6</v>
      </c>
      <c r="AH48" s="103">
        <v>0</v>
      </c>
      <c r="AI48" s="103">
        <v>0</v>
      </c>
      <c r="AJ48" s="103">
        <f>SUM(AK48:AS48)</f>
        <v>240</v>
      </c>
      <c r="AK48" s="103">
        <v>235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5</v>
      </c>
      <c r="AS48" s="103">
        <v>0</v>
      </c>
      <c r="AT48" s="103">
        <f>SUM(AU48:AY48)</f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14</v>
      </c>
      <c r="BA48" s="103">
        <v>14</v>
      </c>
      <c r="BB48" s="103">
        <v>0</v>
      </c>
      <c r="BC48" s="103">
        <v>0</v>
      </c>
    </row>
    <row r="49" spans="1:55" s="107" customFormat="1" ht="13.5" customHeight="1">
      <c r="A49" s="105" t="s">
        <v>43</v>
      </c>
      <c r="B49" s="106" t="s">
        <v>336</v>
      </c>
      <c r="C49" s="101" t="s">
        <v>337</v>
      </c>
      <c r="D49" s="103">
        <f>SUM(E49,+H49,+K49)</f>
        <v>1406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1406</v>
      </c>
      <c r="L49" s="103">
        <v>197</v>
      </c>
      <c r="M49" s="103">
        <v>1209</v>
      </c>
      <c r="N49" s="103">
        <f>SUM(O49,+V49,+AC49)</f>
        <v>1406</v>
      </c>
      <c r="O49" s="103">
        <f>SUM(P49:U49)</f>
        <v>197</v>
      </c>
      <c r="P49" s="103">
        <v>197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1209</v>
      </c>
      <c r="W49" s="103">
        <v>1209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4</v>
      </c>
      <c r="AG49" s="103">
        <v>4</v>
      </c>
      <c r="AH49" s="103">
        <v>0</v>
      </c>
      <c r="AI49" s="103">
        <v>0</v>
      </c>
      <c r="AJ49" s="103">
        <f>SUM(AK49:AS49)</f>
        <v>4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4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43</v>
      </c>
      <c r="B50" s="106" t="s">
        <v>338</v>
      </c>
      <c r="C50" s="101" t="s">
        <v>339</v>
      </c>
      <c r="D50" s="103">
        <f>SUM(E50,+H50,+K50)</f>
        <v>7492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7492</v>
      </c>
      <c r="L50" s="103">
        <v>894</v>
      </c>
      <c r="M50" s="103">
        <v>6598</v>
      </c>
      <c r="N50" s="103">
        <f>SUM(O50,+V50,+AC50)</f>
        <v>7492</v>
      </c>
      <c r="O50" s="103">
        <f>SUM(P50:U50)</f>
        <v>894</v>
      </c>
      <c r="P50" s="103">
        <v>894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6598</v>
      </c>
      <c r="W50" s="103">
        <v>6598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18</v>
      </c>
      <c r="AG50" s="103">
        <v>18</v>
      </c>
      <c r="AH50" s="103">
        <v>0</v>
      </c>
      <c r="AI50" s="103">
        <v>0</v>
      </c>
      <c r="AJ50" s="103">
        <f>SUM(AK50:AS50)</f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18</v>
      </c>
      <c r="AU50" s="103">
        <v>18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 t="s">
        <v>43</v>
      </c>
      <c r="B51" s="106" t="s">
        <v>340</v>
      </c>
      <c r="C51" s="101" t="s">
        <v>341</v>
      </c>
      <c r="D51" s="103">
        <f>SUM(E51,+H51,+K51)</f>
        <v>3360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3360</v>
      </c>
      <c r="L51" s="103">
        <v>256</v>
      </c>
      <c r="M51" s="103">
        <v>3104</v>
      </c>
      <c r="N51" s="103">
        <f>SUM(O51,+V51,+AC51)</f>
        <v>3360</v>
      </c>
      <c r="O51" s="103">
        <f>SUM(P51:U51)</f>
        <v>256</v>
      </c>
      <c r="P51" s="103">
        <v>256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3104</v>
      </c>
      <c r="W51" s="103">
        <v>3104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9</v>
      </c>
      <c r="AG51" s="103">
        <v>9</v>
      </c>
      <c r="AH51" s="103">
        <v>0</v>
      </c>
      <c r="AI51" s="103">
        <v>0</v>
      </c>
      <c r="AJ51" s="103">
        <f>SUM(AK51:AS51)</f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9</v>
      </c>
      <c r="AU51" s="103">
        <v>9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43</v>
      </c>
      <c r="B52" s="106" t="s">
        <v>342</v>
      </c>
      <c r="C52" s="101" t="s">
        <v>343</v>
      </c>
      <c r="D52" s="103">
        <f>SUM(E52,+H52,+K52)</f>
        <v>4840</v>
      </c>
      <c r="E52" s="103">
        <f>SUM(F52:G52)</f>
        <v>0</v>
      </c>
      <c r="F52" s="103">
        <v>0</v>
      </c>
      <c r="G52" s="103">
        <v>0</v>
      </c>
      <c r="H52" s="103">
        <f>SUM(I52:J52)</f>
        <v>302</v>
      </c>
      <c r="I52" s="103">
        <v>302</v>
      </c>
      <c r="J52" s="103">
        <v>0</v>
      </c>
      <c r="K52" s="103">
        <f>SUM(L52:M52)</f>
        <v>4538</v>
      </c>
      <c r="L52" s="103">
        <v>0</v>
      </c>
      <c r="M52" s="103">
        <v>4538</v>
      </c>
      <c r="N52" s="103">
        <f>SUM(O52,+V52,+AC52)</f>
        <v>4840</v>
      </c>
      <c r="O52" s="103">
        <f>SUM(P52:U52)</f>
        <v>302</v>
      </c>
      <c r="P52" s="103">
        <v>302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4538</v>
      </c>
      <c r="W52" s="103">
        <v>4538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188</v>
      </c>
      <c r="AG52" s="103">
        <v>188</v>
      </c>
      <c r="AH52" s="103">
        <v>0</v>
      </c>
      <c r="AI52" s="103">
        <v>0</v>
      </c>
      <c r="AJ52" s="103">
        <f>SUM(AK52:AS52)</f>
        <v>188</v>
      </c>
      <c r="AK52" s="103">
        <v>0</v>
      </c>
      <c r="AL52" s="103">
        <v>0</v>
      </c>
      <c r="AM52" s="103">
        <v>181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7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43</v>
      </c>
      <c r="B53" s="106" t="s">
        <v>344</v>
      </c>
      <c r="C53" s="101" t="s">
        <v>345</v>
      </c>
      <c r="D53" s="103">
        <f>SUM(E53,+H53,+K53)</f>
        <v>5663</v>
      </c>
      <c r="E53" s="103">
        <f>SUM(F53:G53)</f>
        <v>0</v>
      </c>
      <c r="F53" s="103">
        <v>0</v>
      </c>
      <c r="G53" s="103">
        <v>0</v>
      </c>
      <c r="H53" s="103">
        <f>SUM(I53:J53)</f>
        <v>271</v>
      </c>
      <c r="I53" s="103">
        <v>271</v>
      </c>
      <c r="J53" s="103">
        <v>0</v>
      </c>
      <c r="K53" s="103">
        <f>SUM(L53:M53)</f>
        <v>5392</v>
      </c>
      <c r="L53" s="103">
        <v>0</v>
      </c>
      <c r="M53" s="103">
        <v>5392</v>
      </c>
      <c r="N53" s="103">
        <f>SUM(O53,+V53,+AC53)</f>
        <v>5663</v>
      </c>
      <c r="O53" s="103">
        <f>SUM(P53:U53)</f>
        <v>271</v>
      </c>
      <c r="P53" s="103">
        <v>271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5392</v>
      </c>
      <c r="W53" s="103">
        <v>5392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220</v>
      </c>
      <c r="AG53" s="103">
        <v>220</v>
      </c>
      <c r="AH53" s="103">
        <v>0</v>
      </c>
      <c r="AI53" s="103">
        <v>0</v>
      </c>
      <c r="AJ53" s="103">
        <f>SUM(AK53:AS53)</f>
        <v>220</v>
      </c>
      <c r="AK53" s="103">
        <v>0</v>
      </c>
      <c r="AL53" s="103">
        <v>0</v>
      </c>
      <c r="AM53" s="103">
        <v>212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8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43</v>
      </c>
      <c r="B54" s="106" t="s">
        <v>346</v>
      </c>
      <c r="C54" s="101" t="s">
        <v>347</v>
      </c>
      <c r="D54" s="103">
        <f>SUM(E54,+H54,+K54)</f>
        <v>9326</v>
      </c>
      <c r="E54" s="103">
        <f>SUM(F54:G54)</f>
        <v>0</v>
      </c>
      <c r="F54" s="103">
        <v>0</v>
      </c>
      <c r="G54" s="103">
        <v>0</v>
      </c>
      <c r="H54" s="103">
        <f>SUM(I54:J54)</f>
        <v>1056</v>
      </c>
      <c r="I54" s="103">
        <v>1056</v>
      </c>
      <c r="J54" s="103">
        <v>0</v>
      </c>
      <c r="K54" s="103">
        <f>SUM(L54:M54)</f>
        <v>8270</v>
      </c>
      <c r="L54" s="103">
        <v>0</v>
      </c>
      <c r="M54" s="103">
        <v>8270</v>
      </c>
      <c r="N54" s="103">
        <f>SUM(O54,+V54,+AC54)</f>
        <v>9326</v>
      </c>
      <c r="O54" s="103">
        <f>SUM(P54:U54)</f>
        <v>1056</v>
      </c>
      <c r="P54" s="103">
        <v>1056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8270</v>
      </c>
      <c r="W54" s="103">
        <v>8270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365</v>
      </c>
      <c r="AG54" s="103">
        <v>365</v>
      </c>
      <c r="AH54" s="103">
        <v>0</v>
      </c>
      <c r="AI54" s="103">
        <v>0</v>
      </c>
      <c r="AJ54" s="103">
        <f>SUM(AK54:AS54)</f>
        <v>365</v>
      </c>
      <c r="AK54" s="103">
        <v>0</v>
      </c>
      <c r="AL54" s="103">
        <v>0</v>
      </c>
      <c r="AM54" s="103">
        <v>351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14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43</v>
      </c>
      <c r="B55" s="106" t="s">
        <v>348</v>
      </c>
      <c r="C55" s="101" t="s">
        <v>349</v>
      </c>
      <c r="D55" s="103">
        <f>SUM(E55,+H55,+K55)</f>
        <v>5703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5703</v>
      </c>
      <c r="L55" s="103">
        <v>309</v>
      </c>
      <c r="M55" s="103">
        <v>5394</v>
      </c>
      <c r="N55" s="103">
        <f>SUM(O55,+V55,+AC55)</f>
        <v>5703</v>
      </c>
      <c r="O55" s="103">
        <f>SUM(P55:U55)</f>
        <v>309</v>
      </c>
      <c r="P55" s="103">
        <v>309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5394</v>
      </c>
      <c r="W55" s="103">
        <v>5394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5</v>
      </c>
      <c r="AG55" s="103">
        <v>5</v>
      </c>
      <c r="AH55" s="103">
        <v>0</v>
      </c>
      <c r="AI55" s="103">
        <v>0</v>
      </c>
      <c r="AJ55" s="103">
        <f>SUM(AK55:AS55)</f>
        <v>5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5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43</v>
      </c>
      <c r="B56" s="106" t="s">
        <v>350</v>
      </c>
      <c r="C56" s="101" t="s">
        <v>351</v>
      </c>
      <c r="D56" s="103">
        <f>SUM(E56,+H56,+K56)</f>
        <v>5634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5634</v>
      </c>
      <c r="L56" s="103">
        <v>809</v>
      </c>
      <c r="M56" s="103">
        <v>4825</v>
      </c>
      <c r="N56" s="103">
        <f>SUM(O56,+V56,+AC56)</f>
        <v>5634</v>
      </c>
      <c r="O56" s="103">
        <f>SUM(P56:U56)</f>
        <v>809</v>
      </c>
      <c r="P56" s="103">
        <v>809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4825</v>
      </c>
      <c r="W56" s="103">
        <v>4825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382</v>
      </c>
      <c r="AG56" s="103">
        <v>382</v>
      </c>
      <c r="AH56" s="103">
        <v>0</v>
      </c>
      <c r="AI56" s="103">
        <v>0</v>
      </c>
      <c r="AJ56" s="103">
        <f>SUM(AK56:AS56)</f>
        <v>382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357</v>
      </c>
      <c r="AR56" s="103">
        <v>0</v>
      </c>
      <c r="AS56" s="103">
        <v>25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43</v>
      </c>
      <c r="B57" s="106" t="s">
        <v>352</v>
      </c>
      <c r="C57" s="101" t="s">
        <v>353</v>
      </c>
      <c r="D57" s="103">
        <f>SUM(E57,+H57,+K57)</f>
        <v>3270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3270</v>
      </c>
      <c r="L57" s="103">
        <v>206</v>
      </c>
      <c r="M57" s="103">
        <v>3064</v>
      </c>
      <c r="N57" s="103">
        <f>SUM(O57,+V57,+AC57)</f>
        <v>3270</v>
      </c>
      <c r="O57" s="103">
        <f>SUM(P57:U57)</f>
        <v>206</v>
      </c>
      <c r="P57" s="103">
        <v>206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3064</v>
      </c>
      <c r="W57" s="103">
        <v>3064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7</v>
      </c>
      <c r="AG57" s="103">
        <v>7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7</v>
      </c>
      <c r="AU57" s="103">
        <v>7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43</v>
      </c>
      <c r="B58" s="106" t="s">
        <v>354</v>
      </c>
      <c r="C58" s="101" t="s">
        <v>355</v>
      </c>
      <c r="D58" s="103">
        <f>SUM(E58,+H58,+K58)</f>
        <v>6614</v>
      </c>
      <c r="E58" s="103">
        <f>SUM(F58:G58)</f>
        <v>0</v>
      </c>
      <c r="F58" s="103">
        <v>0</v>
      </c>
      <c r="G58" s="103">
        <v>0</v>
      </c>
      <c r="H58" s="103">
        <f>SUM(I58:J58)</f>
        <v>677</v>
      </c>
      <c r="I58" s="103">
        <v>677</v>
      </c>
      <c r="J58" s="103">
        <v>0</v>
      </c>
      <c r="K58" s="103">
        <f>SUM(L58:M58)</f>
        <v>5937</v>
      </c>
      <c r="L58" s="103">
        <v>0</v>
      </c>
      <c r="M58" s="103">
        <v>5937</v>
      </c>
      <c r="N58" s="103">
        <f>SUM(O58,+V58,+AC58)</f>
        <v>6614</v>
      </c>
      <c r="O58" s="103">
        <f>SUM(P58:U58)</f>
        <v>677</v>
      </c>
      <c r="P58" s="103">
        <v>677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5937</v>
      </c>
      <c r="W58" s="103">
        <v>5937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254</v>
      </c>
      <c r="AG58" s="103">
        <v>254</v>
      </c>
      <c r="AH58" s="103">
        <v>0</v>
      </c>
      <c r="AI58" s="103">
        <v>0</v>
      </c>
      <c r="AJ58" s="103">
        <f>SUM(AK58:AS58)</f>
        <v>254</v>
      </c>
      <c r="AK58" s="103">
        <v>0</v>
      </c>
      <c r="AL58" s="103">
        <v>0</v>
      </c>
      <c r="AM58" s="103">
        <v>244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10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7" customFormat="1" ht="13.5" customHeight="1">
      <c r="A59" s="105" t="s">
        <v>43</v>
      </c>
      <c r="B59" s="106" t="s">
        <v>356</v>
      </c>
      <c r="C59" s="101" t="s">
        <v>357</v>
      </c>
      <c r="D59" s="103">
        <f>SUM(E59,+H59,+K59)</f>
        <v>2012</v>
      </c>
      <c r="E59" s="103">
        <f>SUM(F59:G59)</f>
        <v>0</v>
      </c>
      <c r="F59" s="103">
        <v>0</v>
      </c>
      <c r="G59" s="103">
        <v>0</v>
      </c>
      <c r="H59" s="103">
        <f>SUM(I59:J59)</f>
        <v>242</v>
      </c>
      <c r="I59" s="103">
        <v>242</v>
      </c>
      <c r="J59" s="103">
        <v>0</v>
      </c>
      <c r="K59" s="103">
        <f>SUM(L59:M59)</f>
        <v>1770</v>
      </c>
      <c r="L59" s="103">
        <v>0</v>
      </c>
      <c r="M59" s="103">
        <v>1770</v>
      </c>
      <c r="N59" s="103">
        <f>SUM(O59,+V59,+AC59)</f>
        <v>2013</v>
      </c>
      <c r="O59" s="103">
        <f>SUM(P59:U59)</f>
        <v>242</v>
      </c>
      <c r="P59" s="103">
        <v>242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1770</v>
      </c>
      <c r="W59" s="103">
        <v>1770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1</v>
      </c>
      <c r="AD59" s="103">
        <v>1</v>
      </c>
      <c r="AE59" s="103">
        <v>0</v>
      </c>
      <c r="AF59" s="103">
        <f>SUM(AG59:AI59)</f>
        <v>3</v>
      </c>
      <c r="AG59" s="103">
        <v>3</v>
      </c>
      <c r="AH59" s="103">
        <v>0</v>
      </c>
      <c r="AI59" s="103">
        <v>0</v>
      </c>
      <c r="AJ59" s="103">
        <f>SUM(AK59:AS59)</f>
        <v>3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3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28</v>
      </c>
      <c r="BA59" s="103">
        <v>28</v>
      </c>
      <c r="BB59" s="103">
        <v>0</v>
      </c>
      <c r="BC59" s="103">
        <v>0</v>
      </c>
    </row>
    <row r="60" spans="1:55" s="107" customFormat="1" ht="13.5" customHeight="1">
      <c r="A60" s="105" t="s">
        <v>43</v>
      </c>
      <c r="B60" s="106" t="s">
        <v>358</v>
      </c>
      <c r="C60" s="101" t="s">
        <v>359</v>
      </c>
      <c r="D60" s="103">
        <f>SUM(E60,+H60,+K60)</f>
        <v>1907</v>
      </c>
      <c r="E60" s="103">
        <f>SUM(F60:G60)</f>
        <v>0</v>
      </c>
      <c r="F60" s="103">
        <v>0</v>
      </c>
      <c r="G60" s="103">
        <v>0</v>
      </c>
      <c r="H60" s="103">
        <f>SUM(I60:J60)</f>
        <v>589</v>
      </c>
      <c r="I60" s="103">
        <v>589</v>
      </c>
      <c r="J60" s="103">
        <v>0</v>
      </c>
      <c r="K60" s="103">
        <f>SUM(L60:M60)</f>
        <v>1318</v>
      </c>
      <c r="L60" s="103">
        <v>0</v>
      </c>
      <c r="M60" s="103">
        <v>1318</v>
      </c>
      <c r="N60" s="103">
        <f>SUM(O60,+V60,+AC60)</f>
        <v>1907</v>
      </c>
      <c r="O60" s="103">
        <f>SUM(P60:U60)</f>
        <v>589</v>
      </c>
      <c r="P60" s="103">
        <v>589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1318</v>
      </c>
      <c r="W60" s="103">
        <v>1318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116</v>
      </c>
      <c r="AG60" s="103">
        <v>116</v>
      </c>
      <c r="AH60" s="103">
        <v>0</v>
      </c>
      <c r="AI60" s="103">
        <v>0</v>
      </c>
      <c r="AJ60" s="103">
        <f>SUM(AK60:AS60)</f>
        <v>116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50</v>
      </c>
      <c r="AR60" s="103">
        <v>0</v>
      </c>
      <c r="AS60" s="103">
        <v>66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43</v>
      </c>
      <c r="B61" s="106" t="s">
        <v>360</v>
      </c>
      <c r="C61" s="101" t="s">
        <v>361</v>
      </c>
      <c r="D61" s="103">
        <f>SUM(E61,+H61,+K61)</f>
        <v>1398</v>
      </c>
      <c r="E61" s="103">
        <f>SUM(F61:G61)</f>
        <v>0</v>
      </c>
      <c r="F61" s="103">
        <v>0</v>
      </c>
      <c r="G61" s="103">
        <v>0</v>
      </c>
      <c r="H61" s="103">
        <f>SUM(I61:J61)</f>
        <v>369</v>
      </c>
      <c r="I61" s="103">
        <v>369</v>
      </c>
      <c r="J61" s="103">
        <v>0</v>
      </c>
      <c r="K61" s="103">
        <f>SUM(L61:M61)</f>
        <v>1029</v>
      </c>
      <c r="L61" s="103">
        <v>0</v>
      </c>
      <c r="M61" s="103">
        <v>1029</v>
      </c>
      <c r="N61" s="103">
        <f>SUM(O61,+V61,+AC61)</f>
        <v>1398</v>
      </c>
      <c r="O61" s="103">
        <f>SUM(P61:U61)</f>
        <v>369</v>
      </c>
      <c r="P61" s="103">
        <v>369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1029</v>
      </c>
      <c r="W61" s="103">
        <v>1029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87</v>
      </c>
      <c r="AG61" s="103">
        <v>87</v>
      </c>
      <c r="AH61" s="103">
        <v>0</v>
      </c>
      <c r="AI61" s="103">
        <v>0</v>
      </c>
      <c r="AJ61" s="103">
        <f>SUM(AK61:AS61)</f>
        <v>87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37</v>
      </c>
      <c r="AR61" s="103">
        <v>0</v>
      </c>
      <c r="AS61" s="103">
        <v>50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7" customFormat="1" ht="13.5" customHeight="1">
      <c r="A62" s="105" t="s">
        <v>43</v>
      </c>
      <c r="B62" s="106" t="s">
        <v>362</v>
      </c>
      <c r="C62" s="101" t="s">
        <v>363</v>
      </c>
      <c r="D62" s="103">
        <f>SUM(E62,+H62,+K62)</f>
        <v>4681</v>
      </c>
      <c r="E62" s="103">
        <f>SUM(F62:G62)</f>
        <v>0</v>
      </c>
      <c r="F62" s="103">
        <v>0</v>
      </c>
      <c r="G62" s="103">
        <v>0</v>
      </c>
      <c r="H62" s="103">
        <f>SUM(I62:J62)</f>
        <v>1238</v>
      </c>
      <c r="I62" s="103">
        <v>1238</v>
      </c>
      <c r="J62" s="103">
        <v>0</v>
      </c>
      <c r="K62" s="103">
        <f>SUM(L62:M62)</f>
        <v>3443</v>
      </c>
      <c r="L62" s="103">
        <v>0</v>
      </c>
      <c r="M62" s="103">
        <v>3443</v>
      </c>
      <c r="N62" s="103">
        <f>SUM(O62,+V62,+AC62)</f>
        <v>4681</v>
      </c>
      <c r="O62" s="103">
        <f>SUM(P62:U62)</f>
        <v>1238</v>
      </c>
      <c r="P62" s="103">
        <v>1238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3443</v>
      </c>
      <c r="W62" s="103">
        <v>3443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15</v>
      </c>
      <c r="AG62" s="103">
        <v>15</v>
      </c>
      <c r="AH62" s="103">
        <v>0</v>
      </c>
      <c r="AI62" s="103">
        <v>0</v>
      </c>
      <c r="AJ62" s="103">
        <f>SUM(AK62:AS62)</f>
        <v>15</v>
      </c>
      <c r="AK62" s="103">
        <v>15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15</v>
      </c>
      <c r="AU62" s="103">
        <v>15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7" customFormat="1" ht="13.5" customHeight="1">
      <c r="A63" s="105" t="s">
        <v>43</v>
      </c>
      <c r="B63" s="106" t="s">
        <v>364</v>
      </c>
      <c r="C63" s="101" t="s">
        <v>365</v>
      </c>
      <c r="D63" s="103">
        <f>SUM(E63,+H63,+K63)</f>
        <v>1826</v>
      </c>
      <c r="E63" s="103">
        <f>SUM(F63:G63)</f>
        <v>0</v>
      </c>
      <c r="F63" s="103">
        <v>0</v>
      </c>
      <c r="G63" s="103">
        <v>0</v>
      </c>
      <c r="H63" s="103">
        <f>SUM(I63:J63)</f>
        <v>140</v>
      </c>
      <c r="I63" s="103">
        <v>140</v>
      </c>
      <c r="J63" s="103">
        <v>0</v>
      </c>
      <c r="K63" s="103">
        <f>SUM(L63:M63)</f>
        <v>1686</v>
      </c>
      <c r="L63" s="103">
        <v>0</v>
      </c>
      <c r="M63" s="103">
        <v>1686</v>
      </c>
      <c r="N63" s="103">
        <f>SUM(O63,+V63,+AC63)</f>
        <v>1852</v>
      </c>
      <c r="O63" s="103">
        <f>SUM(P63:U63)</f>
        <v>140</v>
      </c>
      <c r="P63" s="103">
        <v>140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1686</v>
      </c>
      <c r="W63" s="103">
        <v>1686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26</v>
      </c>
      <c r="AD63" s="103">
        <v>26</v>
      </c>
      <c r="AE63" s="103">
        <v>0</v>
      </c>
      <c r="AF63" s="103">
        <f>SUM(AG63:AI63)</f>
        <v>77</v>
      </c>
      <c r="AG63" s="103">
        <v>77</v>
      </c>
      <c r="AH63" s="103">
        <v>0</v>
      </c>
      <c r="AI63" s="103">
        <v>0</v>
      </c>
      <c r="AJ63" s="103">
        <f>SUM(AK63:AS63)</f>
        <v>77</v>
      </c>
      <c r="AK63" s="103">
        <v>0</v>
      </c>
      <c r="AL63" s="103">
        <v>0</v>
      </c>
      <c r="AM63" s="103">
        <v>74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3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7" customFormat="1" ht="13.5" customHeight="1">
      <c r="A64" s="105" t="s">
        <v>43</v>
      </c>
      <c r="B64" s="106" t="s">
        <v>366</v>
      </c>
      <c r="C64" s="101" t="s">
        <v>367</v>
      </c>
      <c r="D64" s="103">
        <f>SUM(E64,+H64,+K64)</f>
        <v>3686</v>
      </c>
      <c r="E64" s="103">
        <f>SUM(F64:G64)</f>
        <v>0</v>
      </c>
      <c r="F64" s="103">
        <v>0</v>
      </c>
      <c r="G64" s="103">
        <v>0</v>
      </c>
      <c r="H64" s="103">
        <f>SUM(I64:J64)</f>
        <v>148</v>
      </c>
      <c r="I64" s="103">
        <v>148</v>
      </c>
      <c r="J64" s="103">
        <v>0</v>
      </c>
      <c r="K64" s="103">
        <f>SUM(L64:M64)</f>
        <v>3538</v>
      </c>
      <c r="L64" s="103">
        <v>0</v>
      </c>
      <c r="M64" s="103">
        <v>3538</v>
      </c>
      <c r="N64" s="103">
        <f>SUM(O64,+V64,+AC64)</f>
        <v>3686</v>
      </c>
      <c r="O64" s="103">
        <f>SUM(P64:U64)</f>
        <v>148</v>
      </c>
      <c r="P64" s="103">
        <v>148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3538</v>
      </c>
      <c r="W64" s="103">
        <v>3538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27</v>
      </c>
      <c r="AG64" s="103">
        <v>27</v>
      </c>
      <c r="AH64" s="103">
        <v>0</v>
      </c>
      <c r="AI64" s="103">
        <v>0</v>
      </c>
      <c r="AJ64" s="103">
        <f>SUM(AK64:AS64)</f>
        <v>216</v>
      </c>
      <c r="AK64" s="103">
        <v>213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3</v>
      </c>
      <c r="AT64" s="103">
        <f>SUM(AU64:AY64)</f>
        <v>24</v>
      </c>
      <c r="AU64" s="103">
        <v>24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7" customFormat="1" ht="13.5" customHeight="1">
      <c r="A65" s="105" t="s">
        <v>43</v>
      </c>
      <c r="B65" s="106" t="s">
        <v>368</v>
      </c>
      <c r="C65" s="101" t="s">
        <v>369</v>
      </c>
      <c r="D65" s="103">
        <f>SUM(E65,+H65,+K65)</f>
        <v>4388</v>
      </c>
      <c r="E65" s="103">
        <f>SUM(F65:G65)</f>
        <v>0</v>
      </c>
      <c r="F65" s="103">
        <v>0</v>
      </c>
      <c r="G65" s="103">
        <v>0</v>
      </c>
      <c r="H65" s="103">
        <f>SUM(I65:J65)</f>
        <v>218</v>
      </c>
      <c r="I65" s="103">
        <v>218</v>
      </c>
      <c r="J65" s="103">
        <v>0</v>
      </c>
      <c r="K65" s="103">
        <f>SUM(L65:M65)</f>
        <v>4170</v>
      </c>
      <c r="L65" s="103">
        <v>0</v>
      </c>
      <c r="M65" s="103">
        <v>4170</v>
      </c>
      <c r="N65" s="103">
        <f>SUM(O65,+V65,+AC65)</f>
        <v>4388</v>
      </c>
      <c r="O65" s="103">
        <f>SUM(P65:U65)</f>
        <v>218</v>
      </c>
      <c r="P65" s="103">
        <v>218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4170</v>
      </c>
      <c r="W65" s="103">
        <v>4170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32</v>
      </c>
      <c r="AG65" s="103">
        <v>32</v>
      </c>
      <c r="AH65" s="103">
        <v>0</v>
      </c>
      <c r="AI65" s="103">
        <v>0</v>
      </c>
      <c r="AJ65" s="103">
        <f>SUM(AK65:AS65)</f>
        <v>258</v>
      </c>
      <c r="AK65" s="103">
        <v>254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4</v>
      </c>
      <c r="AT65" s="103">
        <f>SUM(AU65:AY65)</f>
        <v>28</v>
      </c>
      <c r="AU65" s="103">
        <v>28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7" customFormat="1" ht="13.5" customHeight="1">
      <c r="A66" s="105" t="s">
        <v>43</v>
      </c>
      <c r="B66" s="106" t="s">
        <v>370</v>
      </c>
      <c r="C66" s="101" t="s">
        <v>371</v>
      </c>
      <c r="D66" s="103">
        <f>SUM(E66,+H66,+K66)</f>
        <v>11651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11651</v>
      </c>
      <c r="L66" s="103">
        <v>782</v>
      </c>
      <c r="M66" s="103">
        <v>10869</v>
      </c>
      <c r="N66" s="103">
        <f>SUM(O66,+V66,+AC66)</f>
        <v>11651</v>
      </c>
      <c r="O66" s="103">
        <f>SUM(P66:U66)</f>
        <v>782</v>
      </c>
      <c r="P66" s="103">
        <v>782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10869</v>
      </c>
      <c r="W66" s="103">
        <v>10869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85</v>
      </c>
      <c r="AG66" s="103">
        <v>85</v>
      </c>
      <c r="AH66" s="103">
        <v>0</v>
      </c>
      <c r="AI66" s="103">
        <v>0</v>
      </c>
      <c r="AJ66" s="103">
        <f>SUM(AK66:AS66)</f>
        <v>683</v>
      </c>
      <c r="AK66" s="103">
        <v>674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9</v>
      </c>
      <c r="AT66" s="103">
        <f>SUM(AU66:AY66)</f>
        <v>76</v>
      </c>
      <c r="AU66" s="103">
        <v>76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7" customFormat="1" ht="13.5" customHeight="1">
      <c r="A67" s="105" t="s">
        <v>43</v>
      </c>
      <c r="B67" s="106" t="s">
        <v>372</v>
      </c>
      <c r="C67" s="101" t="s">
        <v>373</v>
      </c>
      <c r="D67" s="103">
        <f>SUM(E67,+H67,+K67)</f>
        <v>15781</v>
      </c>
      <c r="E67" s="103">
        <f>SUM(F67:G67)</f>
        <v>0</v>
      </c>
      <c r="F67" s="103">
        <v>0</v>
      </c>
      <c r="G67" s="103">
        <v>0</v>
      </c>
      <c r="H67" s="103">
        <f>SUM(I67:J67)</f>
        <v>15781</v>
      </c>
      <c r="I67" s="103">
        <v>2612</v>
      </c>
      <c r="J67" s="103">
        <v>13169</v>
      </c>
      <c r="K67" s="103">
        <f>SUM(L67:M67)</f>
        <v>0</v>
      </c>
      <c r="L67" s="103">
        <v>0</v>
      </c>
      <c r="M67" s="103">
        <v>0</v>
      </c>
      <c r="N67" s="103">
        <f>SUM(O67,+V67,+AC67)</f>
        <v>15781</v>
      </c>
      <c r="O67" s="103">
        <f>SUM(P67:U67)</f>
        <v>2612</v>
      </c>
      <c r="P67" s="103">
        <v>2612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13169</v>
      </c>
      <c r="W67" s="103">
        <v>13169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0</v>
      </c>
      <c r="AD67" s="103">
        <v>0</v>
      </c>
      <c r="AE67" s="103">
        <v>0</v>
      </c>
      <c r="AF67" s="103">
        <f>SUM(AG67:AI67)</f>
        <v>52</v>
      </c>
      <c r="AG67" s="103">
        <v>52</v>
      </c>
      <c r="AH67" s="103">
        <v>0</v>
      </c>
      <c r="AI67" s="103">
        <v>0</v>
      </c>
      <c r="AJ67" s="103">
        <f>SUM(AK67:AS67)</f>
        <v>52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52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55</v>
      </c>
      <c r="BA67" s="103">
        <v>55</v>
      </c>
      <c r="BB67" s="103">
        <v>0</v>
      </c>
      <c r="BC67" s="103">
        <v>0</v>
      </c>
    </row>
    <row r="68" spans="1:55" s="107" customFormat="1" ht="13.5" customHeight="1">
      <c r="A68" s="105" t="s">
        <v>43</v>
      </c>
      <c r="B68" s="106" t="s">
        <v>374</v>
      </c>
      <c r="C68" s="101" t="s">
        <v>375</v>
      </c>
      <c r="D68" s="103">
        <f>SUM(E68,+H68,+K68)</f>
        <v>4068</v>
      </c>
      <c r="E68" s="103">
        <f>SUM(F68:G68)</f>
        <v>0</v>
      </c>
      <c r="F68" s="103">
        <v>0</v>
      </c>
      <c r="G68" s="103">
        <v>0</v>
      </c>
      <c r="H68" s="103">
        <f>SUM(I68:J68)</f>
        <v>476</v>
      </c>
      <c r="I68" s="103">
        <v>476</v>
      </c>
      <c r="J68" s="103">
        <v>0</v>
      </c>
      <c r="K68" s="103">
        <f>SUM(L68:M68)</f>
        <v>3592</v>
      </c>
      <c r="L68" s="103">
        <v>0</v>
      </c>
      <c r="M68" s="103">
        <v>3592</v>
      </c>
      <c r="N68" s="103">
        <f>SUM(O68,+V68,+AC68)</f>
        <v>4068</v>
      </c>
      <c r="O68" s="103">
        <f>SUM(P68:U68)</f>
        <v>476</v>
      </c>
      <c r="P68" s="103">
        <v>476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3592</v>
      </c>
      <c r="W68" s="103">
        <v>3592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316</v>
      </c>
      <c r="AG68" s="103">
        <v>316</v>
      </c>
      <c r="AH68" s="103">
        <v>0</v>
      </c>
      <c r="AI68" s="103">
        <v>0</v>
      </c>
      <c r="AJ68" s="103">
        <f>SUM(AK68:AS68)</f>
        <v>316</v>
      </c>
      <c r="AK68" s="103">
        <v>0</v>
      </c>
      <c r="AL68" s="103">
        <v>0</v>
      </c>
      <c r="AM68" s="103">
        <v>0</v>
      </c>
      <c r="AN68" s="103">
        <v>316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0</v>
      </c>
      <c r="BA68" s="103">
        <v>0</v>
      </c>
      <c r="BB68" s="103">
        <v>0</v>
      </c>
      <c r="BC68" s="103">
        <v>0</v>
      </c>
    </row>
    <row r="69" spans="1:55" s="107" customFormat="1" ht="13.5" customHeight="1">
      <c r="A69" s="105" t="s">
        <v>43</v>
      </c>
      <c r="B69" s="106" t="s">
        <v>376</v>
      </c>
      <c r="C69" s="101" t="s">
        <v>377</v>
      </c>
      <c r="D69" s="103">
        <f>SUM(E69,+H69,+K69)</f>
        <v>7226</v>
      </c>
      <c r="E69" s="103">
        <f>SUM(F69:G69)</f>
        <v>0</v>
      </c>
      <c r="F69" s="103">
        <v>0</v>
      </c>
      <c r="G69" s="103">
        <v>0</v>
      </c>
      <c r="H69" s="103">
        <f>SUM(I69:J69)</f>
        <v>679</v>
      </c>
      <c r="I69" s="103">
        <v>679</v>
      </c>
      <c r="J69" s="103">
        <v>0</v>
      </c>
      <c r="K69" s="103">
        <f>SUM(L69:M69)</f>
        <v>6547</v>
      </c>
      <c r="L69" s="103">
        <v>0</v>
      </c>
      <c r="M69" s="103">
        <v>6547</v>
      </c>
      <c r="N69" s="103">
        <f>SUM(O69,+V69,+AC69)</f>
        <v>7226</v>
      </c>
      <c r="O69" s="103">
        <f>SUM(P69:U69)</f>
        <v>679</v>
      </c>
      <c r="P69" s="103">
        <v>679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6547</v>
      </c>
      <c r="W69" s="103">
        <v>6547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185</v>
      </c>
      <c r="AG69" s="103">
        <v>185</v>
      </c>
      <c r="AH69" s="103">
        <v>0</v>
      </c>
      <c r="AI69" s="103">
        <v>0</v>
      </c>
      <c r="AJ69" s="103">
        <f>SUM(AK69:AS69)</f>
        <v>276</v>
      </c>
      <c r="AK69" s="103">
        <v>91</v>
      </c>
      <c r="AL69" s="103">
        <v>0</v>
      </c>
      <c r="AM69" s="103">
        <v>6</v>
      </c>
      <c r="AN69" s="103">
        <v>0</v>
      </c>
      <c r="AO69" s="103">
        <v>0</v>
      </c>
      <c r="AP69" s="103">
        <v>0</v>
      </c>
      <c r="AQ69" s="103">
        <v>179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7" customFormat="1" ht="13.5" customHeight="1">
      <c r="A70" s="105" t="s">
        <v>43</v>
      </c>
      <c r="B70" s="106" t="s">
        <v>378</v>
      </c>
      <c r="C70" s="101" t="s">
        <v>379</v>
      </c>
      <c r="D70" s="103">
        <f>SUM(E70,+H70,+K70)</f>
        <v>5811</v>
      </c>
      <c r="E70" s="103">
        <f>SUM(F70:G70)</f>
        <v>0</v>
      </c>
      <c r="F70" s="103">
        <v>0</v>
      </c>
      <c r="G70" s="103">
        <v>0</v>
      </c>
      <c r="H70" s="103">
        <f>SUM(I70:J70)</f>
        <v>1059</v>
      </c>
      <c r="I70" s="103">
        <v>1059</v>
      </c>
      <c r="J70" s="103">
        <v>0</v>
      </c>
      <c r="K70" s="103">
        <f>SUM(L70:M70)</f>
        <v>4752</v>
      </c>
      <c r="L70" s="103">
        <v>0</v>
      </c>
      <c r="M70" s="103">
        <v>4752</v>
      </c>
      <c r="N70" s="103">
        <f>SUM(O70,+V70,+AC70)</f>
        <v>5811</v>
      </c>
      <c r="O70" s="103">
        <f>SUM(P70:U70)</f>
        <v>1059</v>
      </c>
      <c r="P70" s="103">
        <v>1059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f>SUM(W70:AB70)</f>
        <v>4752</v>
      </c>
      <c r="W70" s="103">
        <v>4752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f>SUM(AD70:AE70)</f>
        <v>0</v>
      </c>
      <c r="AD70" s="103">
        <v>0</v>
      </c>
      <c r="AE70" s="103">
        <v>0</v>
      </c>
      <c r="AF70" s="103">
        <f>SUM(AG70:AI70)</f>
        <v>264</v>
      </c>
      <c r="AG70" s="103">
        <v>264</v>
      </c>
      <c r="AH70" s="103">
        <v>0</v>
      </c>
      <c r="AI70" s="103">
        <v>0</v>
      </c>
      <c r="AJ70" s="103">
        <f>SUM(AK70:AS70)</f>
        <v>264</v>
      </c>
      <c r="AK70" s="103">
        <v>0</v>
      </c>
      <c r="AL70" s="103">
        <v>0</v>
      </c>
      <c r="AM70" s="103">
        <v>264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11000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11100</v>
      </c>
      <c r="AG207" s="11">
        <v>207</v>
      </c>
    </row>
    <row r="208" spans="32:33" ht="13.5">
      <c r="AF208" s="45" t="str">
        <f>+'水洗化人口等'!B9</f>
        <v>11201</v>
      </c>
      <c r="AG208" s="11">
        <v>208</v>
      </c>
    </row>
    <row r="209" spans="32:33" ht="13.5">
      <c r="AF209" s="45" t="str">
        <f>+'水洗化人口等'!B10</f>
        <v>11202</v>
      </c>
      <c r="AG209" s="11">
        <v>209</v>
      </c>
    </row>
    <row r="210" spans="32:33" ht="13.5">
      <c r="AF210" s="45" t="str">
        <f>+'水洗化人口等'!B11</f>
        <v>11203</v>
      </c>
      <c r="AG210" s="11">
        <v>210</v>
      </c>
    </row>
    <row r="211" spans="32:33" ht="13.5">
      <c r="AF211" s="45" t="str">
        <f>+'水洗化人口等'!B12</f>
        <v>11206</v>
      </c>
      <c r="AG211" s="11">
        <v>211</v>
      </c>
    </row>
    <row r="212" spans="32:33" ht="13.5">
      <c r="AF212" s="45" t="str">
        <f>+'水洗化人口等'!B13</f>
        <v>11207</v>
      </c>
      <c r="AG212" s="11">
        <v>212</v>
      </c>
    </row>
    <row r="213" spans="32:33" ht="13.5">
      <c r="AF213" s="45" t="str">
        <f>+'水洗化人口等'!B14</f>
        <v>11208</v>
      </c>
      <c r="AG213" s="11">
        <v>213</v>
      </c>
    </row>
    <row r="214" spans="32:33" ht="13.5">
      <c r="AF214" s="45" t="str">
        <f>+'水洗化人口等'!B15</f>
        <v>11209</v>
      </c>
      <c r="AG214" s="11">
        <v>214</v>
      </c>
    </row>
    <row r="215" spans="32:33" ht="13.5">
      <c r="AF215" s="45" t="str">
        <f>+'水洗化人口等'!B16</f>
        <v>11210</v>
      </c>
      <c r="AG215" s="11">
        <v>215</v>
      </c>
    </row>
    <row r="216" spans="32:33" ht="13.5">
      <c r="AF216" s="45" t="str">
        <f>+'水洗化人口等'!B17</f>
        <v>11211</v>
      </c>
      <c r="AG216" s="11">
        <v>216</v>
      </c>
    </row>
    <row r="217" spans="32:33" ht="13.5">
      <c r="AF217" s="45" t="str">
        <f>+'水洗化人口等'!B18</f>
        <v>11212</v>
      </c>
      <c r="AG217" s="11">
        <v>217</v>
      </c>
    </row>
    <row r="218" spans="32:33" ht="13.5">
      <c r="AF218" s="45" t="str">
        <f>+'水洗化人口等'!B19</f>
        <v>11214</v>
      </c>
      <c r="AG218" s="11">
        <v>218</v>
      </c>
    </row>
    <row r="219" spans="32:33" ht="13.5">
      <c r="AF219" s="45" t="str">
        <f>+'水洗化人口等'!B20</f>
        <v>11215</v>
      </c>
      <c r="AG219" s="11">
        <v>219</v>
      </c>
    </row>
    <row r="220" spans="32:33" ht="13.5">
      <c r="AF220" s="45" t="str">
        <f>+'水洗化人口等'!B21</f>
        <v>11216</v>
      </c>
      <c r="AG220" s="11">
        <v>220</v>
      </c>
    </row>
    <row r="221" spans="32:33" ht="13.5">
      <c r="AF221" s="45" t="str">
        <f>+'水洗化人口等'!B22</f>
        <v>11217</v>
      </c>
      <c r="AG221" s="11">
        <v>221</v>
      </c>
    </row>
    <row r="222" spans="32:33" ht="13.5">
      <c r="AF222" s="45" t="str">
        <f>+'水洗化人口等'!B23</f>
        <v>11218</v>
      </c>
      <c r="AG222" s="11">
        <v>222</v>
      </c>
    </row>
    <row r="223" spans="32:33" ht="13.5">
      <c r="AF223" s="45" t="str">
        <f>+'水洗化人口等'!B24</f>
        <v>11219</v>
      </c>
      <c r="AG223" s="11">
        <v>223</v>
      </c>
    </row>
    <row r="224" spans="32:33" ht="13.5">
      <c r="AF224" s="45" t="str">
        <f>+'水洗化人口等'!B25</f>
        <v>11221</v>
      </c>
      <c r="AG224" s="11">
        <v>224</v>
      </c>
    </row>
    <row r="225" spans="32:33" ht="13.5">
      <c r="AF225" s="45" t="str">
        <f>+'水洗化人口等'!B26</f>
        <v>11222</v>
      </c>
      <c r="AG225" s="11">
        <v>225</v>
      </c>
    </row>
    <row r="226" spans="32:33" ht="13.5">
      <c r="AF226" s="45" t="str">
        <f>+'水洗化人口等'!B27</f>
        <v>11223</v>
      </c>
      <c r="AG226" s="11">
        <v>226</v>
      </c>
    </row>
    <row r="227" spans="32:33" ht="13.5">
      <c r="AF227" s="45" t="str">
        <f>+'水洗化人口等'!B28</f>
        <v>11224</v>
      </c>
      <c r="AG227" s="11">
        <v>227</v>
      </c>
    </row>
    <row r="228" spans="32:33" ht="13.5">
      <c r="AF228" s="45" t="str">
        <f>+'水洗化人口等'!B29</f>
        <v>11225</v>
      </c>
      <c r="AG228" s="11">
        <v>228</v>
      </c>
    </row>
    <row r="229" spans="32:33" ht="13.5">
      <c r="AF229" s="45" t="str">
        <f>+'水洗化人口等'!B30</f>
        <v>11227</v>
      </c>
      <c r="AG229" s="11">
        <v>229</v>
      </c>
    </row>
    <row r="230" spans="32:33" ht="13.5">
      <c r="AF230" s="45" t="str">
        <f>+'水洗化人口等'!B31</f>
        <v>11228</v>
      </c>
      <c r="AG230" s="11">
        <v>230</v>
      </c>
    </row>
    <row r="231" spans="32:33" ht="13.5">
      <c r="AF231" s="45" t="str">
        <f>+'水洗化人口等'!B32</f>
        <v>11229</v>
      </c>
      <c r="AG231" s="11">
        <v>231</v>
      </c>
    </row>
    <row r="232" spans="32:33" ht="13.5">
      <c r="AF232" s="45" t="str">
        <f>+'水洗化人口等'!B33</f>
        <v>11230</v>
      </c>
      <c r="AG232" s="11">
        <v>232</v>
      </c>
    </row>
    <row r="233" spans="32:33" ht="13.5">
      <c r="AF233" s="45" t="str">
        <f>+'水洗化人口等'!B34</f>
        <v>11231</v>
      </c>
      <c r="AG233" s="11">
        <v>233</v>
      </c>
    </row>
    <row r="234" spans="32:33" ht="13.5">
      <c r="AF234" s="45" t="str">
        <f>+'水洗化人口等'!B35</f>
        <v>11232</v>
      </c>
      <c r="AG234" s="11">
        <v>234</v>
      </c>
    </row>
    <row r="235" spans="32:33" ht="13.5">
      <c r="AF235" s="45" t="str">
        <f>+'水洗化人口等'!B36</f>
        <v>11233</v>
      </c>
      <c r="AG235" s="11">
        <v>235</v>
      </c>
    </row>
    <row r="236" spans="32:33" ht="13.5">
      <c r="AF236" s="45" t="str">
        <f>+'水洗化人口等'!B37</f>
        <v>11234</v>
      </c>
      <c r="AG236" s="11">
        <v>236</v>
      </c>
    </row>
    <row r="237" spans="32:33" ht="13.5">
      <c r="AF237" s="45" t="str">
        <f>+'水洗化人口等'!B38</f>
        <v>11235</v>
      </c>
      <c r="AG237" s="11">
        <v>237</v>
      </c>
    </row>
    <row r="238" spans="32:33" ht="13.5">
      <c r="AF238" s="45" t="str">
        <f>+'水洗化人口等'!B39</f>
        <v>11237</v>
      </c>
      <c r="AG238" s="11">
        <v>238</v>
      </c>
    </row>
    <row r="239" spans="32:33" ht="13.5">
      <c r="AF239" s="45" t="str">
        <f>+'水洗化人口等'!B40</f>
        <v>11238</v>
      </c>
      <c r="AG239" s="11">
        <v>239</v>
      </c>
    </row>
    <row r="240" spans="32:33" ht="13.5">
      <c r="AF240" s="45" t="str">
        <f>+'水洗化人口等'!B41</f>
        <v>11239</v>
      </c>
      <c r="AG240" s="11">
        <v>240</v>
      </c>
    </row>
    <row r="241" spans="32:33" ht="13.5">
      <c r="AF241" s="45" t="str">
        <f>+'水洗化人口等'!B42</f>
        <v>11240</v>
      </c>
      <c r="AG241" s="11">
        <v>241</v>
      </c>
    </row>
    <row r="242" spans="32:33" ht="13.5">
      <c r="AF242" s="45" t="str">
        <f>+'水洗化人口等'!B43</f>
        <v>11241</v>
      </c>
      <c r="AG242" s="11">
        <v>242</v>
      </c>
    </row>
    <row r="243" spans="32:33" ht="13.5">
      <c r="AF243" s="45" t="str">
        <f>+'水洗化人口等'!B44</f>
        <v>11242</v>
      </c>
      <c r="AG243" s="11">
        <v>243</v>
      </c>
    </row>
    <row r="244" spans="32:33" ht="13.5">
      <c r="AF244" s="45" t="str">
        <f>+'水洗化人口等'!B45</f>
        <v>11243</v>
      </c>
      <c r="AG244" s="11">
        <v>244</v>
      </c>
    </row>
    <row r="245" spans="32:33" ht="13.5">
      <c r="AF245" s="45" t="str">
        <f>+'水洗化人口等'!B46</f>
        <v>11245</v>
      </c>
      <c r="AG245" s="11">
        <v>245</v>
      </c>
    </row>
    <row r="246" spans="32:33" ht="13.5">
      <c r="AF246" s="45" t="str">
        <f>+'水洗化人口等'!B47</f>
        <v>11246</v>
      </c>
      <c r="AG246" s="11">
        <v>246</v>
      </c>
    </row>
    <row r="247" spans="32:33" ht="13.5">
      <c r="AF247" s="45" t="str">
        <f>+'水洗化人口等'!B48</f>
        <v>11301</v>
      </c>
      <c r="AG247" s="11">
        <v>247</v>
      </c>
    </row>
    <row r="248" spans="32:33" ht="13.5">
      <c r="AF248" s="45" t="str">
        <f>+'水洗化人口等'!B49</f>
        <v>11324</v>
      </c>
      <c r="AG248" s="11">
        <v>248</v>
      </c>
    </row>
    <row r="249" spans="32:33" ht="13.5">
      <c r="AF249" s="45" t="str">
        <f>+'水洗化人口等'!B50</f>
        <v>11326</v>
      </c>
      <c r="AG249" s="11">
        <v>249</v>
      </c>
    </row>
    <row r="250" spans="32:33" ht="13.5">
      <c r="AF250" s="45" t="str">
        <f>+'水洗化人口等'!B51</f>
        <v>11327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2017-02-13T16:22:32Z</dcterms:modified>
  <cp:category/>
  <cp:version/>
  <cp:contentType/>
  <cp:contentStatus/>
</cp:coreProperties>
</file>