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<sst xmlns="http://schemas.openxmlformats.org/spreadsheetml/2006/main" count="764" uniqueCount="324">
  <si>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</si>
  <si>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</si>
  <si>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</si>
  <si>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</si>
  <si>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</si>
  <si>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</si>
  <si>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</si>
  <si>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</si>
  <si>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</si>
  <si>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</si>
  <si>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</si>
  <si>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</si>
  <si>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</si>
  <si>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</si>
  <si>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</si>
  <si>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</si>
  <si>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</si>
  <si>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</si>
  <si>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</si>
  <si>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</si>
  <si>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</si>
  <si>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</si>
  <si>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</si>
  <si>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</si>
  <si>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</si>
  <si>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</si>
  <si>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</si>
  <si>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</si>
  <si>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</si>
  <si>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</si>
  <si>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</si>
  <si>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</si>
  <si>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</si>
  <si>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</si>
  <si>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</si>
  <si>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</si>
  <si>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</si>
  <si>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</si>
  <si>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</si>
  <si>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</si>
  <si>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</si>
  <si>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</si>
  <si>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</si>
  <si>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</si>
  <si>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</si>
  <si>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</si>
  <si>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</si>
  <si>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</si>
  <si>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</si>
  <si>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</si>
  <si>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</si>
  <si>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</si>
  <si>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</si>
  <si>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</si>
  <si>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</si>
  <si>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</si>
  <si>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</si>
  <si>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</si>
  <si>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</si>
  <si>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</si>
  <si>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</si>
  <si>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</si>
  <si>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</si>
  <si>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</si>
  <si>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</si>
  <si>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</si>
  <si>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</si>
  <si>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</si>
  <si>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</si>
  <si>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</si>
  <si>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</si>
  <si>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</si>
  <si>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</si>
  <si>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</si>
  <si>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</si>
  <si>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</si>
  <si>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</si>
  <si>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</si>
  <si>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</si>
  <si>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</si>
  <si>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</si>
  <si>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</si>
  <si>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</si>
  <si>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</si>
  <si>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</si>
  <si>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</si>
  <si>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</si>
  <si>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</si>
  <si>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</si>
  <si>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</si>
  <si>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</si>
  <si>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</si>
  <si>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</si>
  <si>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</si>
  <si>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</si>
  <si>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</si>
  <si>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</si>
  <si>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</si>
  <si>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</si>
  <si>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</si>
  <si>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</si>
  <si>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</si>
  <si>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</si>
  <si>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</si>
  <si>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</si>
  <si>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</si>
  <si>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</si>
  <si>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</si>
  <si>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</si>
  <si>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</si>
  <si>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</si>
  <si>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</si>
  <si>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</si>
  <si>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</si>
  <si>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</si>
  <si>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</si>
  <si>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</si>
  <si>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</si>
  <si>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</si>
  <si>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</si>
  <si>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</si>
  <si>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</si>
  <si>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</si>
  <si>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</si>
  <si>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</si>
  <si>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</si>
  <si>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</si>
  <si>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</si>
  <si>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</si>
  <si>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</si>
  <si>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</si>
  <si>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</si>
  <si>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</si>
  <si>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</si>
  <si>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</si>
  <si>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</si>
  <si>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</si>
  <si>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</si>
  <si>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</si>
  <si>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</si>
  <si>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</si>
  <si>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</si>
  <si>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</si>
  <si>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</si>
  <si>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</si>
  <si>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</si>
  <si>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</si>
  <si>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</si>
  <si>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</si>
  <si>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</si>
  <si>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</si>
  <si>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</si>
  <si>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</si>
  <si>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</si>
  <si>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</si>
  <si>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</si>
  <si>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</si>
  <si>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</si>
  <si>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</si>
  <si>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</si>
  <si>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</si>
  <si>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</si>
  <si>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</si>
  <si>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</si>
  <si>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</si>
  <si>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</si>
  <si>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</si>
  <si>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</si>
  <si>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</si>
  <si>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</si>
  <si>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</si>
  <si>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</si>
  <si>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</si>
  <si>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</si>
  <si>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</si>
  <si>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</si>
  <si>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</si>
  <si>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</si>
  <si>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</si>
  <si>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</si>
  <si>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</si>
  <si>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</si>
  <si>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</si>
  <si>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</si>
  <si>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</si>
  <si>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</si>
  <si>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</si>
  <si>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</si>
  <si>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</si>
  <si>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</si>
  <si>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</si>
  <si>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</si>
  <si>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</si>
  <si>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</si>
  <si>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</si>
  <si>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</si>
  <si>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</si>
  <si>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</si>
  <si>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</si>
  <si>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</si>
  <si>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</si>
  <si>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</si>
  <si>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</si>
  <si>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</si>
  <si>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</si>
  <si>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</si>
  <si>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</si>
  <si>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</si>
  <si>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</si>
  <si>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</si>
  <si>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</si>
  <si>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</si>
  <si>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</si>
  <si>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</si>
  <si>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</si>
  <si>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</si>
  <si>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</si>
  <si>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</si>
  <si>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</si>
  <si>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</si>
  <si>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</si>
  <si>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</si>
  <si>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</si>
  <si>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</si>
  <si>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</si>
  <si>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</si>
  <si>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</si>
  <si>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</si>
  <si>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</si>
  <si>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</si>
  <si>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</si>
  <si>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</si>
  <si>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</si>
  <si>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</si>
  <si>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</si>
  <si>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</si>
  <si>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</si>
  <si>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</si>
  <si>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</si>
  <si>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</si>
  <si>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</si>
  <si>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</si>
  <si>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</si>
  <si>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</si>
  <si>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</si>
  <si>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</si>
  <si>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</si>
  <si>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</si>
  <si>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</si>
  <si>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</si>
  <si>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10000</t>
  </si>
  <si>
    <t>水洗化人口等（平成27年度実績）</t>
  </si>
  <si>
    <t>し尿処理の状況（平成27年度実績）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</si>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</sst>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2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44</v>
      </c>
      <c r="B7" s="115" t="s">
        <v>250</v>
      </c>
      <c r="C7" s="111" t="s">
        <v>201</v>
      </c>
      <c r="D7" s="112">
        <f>+SUM(E7,+I7)</f>
        <v>2006957</v>
      </c>
      <c r="E7" s="112">
        <f>+SUM(G7,+H7)</f>
        <v>111596</v>
      </c>
      <c r="F7" s="113">
        <f>IF(D7&gt;0,E7/D7*100,"-")</f>
        <v>5.560457947031252</v>
      </c>
      <c r="G7" s="110">
        <f>SUM(G$8:G$1000)</f>
        <v>111544</v>
      </c>
      <c r="H7" s="110">
        <f>SUM(H$8:H$1000)</f>
        <v>52</v>
      </c>
      <c r="I7" s="112">
        <f>+SUM(K7,+M7,+O7)</f>
        <v>1895361</v>
      </c>
      <c r="J7" s="113">
        <f>IF(D7&gt;0,I7/D7*100,"-")</f>
        <v>94.43954205296875</v>
      </c>
      <c r="K7" s="110">
        <f>SUM(K$8:K$1000)</f>
        <v>952011</v>
      </c>
      <c r="L7" s="113">
        <f>IF(D7&gt;0,K7/D7*100,"-")</f>
        <v>47.43554545513432</v>
      </c>
      <c r="M7" s="110">
        <f>SUM(M$8:M$1000)</f>
        <v>24215</v>
      </c>
      <c r="N7" s="113">
        <f>IF(D7&gt;0,M7/D7*100,"-")</f>
        <v>1.2065530053708176</v>
      </c>
      <c r="O7" s="110">
        <f>SUM(O$8:O$1000)</f>
        <v>919135</v>
      </c>
      <c r="P7" s="110">
        <f>SUM(P$8:P$1000)</f>
        <v>446950</v>
      </c>
      <c r="Q7" s="113">
        <f>IF(D7&gt;0,O7/D7*100,"-")</f>
        <v>45.797443592463615</v>
      </c>
      <c r="R7" s="110">
        <f>SUM(R$8:R$1000)</f>
        <v>44289</v>
      </c>
      <c r="S7" s="114">
        <f aca="true" t="shared" si="0" ref="S7:Z7">COUNTIF(S$8:S$1000,"○")</f>
        <v>21</v>
      </c>
      <c r="T7" s="114">
        <f t="shared" si="0"/>
        <v>1</v>
      </c>
      <c r="U7" s="114">
        <f t="shared" si="0"/>
        <v>0</v>
      </c>
      <c r="V7" s="114">
        <f t="shared" si="0"/>
        <v>13</v>
      </c>
      <c r="W7" s="114">
        <f t="shared" si="0"/>
        <v>12</v>
      </c>
      <c r="X7" s="114">
        <f t="shared" si="0"/>
        <v>1</v>
      </c>
      <c r="Y7" s="114">
        <f t="shared" si="0"/>
        <v>3</v>
      </c>
      <c r="Z7" s="114">
        <f t="shared" si="0"/>
        <v>19</v>
      </c>
    </row>
    <row r="8" spans="1:26" s="107" customFormat="1" ht="13.5" customHeight="1">
      <c r="A8" s="101" t="s">
        <v>44</v>
      </c>
      <c r="B8" s="102" t="s">
        <v>253</v>
      </c>
      <c r="C8" s="101" t="s">
        <v>254</v>
      </c>
      <c r="D8" s="103">
        <f>+SUM(E8,+I8)</f>
        <v>339440</v>
      </c>
      <c r="E8" s="103">
        <f>+SUM(G8,+H8)</f>
        <v>6198</v>
      </c>
      <c r="F8" s="104">
        <f>IF(D8&gt;0,E8/D8*100,"-")</f>
        <v>1.8259486212585434</v>
      </c>
      <c r="G8" s="103">
        <v>6198</v>
      </c>
      <c r="H8" s="103">
        <v>0</v>
      </c>
      <c r="I8" s="103">
        <f>+SUM(K8,+M8,+O8)</f>
        <v>333242</v>
      </c>
      <c r="J8" s="104">
        <f>IF(D8&gt;0,I8/D8*100,"-")</f>
        <v>98.17405137874145</v>
      </c>
      <c r="K8" s="103">
        <v>230012</v>
      </c>
      <c r="L8" s="104">
        <f>IF(D8&gt;0,K8/D8*100,"-")</f>
        <v>67.76219655903841</v>
      </c>
      <c r="M8" s="103">
        <v>3208</v>
      </c>
      <c r="N8" s="104">
        <f>IF(D8&gt;0,M8/D8*100,"-")</f>
        <v>0.9450860240395946</v>
      </c>
      <c r="O8" s="103">
        <v>100022</v>
      </c>
      <c r="P8" s="103">
        <v>36726</v>
      </c>
      <c r="Q8" s="104">
        <f>IF(D8&gt;0,O8/D8*100,"-")</f>
        <v>29.466768795663445</v>
      </c>
      <c r="R8" s="103">
        <v>4343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44</v>
      </c>
      <c r="B9" s="102" t="s">
        <v>256</v>
      </c>
      <c r="C9" s="101" t="s">
        <v>257</v>
      </c>
      <c r="D9" s="103">
        <f>+SUM(E9,+I9)</f>
        <v>375496</v>
      </c>
      <c r="E9" s="103">
        <f>+SUM(G9,+H9)</f>
        <v>9682</v>
      </c>
      <c r="F9" s="104">
        <f>IF(D9&gt;0,E9/D9*100,"-")</f>
        <v>2.578456228561689</v>
      </c>
      <c r="G9" s="103">
        <v>9682</v>
      </c>
      <c r="H9" s="103">
        <v>0</v>
      </c>
      <c r="I9" s="103">
        <f>+SUM(K9,+M9,+O9)</f>
        <v>365814</v>
      </c>
      <c r="J9" s="104">
        <f>IF(D9&gt;0,I9/D9*100,"-")</f>
        <v>97.42154377143831</v>
      </c>
      <c r="K9" s="103">
        <v>257311</v>
      </c>
      <c r="L9" s="104">
        <f>IF(D9&gt;0,K9/D9*100,"-")</f>
        <v>68.52563009992117</v>
      </c>
      <c r="M9" s="103">
        <v>0</v>
      </c>
      <c r="N9" s="104">
        <f>IF(D9&gt;0,M9/D9*100,"-")</f>
        <v>0</v>
      </c>
      <c r="O9" s="103">
        <v>108503</v>
      </c>
      <c r="P9" s="103">
        <v>40459</v>
      </c>
      <c r="Q9" s="104">
        <f>IF(D9&gt;0,O9/D9*100,"-")</f>
        <v>28.895913671517143</v>
      </c>
      <c r="R9" s="103">
        <v>4252</v>
      </c>
      <c r="S9" s="101"/>
      <c r="T9" s="101"/>
      <c r="U9" s="101"/>
      <c r="V9" s="101" t="s">
        <v>255</v>
      </c>
      <c r="W9" s="101"/>
      <c r="X9" s="101"/>
      <c r="Y9" s="101"/>
      <c r="Z9" s="101" t="s">
        <v>255</v>
      </c>
    </row>
    <row r="10" spans="1:26" s="107" customFormat="1" ht="13.5" customHeight="1">
      <c r="A10" s="101" t="s">
        <v>44</v>
      </c>
      <c r="B10" s="102" t="s">
        <v>258</v>
      </c>
      <c r="C10" s="101" t="s">
        <v>259</v>
      </c>
      <c r="D10" s="103">
        <f>+SUM(E10,+I10)</f>
        <v>117268</v>
      </c>
      <c r="E10" s="103">
        <f>+SUM(G10,+H10)</f>
        <v>8942</v>
      </c>
      <c r="F10" s="104">
        <f>IF(D10&gt;0,E10/D10*100,"-")</f>
        <v>7.625268615479073</v>
      </c>
      <c r="G10" s="103">
        <v>8942</v>
      </c>
      <c r="H10" s="103">
        <v>0</v>
      </c>
      <c r="I10" s="103">
        <f>+SUM(K10,+M10,+O10)</f>
        <v>108326</v>
      </c>
      <c r="J10" s="104">
        <f>IF(D10&gt;0,I10/D10*100,"-")</f>
        <v>92.37473138452093</v>
      </c>
      <c r="K10" s="103">
        <v>83113</v>
      </c>
      <c r="L10" s="104">
        <f>IF(D10&gt;0,K10/D10*100,"-")</f>
        <v>70.87440734045093</v>
      </c>
      <c r="M10" s="103">
        <v>285</v>
      </c>
      <c r="N10" s="104">
        <f>IF(D10&gt;0,M10/D10*100,"-")</f>
        <v>0.24303305249513932</v>
      </c>
      <c r="O10" s="103">
        <v>24928</v>
      </c>
      <c r="P10" s="103">
        <v>19312</v>
      </c>
      <c r="Q10" s="104">
        <f>IF(D10&gt;0,O10/D10*100,"-")</f>
        <v>21.257290991574855</v>
      </c>
      <c r="R10" s="103">
        <v>1596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44</v>
      </c>
      <c r="B11" s="102" t="s">
        <v>260</v>
      </c>
      <c r="C11" s="101" t="s">
        <v>261</v>
      </c>
      <c r="D11" s="103">
        <f>+SUM(E11,+I11)</f>
        <v>211608</v>
      </c>
      <c r="E11" s="103">
        <f>+SUM(G11,+H11)</f>
        <v>6148</v>
      </c>
      <c r="F11" s="104">
        <f>IF(D11&gt;0,E11/D11*100,"-")</f>
        <v>2.9053721976484823</v>
      </c>
      <c r="G11" s="103">
        <v>6148</v>
      </c>
      <c r="H11" s="103">
        <v>0</v>
      </c>
      <c r="I11" s="103">
        <f>+SUM(K11,+M11,+O11)</f>
        <v>205460</v>
      </c>
      <c r="J11" s="104">
        <f>IF(D11&gt;0,I11/D11*100,"-")</f>
        <v>97.09462780235152</v>
      </c>
      <c r="K11" s="103">
        <v>71146</v>
      </c>
      <c r="L11" s="104">
        <f>IF(D11&gt;0,K11/D11*100,"-")</f>
        <v>33.621602207856036</v>
      </c>
      <c r="M11" s="103">
        <v>0</v>
      </c>
      <c r="N11" s="104">
        <f>IF(D11&gt;0,M11/D11*100,"-")</f>
        <v>0</v>
      </c>
      <c r="O11" s="103">
        <v>134314</v>
      </c>
      <c r="P11" s="103">
        <v>51143</v>
      </c>
      <c r="Q11" s="104">
        <f>IF(D11&gt;0,O11/D11*100,"-")</f>
        <v>63.47302559449548</v>
      </c>
      <c r="R11" s="103">
        <v>10532</v>
      </c>
      <c r="S11" s="101"/>
      <c r="T11" s="101"/>
      <c r="U11" s="101"/>
      <c r="V11" s="101" t="s">
        <v>255</v>
      </c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44</v>
      </c>
      <c r="B12" s="102" t="s">
        <v>262</v>
      </c>
      <c r="C12" s="101" t="s">
        <v>263</v>
      </c>
      <c r="D12" s="103">
        <f>+SUM(E12,+I12)</f>
        <v>222767</v>
      </c>
      <c r="E12" s="103">
        <f>+SUM(G12,+H12)</f>
        <v>18581</v>
      </c>
      <c r="F12" s="104">
        <f>IF(D12&gt;0,E12/D12*100,"-")</f>
        <v>8.341002033514838</v>
      </c>
      <c r="G12" s="103">
        <v>18581</v>
      </c>
      <c r="H12" s="103">
        <v>0</v>
      </c>
      <c r="I12" s="103">
        <f>+SUM(K12,+M12,+O12)</f>
        <v>204186</v>
      </c>
      <c r="J12" s="104">
        <f>IF(D12&gt;0,I12/D12*100,"-")</f>
        <v>91.65899796648516</v>
      </c>
      <c r="K12" s="103">
        <v>72448</v>
      </c>
      <c r="L12" s="104">
        <f>IF(D12&gt;0,K12/D12*100,"-")</f>
        <v>32.521872629249394</v>
      </c>
      <c r="M12" s="103">
        <v>14116</v>
      </c>
      <c r="N12" s="104">
        <f>IF(D12&gt;0,M12/D12*100,"-")</f>
        <v>6.3366656641244</v>
      </c>
      <c r="O12" s="103">
        <v>117622</v>
      </c>
      <c r="P12" s="103">
        <v>66555</v>
      </c>
      <c r="Q12" s="104">
        <f>IF(D12&gt;0,O12/D12*100,"-")</f>
        <v>52.80045967311137</v>
      </c>
      <c r="R12" s="103">
        <v>8664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44</v>
      </c>
      <c r="B13" s="102" t="s">
        <v>264</v>
      </c>
      <c r="C13" s="101" t="s">
        <v>265</v>
      </c>
      <c r="D13" s="103">
        <f>+SUM(E13,+I13)</f>
        <v>50476</v>
      </c>
      <c r="E13" s="103">
        <f>+SUM(G13,+H13)</f>
        <v>5258</v>
      </c>
      <c r="F13" s="104">
        <f>IF(D13&gt;0,E13/D13*100,"-")</f>
        <v>10.41683176162929</v>
      </c>
      <c r="G13" s="103">
        <v>5258</v>
      </c>
      <c r="H13" s="103">
        <v>0</v>
      </c>
      <c r="I13" s="103">
        <f>+SUM(K13,+M13,+O13)</f>
        <v>45218</v>
      </c>
      <c r="J13" s="104">
        <f>IF(D13&gt;0,I13/D13*100,"-")</f>
        <v>89.58316823837072</v>
      </c>
      <c r="K13" s="103">
        <v>26810</v>
      </c>
      <c r="L13" s="104">
        <f>IF(D13&gt;0,K13/D13*100,"-")</f>
        <v>53.114351374910854</v>
      </c>
      <c r="M13" s="103">
        <v>0</v>
      </c>
      <c r="N13" s="104">
        <f>IF(D13&gt;0,M13/D13*100,"-")</f>
        <v>0</v>
      </c>
      <c r="O13" s="103">
        <v>18408</v>
      </c>
      <c r="P13" s="103">
        <v>9548</v>
      </c>
      <c r="Q13" s="104">
        <f>IF(D13&gt;0,O13/D13*100,"-")</f>
        <v>36.468816863459864</v>
      </c>
      <c r="R13" s="103">
        <v>519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44</v>
      </c>
      <c r="B14" s="102" t="s">
        <v>266</v>
      </c>
      <c r="C14" s="101" t="s">
        <v>267</v>
      </c>
      <c r="D14" s="103">
        <f>+SUM(E14,+I14)</f>
        <v>77938</v>
      </c>
      <c r="E14" s="103">
        <f>+SUM(G14,+H14)</f>
        <v>5372</v>
      </c>
      <c r="F14" s="104">
        <f>IF(D14&gt;0,E14/D14*100,"-")</f>
        <v>6.892658266827478</v>
      </c>
      <c r="G14" s="103">
        <v>5372</v>
      </c>
      <c r="H14" s="103">
        <v>0</v>
      </c>
      <c r="I14" s="103">
        <f>+SUM(K14,+M14,+O14)</f>
        <v>72566</v>
      </c>
      <c r="J14" s="104">
        <f>IF(D14&gt;0,I14/D14*100,"-")</f>
        <v>93.10734173317252</v>
      </c>
      <c r="K14" s="103">
        <v>32895</v>
      </c>
      <c r="L14" s="104">
        <f>IF(D14&gt;0,K14/D14*100,"-")</f>
        <v>42.20662577946573</v>
      </c>
      <c r="M14" s="103">
        <v>2334</v>
      </c>
      <c r="N14" s="104">
        <f>IF(D14&gt;0,M14/D14*100,"-")</f>
        <v>2.9946880854012163</v>
      </c>
      <c r="O14" s="103">
        <v>37337</v>
      </c>
      <c r="P14" s="103">
        <v>23089</v>
      </c>
      <c r="Q14" s="104">
        <f>IF(D14&gt;0,O14/D14*100,"-")</f>
        <v>47.90602786830558</v>
      </c>
      <c r="R14" s="103">
        <v>1904</v>
      </c>
      <c r="S14" s="101" t="s">
        <v>255</v>
      </c>
      <c r="T14" s="101"/>
      <c r="U14" s="101"/>
      <c r="V14" s="101"/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44</v>
      </c>
      <c r="B15" s="102" t="s">
        <v>268</v>
      </c>
      <c r="C15" s="101" t="s">
        <v>269</v>
      </c>
      <c r="D15" s="103">
        <f>+SUM(E15,+I15)</f>
        <v>81011</v>
      </c>
      <c r="E15" s="103">
        <f>+SUM(G15,+H15)</f>
        <v>11001</v>
      </c>
      <c r="F15" s="104">
        <f>IF(D15&gt;0,E15/D15*100,"-")</f>
        <v>13.579637333201664</v>
      </c>
      <c r="G15" s="103">
        <v>11001</v>
      </c>
      <c r="H15" s="103">
        <v>0</v>
      </c>
      <c r="I15" s="103">
        <f>+SUM(K15,+M15,+O15)</f>
        <v>70010</v>
      </c>
      <c r="J15" s="104">
        <f>IF(D15&gt;0,I15/D15*100,"-")</f>
        <v>86.42036266679834</v>
      </c>
      <c r="K15" s="103">
        <v>26231</v>
      </c>
      <c r="L15" s="104">
        <f>IF(D15&gt;0,K15/D15*100,"-")</f>
        <v>32.379553393983535</v>
      </c>
      <c r="M15" s="103">
        <v>1350</v>
      </c>
      <c r="N15" s="104">
        <f>IF(D15&gt;0,M15/D15*100,"-")</f>
        <v>1.6664403599511177</v>
      </c>
      <c r="O15" s="103">
        <v>42429</v>
      </c>
      <c r="P15" s="103">
        <v>27486</v>
      </c>
      <c r="Q15" s="104">
        <f>IF(D15&gt;0,O15/D15*100,"-")</f>
        <v>52.37436891286369</v>
      </c>
      <c r="R15" s="103">
        <v>577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44</v>
      </c>
      <c r="B16" s="102" t="s">
        <v>270</v>
      </c>
      <c r="C16" s="101" t="s">
        <v>271</v>
      </c>
      <c r="D16" s="103">
        <f>+SUM(E16,+I16)</f>
        <v>67337</v>
      </c>
      <c r="E16" s="103">
        <f>+SUM(G16,+H16)</f>
        <v>5985</v>
      </c>
      <c r="F16" s="104">
        <f>IF(D16&gt;0,E16/D16*100,"-")</f>
        <v>8.888129854314863</v>
      </c>
      <c r="G16" s="103">
        <v>5985</v>
      </c>
      <c r="H16" s="103">
        <v>0</v>
      </c>
      <c r="I16" s="103">
        <f>+SUM(K16,+M16,+O16)</f>
        <v>61352</v>
      </c>
      <c r="J16" s="104">
        <f>IF(D16&gt;0,I16/D16*100,"-")</f>
        <v>91.11187014568513</v>
      </c>
      <c r="K16" s="103">
        <v>15341</v>
      </c>
      <c r="L16" s="104">
        <f>IF(D16&gt;0,K16/D16*100,"-")</f>
        <v>22.78242273935578</v>
      </c>
      <c r="M16" s="103">
        <v>0</v>
      </c>
      <c r="N16" s="104">
        <f>IF(D16&gt;0,M16/D16*100,"-")</f>
        <v>0</v>
      </c>
      <c r="O16" s="103">
        <v>46011</v>
      </c>
      <c r="P16" s="103">
        <v>24876</v>
      </c>
      <c r="Q16" s="104">
        <f>IF(D16&gt;0,O16/D16*100,"-")</f>
        <v>68.32944740632936</v>
      </c>
      <c r="R16" s="103">
        <v>529</v>
      </c>
      <c r="S16" s="101" t="s">
        <v>255</v>
      </c>
      <c r="T16" s="101"/>
      <c r="U16" s="101"/>
      <c r="V16" s="101"/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44</v>
      </c>
      <c r="B17" s="102" t="s">
        <v>272</v>
      </c>
      <c r="C17" s="101" t="s">
        <v>273</v>
      </c>
      <c r="D17" s="103">
        <f>+SUM(E17,+I17)</f>
        <v>50480</v>
      </c>
      <c r="E17" s="103">
        <f>+SUM(G17,+H17)</f>
        <v>3241</v>
      </c>
      <c r="F17" s="104">
        <f>IF(D17&gt;0,E17/D17*100,"-")</f>
        <v>6.420364500792393</v>
      </c>
      <c r="G17" s="103">
        <v>3229</v>
      </c>
      <c r="H17" s="103">
        <v>12</v>
      </c>
      <c r="I17" s="103">
        <f>+SUM(K17,+M17,+O17)</f>
        <v>47239</v>
      </c>
      <c r="J17" s="104">
        <f>IF(D17&gt;0,I17/D17*100,"-")</f>
        <v>93.5796354992076</v>
      </c>
      <c r="K17" s="103">
        <v>8488</v>
      </c>
      <c r="L17" s="104">
        <f>IF(D17&gt;0,K17/D17*100,"-")</f>
        <v>16.814580031695723</v>
      </c>
      <c r="M17" s="103">
        <v>957</v>
      </c>
      <c r="N17" s="104">
        <f>IF(D17&gt;0,M17/D17*100,"-")</f>
        <v>1.8958003169572106</v>
      </c>
      <c r="O17" s="103">
        <v>37794</v>
      </c>
      <c r="P17" s="103">
        <v>16261</v>
      </c>
      <c r="Q17" s="104">
        <f>IF(D17&gt;0,O17/D17*100,"-")</f>
        <v>74.86925515055466</v>
      </c>
      <c r="R17" s="103">
        <v>472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44</v>
      </c>
      <c r="B18" s="102" t="s">
        <v>274</v>
      </c>
      <c r="C18" s="101" t="s">
        <v>275</v>
      </c>
      <c r="D18" s="103">
        <f>+SUM(E18,+I18)</f>
        <v>60488</v>
      </c>
      <c r="E18" s="103">
        <f>+SUM(G18,+H18)</f>
        <v>3135</v>
      </c>
      <c r="F18" s="104">
        <f>IF(D18&gt;0,E18/D18*100,"-")</f>
        <v>5.182846184367147</v>
      </c>
      <c r="G18" s="103">
        <v>3135</v>
      </c>
      <c r="H18" s="103">
        <v>0</v>
      </c>
      <c r="I18" s="103">
        <f>+SUM(K18,+M18,+O18)</f>
        <v>57353</v>
      </c>
      <c r="J18" s="104">
        <f>IF(D18&gt;0,I18/D18*100,"-")</f>
        <v>94.81715381563285</v>
      </c>
      <c r="K18" s="103">
        <v>19664</v>
      </c>
      <c r="L18" s="104">
        <f>IF(D18&gt;0,K18/D18*100,"-")</f>
        <v>32.5089273905568</v>
      </c>
      <c r="M18" s="103">
        <v>0</v>
      </c>
      <c r="N18" s="104">
        <f>IF(D18&gt;0,M18/D18*100,"-")</f>
        <v>0</v>
      </c>
      <c r="O18" s="103">
        <v>37689</v>
      </c>
      <c r="P18" s="103">
        <v>14784</v>
      </c>
      <c r="Q18" s="104">
        <f>IF(D18&gt;0,O18/D18*100,"-")</f>
        <v>62.30822642507605</v>
      </c>
      <c r="R18" s="103">
        <v>197</v>
      </c>
      <c r="S18" s="101"/>
      <c r="T18" s="101"/>
      <c r="U18" s="101"/>
      <c r="V18" s="101" t="s">
        <v>255</v>
      </c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44</v>
      </c>
      <c r="B19" s="102" t="s">
        <v>276</v>
      </c>
      <c r="C19" s="101" t="s">
        <v>277</v>
      </c>
      <c r="D19" s="103">
        <f>+SUM(E19,+I19)</f>
        <v>51817</v>
      </c>
      <c r="E19" s="103">
        <f>+SUM(G19,+H19)</f>
        <v>3012</v>
      </c>
      <c r="F19" s="104">
        <f>IF(D19&gt;0,E19/D19*100,"-")</f>
        <v>5.812764150761334</v>
      </c>
      <c r="G19" s="103">
        <v>3012</v>
      </c>
      <c r="H19" s="103">
        <v>0</v>
      </c>
      <c r="I19" s="103">
        <f>+SUM(K19,+M19,+O19)</f>
        <v>48805</v>
      </c>
      <c r="J19" s="104">
        <f>IF(D19&gt;0,I19/D19*100,"-")</f>
        <v>94.18723584923868</v>
      </c>
      <c r="K19" s="103">
        <v>11295</v>
      </c>
      <c r="L19" s="104">
        <f>IF(D19&gt;0,K19/D19*100,"-")</f>
        <v>21.797865565355</v>
      </c>
      <c r="M19" s="103">
        <v>0</v>
      </c>
      <c r="N19" s="104">
        <f>IF(D19&gt;0,M19/D19*100,"-")</f>
        <v>0</v>
      </c>
      <c r="O19" s="103">
        <v>37510</v>
      </c>
      <c r="P19" s="103">
        <v>16495</v>
      </c>
      <c r="Q19" s="104">
        <f>IF(D19&gt;0,O19/D19*100,"-")</f>
        <v>72.38937028388366</v>
      </c>
      <c r="R19" s="103">
        <v>544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44</v>
      </c>
      <c r="B20" s="102" t="s">
        <v>278</v>
      </c>
      <c r="C20" s="101" t="s">
        <v>279</v>
      </c>
      <c r="D20" s="103">
        <f>+SUM(E20,+I20)</f>
        <v>14699</v>
      </c>
      <c r="E20" s="103">
        <f>+SUM(G20,+H20)</f>
        <v>298</v>
      </c>
      <c r="F20" s="104">
        <f>IF(D20&gt;0,E20/D20*100,"-")</f>
        <v>2.0273487992380437</v>
      </c>
      <c r="G20" s="103">
        <v>298</v>
      </c>
      <c r="H20" s="103">
        <v>0</v>
      </c>
      <c r="I20" s="103">
        <f>+SUM(K20,+M20,+O20)</f>
        <v>14401</v>
      </c>
      <c r="J20" s="104">
        <f>IF(D20&gt;0,I20/D20*100,"-")</f>
        <v>97.97265120076196</v>
      </c>
      <c r="K20" s="103">
        <v>4384</v>
      </c>
      <c r="L20" s="104">
        <f>IF(D20&gt;0,K20/D20*100,"-")</f>
        <v>29.825158174025447</v>
      </c>
      <c r="M20" s="103">
        <v>0</v>
      </c>
      <c r="N20" s="104">
        <f>IF(D20&gt;0,M20/D20*100,"-")</f>
        <v>0</v>
      </c>
      <c r="O20" s="103">
        <v>10017</v>
      </c>
      <c r="P20" s="103">
        <v>6895</v>
      </c>
      <c r="Q20" s="104">
        <f>IF(D20&gt;0,O20/D20*100,"-")</f>
        <v>68.14749302673651</v>
      </c>
      <c r="R20" s="103">
        <v>130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44</v>
      </c>
      <c r="B21" s="102" t="s">
        <v>280</v>
      </c>
      <c r="C21" s="101" t="s">
        <v>281</v>
      </c>
      <c r="D21" s="103">
        <f>+SUM(E21,+I21)</f>
        <v>20673</v>
      </c>
      <c r="E21" s="103">
        <f>+SUM(G21,+H21)</f>
        <v>325</v>
      </c>
      <c r="F21" s="104">
        <f>IF(D21&gt;0,E21/D21*100,"-")</f>
        <v>1.5720988729260386</v>
      </c>
      <c r="G21" s="103">
        <v>325</v>
      </c>
      <c r="H21" s="103">
        <v>0</v>
      </c>
      <c r="I21" s="103">
        <f>+SUM(K21,+M21,+O21)</f>
        <v>20348</v>
      </c>
      <c r="J21" s="104">
        <f>IF(D21&gt;0,I21/D21*100,"-")</f>
        <v>98.42790112707395</v>
      </c>
      <c r="K21" s="103">
        <v>10089</v>
      </c>
      <c r="L21" s="104">
        <f>IF(D21&gt;0,K21/D21*100,"-")</f>
        <v>48.802786242925556</v>
      </c>
      <c r="M21" s="103">
        <v>0</v>
      </c>
      <c r="N21" s="104">
        <f>IF(D21&gt;0,M21/D21*100,"-")</f>
        <v>0</v>
      </c>
      <c r="O21" s="103">
        <v>10259</v>
      </c>
      <c r="P21" s="103">
        <v>7725</v>
      </c>
      <c r="Q21" s="104">
        <f>IF(D21&gt;0,O21/D21*100,"-")</f>
        <v>49.62511488414841</v>
      </c>
      <c r="R21" s="103">
        <v>106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44</v>
      </c>
      <c r="B22" s="102" t="s">
        <v>282</v>
      </c>
      <c r="C22" s="101" t="s">
        <v>283</v>
      </c>
      <c r="D22" s="103">
        <f>+SUM(E22,+I22)</f>
        <v>1300</v>
      </c>
      <c r="E22" s="103">
        <f>+SUM(G22,+H22)</f>
        <v>46</v>
      </c>
      <c r="F22" s="104">
        <f>IF(D22&gt;0,E22/D22*100,"-")</f>
        <v>3.5384615384615383</v>
      </c>
      <c r="G22" s="103">
        <v>46</v>
      </c>
      <c r="H22" s="103">
        <v>0</v>
      </c>
      <c r="I22" s="103">
        <f>+SUM(K22,+M22,+O22)</f>
        <v>1254</v>
      </c>
      <c r="J22" s="104">
        <f>IF(D22&gt;0,I22/D22*100,"-")</f>
        <v>96.46153846153847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1254</v>
      </c>
      <c r="P22" s="103">
        <v>1254</v>
      </c>
      <c r="Q22" s="104">
        <f>IF(D22&gt;0,O22/D22*100,"-")</f>
        <v>96.46153846153847</v>
      </c>
      <c r="R22" s="103">
        <v>13</v>
      </c>
      <c r="S22" s="101" t="s">
        <v>255</v>
      </c>
      <c r="T22" s="101"/>
      <c r="U22" s="101"/>
      <c r="V22" s="101"/>
      <c r="W22" s="101"/>
      <c r="X22" s="101"/>
      <c r="Y22" s="101" t="s">
        <v>255</v>
      </c>
      <c r="Z22" s="101"/>
    </row>
    <row r="23" spans="1:26" s="107" customFormat="1" ht="13.5" customHeight="1">
      <c r="A23" s="101" t="s">
        <v>44</v>
      </c>
      <c r="B23" s="102" t="s">
        <v>284</v>
      </c>
      <c r="C23" s="101" t="s">
        <v>285</v>
      </c>
      <c r="D23" s="103">
        <f>+SUM(E23,+I23)</f>
        <v>2113</v>
      </c>
      <c r="E23" s="103">
        <f>+SUM(G23,+H23)</f>
        <v>423</v>
      </c>
      <c r="F23" s="104">
        <f>IF(D23&gt;0,E23/D23*100,"-")</f>
        <v>20.018930430667297</v>
      </c>
      <c r="G23" s="103">
        <v>423</v>
      </c>
      <c r="H23" s="103">
        <v>0</v>
      </c>
      <c r="I23" s="103">
        <f>+SUM(K23,+M23,+O23)</f>
        <v>1690</v>
      </c>
      <c r="J23" s="104">
        <f>IF(D23&gt;0,I23/D23*100,"-")</f>
        <v>79.9810695693327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1690</v>
      </c>
      <c r="P23" s="103">
        <v>964</v>
      </c>
      <c r="Q23" s="104">
        <f>IF(D23&gt;0,O23/D23*100,"-")</f>
        <v>79.9810695693327</v>
      </c>
      <c r="R23" s="103">
        <v>7</v>
      </c>
      <c r="S23" s="101"/>
      <c r="T23" s="101"/>
      <c r="U23" s="101"/>
      <c r="V23" s="101" t="s">
        <v>255</v>
      </c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44</v>
      </c>
      <c r="B24" s="102" t="s">
        <v>286</v>
      </c>
      <c r="C24" s="101" t="s">
        <v>287</v>
      </c>
      <c r="D24" s="103">
        <f>+SUM(E24,+I24)</f>
        <v>8188</v>
      </c>
      <c r="E24" s="103">
        <f>+SUM(G24,+H24)</f>
        <v>1897</v>
      </c>
      <c r="F24" s="104">
        <f>IF(D24&gt;0,E24/D24*100,"-")</f>
        <v>23.168050806057643</v>
      </c>
      <c r="G24" s="103">
        <v>1857</v>
      </c>
      <c r="H24" s="103">
        <v>40</v>
      </c>
      <c r="I24" s="103">
        <f>+SUM(K24,+M24,+O24)</f>
        <v>6291</v>
      </c>
      <c r="J24" s="104">
        <f>IF(D24&gt;0,I24/D24*100,"-")</f>
        <v>76.83194919394235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6291</v>
      </c>
      <c r="P24" s="103">
        <v>1919</v>
      </c>
      <c r="Q24" s="104">
        <f>IF(D24&gt;0,O24/D24*100,"-")</f>
        <v>76.83194919394235</v>
      </c>
      <c r="R24" s="103">
        <v>37</v>
      </c>
      <c r="S24" s="101" t="s">
        <v>255</v>
      </c>
      <c r="T24" s="101"/>
      <c r="U24" s="101"/>
      <c r="V24" s="101"/>
      <c r="W24" s="101"/>
      <c r="X24" s="101"/>
      <c r="Y24" s="101" t="s">
        <v>255</v>
      </c>
      <c r="Z24" s="101"/>
    </row>
    <row r="25" spans="1:26" s="107" customFormat="1" ht="13.5" customHeight="1">
      <c r="A25" s="101" t="s">
        <v>44</v>
      </c>
      <c r="B25" s="102" t="s">
        <v>288</v>
      </c>
      <c r="C25" s="101" t="s">
        <v>289</v>
      </c>
      <c r="D25" s="103">
        <f>+SUM(E25,+I25)</f>
        <v>2125</v>
      </c>
      <c r="E25" s="103">
        <f>+SUM(G25,+H25)</f>
        <v>799</v>
      </c>
      <c r="F25" s="104">
        <f>IF(D25&gt;0,E25/D25*100,"-")</f>
        <v>37.6</v>
      </c>
      <c r="G25" s="103">
        <v>799</v>
      </c>
      <c r="H25" s="103">
        <v>0</v>
      </c>
      <c r="I25" s="103">
        <f>+SUM(K25,+M25,+O25)</f>
        <v>1326</v>
      </c>
      <c r="J25" s="104">
        <f>IF(D25&gt;0,I25/D25*100,"-")</f>
        <v>62.4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1326</v>
      </c>
      <c r="P25" s="103">
        <v>588</v>
      </c>
      <c r="Q25" s="104">
        <f>IF(D25&gt;0,O25/D25*100,"-")</f>
        <v>62.4</v>
      </c>
      <c r="R25" s="103">
        <v>5</v>
      </c>
      <c r="S25" s="101" t="s">
        <v>255</v>
      </c>
      <c r="T25" s="101"/>
      <c r="U25" s="101"/>
      <c r="V25" s="101"/>
      <c r="W25" s="101"/>
      <c r="X25" s="101"/>
      <c r="Y25" s="101" t="s">
        <v>255</v>
      </c>
      <c r="Z25" s="101"/>
    </row>
    <row r="26" spans="1:26" s="107" customFormat="1" ht="13.5" customHeight="1">
      <c r="A26" s="101" t="s">
        <v>44</v>
      </c>
      <c r="B26" s="102" t="s">
        <v>290</v>
      </c>
      <c r="C26" s="101" t="s">
        <v>291</v>
      </c>
      <c r="D26" s="103">
        <f>+SUM(E26,+I26)</f>
        <v>13563</v>
      </c>
      <c r="E26" s="103">
        <f>+SUM(G26,+H26)</f>
        <v>805</v>
      </c>
      <c r="F26" s="104">
        <f>IF(D26&gt;0,E26/D26*100,"-")</f>
        <v>5.93526505935265</v>
      </c>
      <c r="G26" s="103">
        <v>805</v>
      </c>
      <c r="H26" s="103">
        <v>0</v>
      </c>
      <c r="I26" s="103">
        <f>+SUM(K26,+M26,+O26)</f>
        <v>12758</v>
      </c>
      <c r="J26" s="104">
        <f>IF(D26&gt;0,I26/D26*100,"-")</f>
        <v>94.06473494064736</v>
      </c>
      <c r="K26" s="103">
        <v>6266</v>
      </c>
      <c r="L26" s="104">
        <f>IF(D26&gt;0,K26/D26*100,"-")</f>
        <v>46.19921846199219</v>
      </c>
      <c r="M26" s="103">
        <v>0</v>
      </c>
      <c r="N26" s="104">
        <f>IF(D26&gt;0,M26/D26*100,"-")</f>
        <v>0</v>
      </c>
      <c r="O26" s="103">
        <v>6492</v>
      </c>
      <c r="P26" s="103">
        <v>3877</v>
      </c>
      <c r="Q26" s="104">
        <f>IF(D26&gt;0,O26/D26*100,"-")</f>
        <v>47.86551647865516</v>
      </c>
      <c r="R26" s="103">
        <v>61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44</v>
      </c>
      <c r="B27" s="102" t="s">
        <v>292</v>
      </c>
      <c r="C27" s="101" t="s">
        <v>293</v>
      </c>
      <c r="D27" s="103">
        <f>+SUM(E27,+I27)</f>
        <v>17154</v>
      </c>
      <c r="E27" s="103">
        <f>+SUM(G27,+H27)</f>
        <v>1298</v>
      </c>
      <c r="F27" s="104">
        <f>IF(D27&gt;0,E27/D27*100,"-")</f>
        <v>7.566748280284481</v>
      </c>
      <c r="G27" s="103">
        <v>1298</v>
      </c>
      <c r="H27" s="103">
        <v>0</v>
      </c>
      <c r="I27" s="103">
        <f>+SUM(K27,+M27,+O27)</f>
        <v>15856</v>
      </c>
      <c r="J27" s="104">
        <f>IF(D27&gt;0,I27/D27*100,"-")</f>
        <v>92.43325171971551</v>
      </c>
      <c r="K27" s="103">
        <v>8123</v>
      </c>
      <c r="L27" s="104">
        <f>IF(D27&gt;0,K27/D27*100,"-")</f>
        <v>47.35338696513933</v>
      </c>
      <c r="M27" s="103">
        <v>0</v>
      </c>
      <c r="N27" s="104">
        <f>IF(D27&gt;0,M27/D27*100,"-")</f>
        <v>0</v>
      </c>
      <c r="O27" s="103">
        <v>7733</v>
      </c>
      <c r="P27" s="103">
        <v>5799</v>
      </c>
      <c r="Q27" s="104">
        <f>IF(D27&gt;0,O27/D27*100,"-")</f>
        <v>45.07986475457619</v>
      </c>
      <c r="R27" s="103">
        <v>174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44</v>
      </c>
      <c r="B28" s="102" t="s">
        <v>294</v>
      </c>
      <c r="C28" s="101" t="s">
        <v>295</v>
      </c>
      <c r="D28" s="103">
        <f>+SUM(E28,+I28)</f>
        <v>5896</v>
      </c>
      <c r="E28" s="103">
        <f>+SUM(G28,+H28)</f>
        <v>729</v>
      </c>
      <c r="F28" s="104">
        <f>IF(D28&gt;0,E28/D28*100,"-")</f>
        <v>12.364314789687924</v>
      </c>
      <c r="G28" s="103">
        <v>729</v>
      </c>
      <c r="H28" s="103">
        <v>0</v>
      </c>
      <c r="I28" s="103">
        <f>+SUM(K28,+M28,+O28)</f>
        <v>5167</v>
      </c>
      <c r="J28" s="104">
        <f>IF(D28&gt;0,I28/D28*100,"-")</f>
        <v>87.63568521031208</v>
      </c>
      <c r="K28" s="103">
        <v>1620</v>
      </c>
      <c r="L28" s="104">
        <f>IF(D28&gt;0,K28/D28*100,"-")</f>
        <v>27.47625508819539</v>
      </c>
      <c r="M28" s="103">
        <v>0</v>
      </c>
      <c r="N28" s="104">
        <f>IF(D28&gt;0,M28/D28*100,"-")</f>
        <v>0</v>
      </c>
      <c r="O28" s="103">
        <v>3547</v>
      </c>
      <c r="P28" s="103">
        <v>1582</v>
      </c>
      <c r="Q28" s="104">
        <f>IF(D28&gt;0,O28/D28*100,"-")</f>
        <v>60.15943012211669</v>
      </c>
      <c r="R28" s="103">
        <v>69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44</v>
      </c>
      <c r="B29" s="102" t="s">
        <v>296</v>
      </c>
      <c r="C29" s="101" t="s">
        <v>297</v>
      </c>
      <c r="D29" s="103">
        <f>+SUM(E29,+I29)</f>
        <v>10164</v>
      </c>
      <c r="E29" s="103">
        <f>+SUM(G29,+H29)</f>
        <v>1187</v>
      </c>
      <c r="F29" s="104">
        <f>IF(D29&gt;0,E29/D29*100,"-")</f>
        <v>11.678473042109406</v>
      </c>
      <c r="G29" s="103">
        <v>1187</v>
      </c>
      <c r="H29" s="103">
        <v>0</v>
      </c>
      <c r="I29" s="103">
        <f>+SUM(K29,+M29,+O29)</f>
        <v>8977</v>
      </c>
      <c r="J29" s="104">
        <f>IF(D29&gt;0,I29/D29*100,"-")</f>
        <v>88.3215269578906</v>
      </c>
      <c r="K29" s="103">
        <v>3700</v>
      </c>
      <c r="L29" s="104">
        <f>IF(D29&gt;0,K29/D29*100,"-")</f>
        <v>36.4029909484455</v>
      </c>
      <c r="M29" s="103">
        <v>0</v>
      </c>
      <c r="N29" s="104">
        <f>IF(D29&gt;0,M29/D29*100,"-")</f>
        <v>0</v>
      </c>
      <c r="O29" s="103">
        <v>5277</v>
      </c>
      <c r="P29" s="103">
        <v>4130</v>
      </c>
      <c r="Q29" s="104">
        <f>IF(D29&gt;0,O29/D29*100,"-")</f>
        <v>51.918536009445106</v>
      </c>
      <c r="R29" s="103">
        <v>311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44</v>
      </c>
      <c r="B30" s="102" t="s">
        <v>298</v>
      </c>
      <c r="C30" s="101" t="s">
        <v>299</v>
      </c>
      <c r="D30" s="103">
        <f>+SUM(E30,+I30)</f>
        <v>6640</v>
      </c>
      <c r="E30" s="103">
        <f>+SUM(G30,+H30)</f>
        <v>83</v>
      </c>
      <c r="F30" s="104">
        <f>IF(D30&gt;0,E30/D30*100,"-")</f>
        <v>1.25</v>
      </c>
      <c r="G30" s="103">
        <v>83</v>
      </c>
      <c r="H30" s="103">
        <v>0</v>
      </c>
      <c r="I30" s="103">
        <f>+SUM(K30,+M30,+O30)</f>
        <v>6557</v>
      </c>
      <c r="J30" s="104">
        <f>IF(D30&gt;0,I30/D30*100,"-")</f>
        <v>98.75</v>
      </c>
      <c r="K30" s="103">
        <v>4850</v>
      </c>
      <c r="L30" s="104">
        <f>IF(D30&gt;0,K30/D30*100,"-")</f>
        <v>73.04216867469879</v>
      </c>
      <c r="M30" s="103">
        <v>0</v>
      </c>
      <c r="N30" s="104">
        <f>IF(D30&gt;0,M30/D30*100,"-")</f>
        <v>0</v>
      </c>
      <c r="O30" s="103">
        <v>1707</v>
      </c>
      <c r="P30" s="103">
        <v>941</v>
      </c>
      <c r="Q30" s="104">
        <f>IF(D30&gt;0,O30/D30*100,"-")</f>
        <v>25.707831325301207</v>
      </c>
      <c r="R30" s="103">
        <v>141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44</v>
      </c>
      <c r="B31" s="102" t="s">
        <v>300</v>
      </c>
      <c r="C31" s="101" t="s">
        <v>301</v>
      </c>
      <c r="D31" s="103">
        <f>+SUM(E31,+I31)</f>
        <v>3802</v>
      </c>
      <c r="E31" s="103">
        <f>+SUM(G31,+H31)</f>
        <v>176</v>
      </c>
      <c r="F31" s="104">
        <f>IF(D31&gt;0,E31/D31*100,"-")</f>
        <v>4.629142556549184</v>
      </c>
      <c r="G31" s="103">
        <v>176</v>
      </c>
      <c r="H31" s="103">
        <v>0</v>
      </c>
      <c r="I31" s="103">
        <f>+SUM(K31,+M31,+O31)</f>
        <v>3626</v>
      </c>
      <c r="J31" s="104">
        <f>IF(D31&gt;0,I31/D31*100,"-")</f>
        <v>95.37085744345082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3626</v>
      </c>
      <c r="P31" s="103">
        <v>3323</v>
      </c>
      <c r="Q31" s="104">
        <f>IF(D31&gt;0,O31/D31*100,"-")</f>
        <v>95.37085744345082</v>
      </c>
      <c r="R31" s="103">
        <v>21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44</v>
      </c>
      <c r="B32" s="102" t="s">
        <v>302</v>
      </c>
      <c r="C32" s="101" t="s">
        <v>303</v>
      </c>
      <c r="D32" s="103">
        <f>+SUM(E32,+I32)</f>
        <v>14928</v>
      </c>
      <c r="E32" s="103">
        <f>+SUM(G32,+H32)</f>
        <v>2804</v>
      </c>
      <c r="F32" s="104">
        <f>IF(D32&gt;0,E32/D32*100,"-")</f>
        <v>18.783494105037512</v>
      </c>
      <c r="G32" s="103">
        <v>2804</v>
      </c>
      <c r="H32" s="103">
        <v>0</v>
      </c>
      <c r="I32" s="103">
        <f>+SUM(K32,+M32,+O32)</f>
        <v>12124</v>
      </c>
      <c r="J32" s="104">
        <f>IF(D32&gt;0,I32/D32*100,"-")</f>
        <v>81.21650589496248</v>
      </c>
      <c r="K32" s="103">
        <v>2126</v>
      </c>
      <c r="L32" s="104">
        <f>IF(D32&gt;0,K32/D32*100,"-")</f>
        <v>14.241693461950696</v>
      </c>
      <c r="M32" s="103">
        <v>0</v>
      </c>
      <c r="N32" s="104">
        <f>IF(D32&gt;0,M32/D32*100,"-")</f>
        <v>0</v>
      </c>
      <c r="O32" s="103">
        <v>9998</v>
      </c>
      <c r="P32" s="103">
        <v>7117</v>
      </c>
      <c r="Q32" s="104">
        <f>IF(D32&gt;0,O32/D32*100,"-")</f>
        <v>66.97481243301179</v>
      </c>
      <c r="R32" s="103">
        <v>170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44</v>
      </c>
      <c r="B33" s="102" t="s">
        <v>304</v>
      </c>
      <c r="C33" s="101" t="s">
        <v>305</v>
      </c>
      <c r="D33" s="103">
        <f>+SUM(E33,+I33)</f>
        <v>4763</v>
      </c>
      <c r="E33" s="103">
        <f>+SUM(G33,+H33)</f>
        <v>80</v>
      </c>
      <c r="F33" s="104">
        <f>IF(D33&gt;0,E33/D33*100,"-")</f>
        <v>1.6796136888515643</v>
      </c>
      <c r="G33" s="103">
        <v>80</v>
      </c>
      <c r="H33" s="103">
        <v>0</v>
      </c>
      <c r="I33" s="103">
        <f>+SUM(K33,+M33,+O33)</f>
        <v>4683</v>
      </c>
      <c r="J33" s="104">
        <f>IF(D33&gt;0,I33/D33*100,"-")</f>
        <v>98.32038631114844</v>
      </c>
      <c r="K33" s="103">
        <v>923</v>
      </c>
      <c r="L33" s="104">
        <f>IF(D33&gt;0,K33/D33*100,"-")</f>
        <v>19.37854293512492</v>
      </c>
      <c r="M33" s="103">
        <v>0</v>
      </c>
      <c r="N33" s="104">
        <f>IF(D33&gt;0,M33/D33*100,"-")</f>
        <v>0</v>
      </c>
      <c r="O33" s="103">
        <v>3760</v>
      </c>
      <c r="P33" s="103">
        <v>1331</v>
      </c>
      <c r="Q33" s="104">
        <f>IF(D33&gt;0,O33/D33*100,"-")</f>
        <v>78.94184337602351</v>
      </c>
      <c r="R33" s="103">
        <v>13</v>
      </c>
      <c r="S33" s="101"/>
      <c r="T33" s="101" t="s">
        <v>255</v>
      </c>
      <c r="U33" s="101"/>
      <c r="V33" s="101"/>
      <c r="W33" s="101"/>
      <c r="X33" s="101" t="s">
        <v>255</v>
      </c>
      <c r="Y33" s="101"/>
      <c r="Z33" s="101"/>
    </row>
    <row r="34" spans="1:26" s="107" customFormat="1" ht="13.5" customHeight="1">
      <c r="A34" s="101" t="s">
        <v>44</v>
      </c>
      <c r="B34" s="102" t="s">
        <v>306</v>
      </c>
      <c r="C34" s="101" t="s">
        <v>307</v>
      </c>
      <c r="D34" s="103">
        <f>+SUM(E34,+I34)</f>
        <v>3390</v>
      </c>
      <c r="E34" s="103">
        <f>+SUM(G34,+H34)</f>
        <v>306</v>
      </c>
      <c r="F34" s="104">
        <f>IF(D34&gt;0,E34/D34*100,"-")</f>
        <v>9.026548672566372</v>
      </c>
      <c r="G34" s="103">
        <v>306</v>
      </c>
      <c r="H34" s="103">
        <v>0</v>
      </c>
      <c r="I34" s="103">
        <f>+SUM(K34,+M34,+O34)</f>
        <v>3084</v>
      </c>
      <c r="J34" s="104">
        <f>IF(D34&gt;0,I34/D34*100,"-")</f>
        <v>90.97345132743364</v>
      </c>
      <c r="K34" s="103">
        <v>2396</v>
      </c>
      <c r="L34" s="104">
        <f>IF(D34&gt;0,K34/D34*100,"-")</f>
        <v>70.67846607669617</v>
      </c>
      <c r="M34" s="103">
        <v>0</v>
      </c>
      <c r="N34" s="104">
        <f>IF(D34&gt;0,M34/D34*100,"-")</f>
        <v>0</v>
      </c>
      <c r="O34" s="103">
        <v>688</v>
      </c>
      <c r="P34" s="103">
        <v>294</v>
      </c>
      <c r="Q34" s="104">
        <f>IF(D34&gt;0,O34/D34*100,"-")</f>
        <v>20.29498525073746</v>
      </c>
      <c r="R34" s="103">
        <v>8</v>
      </c>
      <c r="S34" s="101"/>
      <c r="T34" s="101"/>
      <c r="U34" s="101"/>
      <c r="V34" s="101" t="s">
        <v>255</v>
      </c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44</v>
      </c>
      <c r="B35" s="102" t="s">
        <v>308</v>
      </c>
      <c r="C35" s="101" t="s">
        <v>309</v>
      </c>
      <c r="D35" s="103">
        <f>+SUM(E35,+I35)</f>
        <v>7680</v>
      </c>
      <c r="E35" s="103">
        <f>+SUM(G35,+H35)</f>
        <v>790</v>
      </c>
      <c r="F35" s="104">
        <f>IF(D35&gt;0,E35/D35*100,"-")</f>
        <v>10.286458333333332</v>
      </c>
      <c r="G35" s="103">
        <v>790</v>
      </c>
      <c r="H35" s="103">
        <v>0</v>
      </c>
      <c r="I35" s="103">
        <f>+SUM(K35,+M35,+O35)</f>
        <v>6890</v>
      </c>
      <c r="J35" s="104">
        <f>IF(D35&gt;0,I35/D35*100,"-")</f>
        <v>89.71354166666666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6890</v>
      </c>
      <c r="P35" s="103">
        <v>6032</v>
      </c>
      <c r="Q35" s="104">
        <f>IF(D35&gt;0,O35/D35*100,"-")</f>
        <v>89.71354166666666</v>
      </c>
      <c r="R35" s="103">
        <v>353</v>
      </c>
      <c r="S35" s="101"/>
      <c r="T35" s="101"/>
      <c r="U35" s="101"/>
      <c r="V35" s="101" t="s">
        <v>255</v>
      </c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44</v>
      </c>
      <c r="B36" s="102" t="s">
        <v>310</v>
      </c>
      <c r="C36" s="101" t="s">
        <v>311</v>
      </c>
      <c r="D36" s="103">
        <f>+SUM(E36,+I36)</f>
        <v>20334</v>
      </c>
      <c r="E36" s="103">
        <f>+SUM(G36,+H36)</f>
        <v>2744</v>
      </c>
      <c r="F36" s="104">
        <f>IF(D36&gt;0,E36/D36*100,"-")</f>
        <v>13.494639520015737</v>
      </c>
      <c r="G36" s="103">
        <v>2744</v>
      </c>
      <c r="H36" s="103">
        <v>0</v>
      </c>
      <c r="I36" s="103">
        <f>+SUM(K36,+M36,+O36)</f>
        <v>17590</v>
      </c>
      <c r="J36" s="104">
        <f>IF(D36&gt;0,I36/D36*100,"-")</f>
        <v>86.50536047998426</v>
      </c>
      <c r="K36" s="103">
        <v>8007</v>
      </c>
      <c r="L36" s="104">
        <f>IF(D36&gt;0,K36/D36*100,"-")</f>
        <v>39.37739746237828</v>
      </c>
      <c r="M36" s="103">
        <v>0</v>
      </c>
      <c r="N36" s="104">
        <f>IF(D36&gt;0,M36/D36*100,"-")</f>
        <v>0</v>
      </c>
      <c r="O36" s="103">
        <v>9583</v>
      </c>
      <c r="P36" s="103">
        <v>3833</v>
      </c>
      <c r="Q36" s="104">
        <f>IF(D36&gt;0,O36/D36*100,"-")</f>
        <v>47.12796301760598</v>
      </c>
      <c r="R36" s="103">
        <v>232</v>
      </c>
      <c r="S36" s="101"/>
      <c r="T36" s="101"/>
      <c r="U36" s="101"/>
      <c r="V36" s="101" t="s">
        <v>255</v>
      </c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44</v>
      </c>
      <c r="B37" s="102" t="s">
        <v>312</v>
      </c>
      <c r="C37" s="101" t="s">
        <v>313</v>
      </c>
      <c r="D37" s="103">
        <f>+SUM(E37,+I37)</f>
        <v>36910</v>
      </c>
      <c r="E37" s="103">
        <f>+SUM(G37,+H37)</f>
        <v>273</v>
      </c>
      <c r="F37" s="104">
        <f>IF(D37&gt;0,E37/D37*100,"-")</f>
        <v>0.739636954754809</v>
      </c>
      <c r="G37" s="103">
        <v>273</v>
      </c>
      <c r="H37" s="103">
        <v>0</v>
      </c>
      <c r="I37" s="103">
        <f>+SUM(K37,+M37,+O37)</f>
        <v>36637</v>
      </c>
      <c r="J37" s="104">
        <f>IF(D37&gt;0,I37/D37*100,"-")</f>
        <v>99.26036304524519</v>
      </c>
      <c r="K37" s="103">
        <v>24372</v>
      </c>
      <c r="L37" s="104">
        <f>IF(D37&gt;0,K37/D37*100,"-")</f>
        <v>66.03088593876998</v>
      </c>
      <c r="M37" s="103">
        <v>0</v>
      </c>
      <c r="N37" s="104">
        <f>IF(D37&gt;0,M37/D37*100,"-")</f>
        <v>0</v>
      </c>
      <c r="O37" s="103">
        <v>12265</v>
      </c>
      <c r="P37" s="103">
        <v>2965</v>
      </c>
      <c r="Q37" s="104">
        <f>IF(D37&gt;0,O37/D37*100,"-")</f>
        <v>33.22947710647521</v>
      </c>
      <c r="R37" s="103">
        <v>655</v>
      </c>
      <c r="S37" s="101"/>
      <c r="T37" s="101"/>
      <c r="U37" s="101"/>
      <c r="V37" s="101" t="s">
        <v>255</v>
      </c>
      <c r="W37" s="101"/>
      <c r="X37" s="101"/>
      <c r="Y37" s="101"/>
      <c r="Z37" s="101" t="s">
        <v>255</v>
      </c>
    </row>
    <row r="38" spans="1:26" s="107" customFormat="1" ht="13.5" customHeight="1">
      <c r="A38" s="101" t="s">
        <v>44</v>
      </c>
      <c r="B38" s="102" t="s">
        <v>314</v>
      </c>
      <c r="C38" s="101" t="s">
        <v>315</v>
      </c>
      <c r="D38" s="103">
        <f>+SUM(E38,+I38)</f>
        <v>15240</v>
      </c>
      <c r="E38" s="103">
        <f>+SUM(G38,+H38)</f>
        <v>797</v>
      </c>
      <c r="F38" s="104">
        <f>IF(D38&gt;0,E38/D38*100,"-")</f>
        <v>5.229658792650919</v>
      </c>
      <c r="G38" s="103">
        <v>797</v>
      </c>
      <c r="H38" s="103">
        <v>0</v>
      </c>
      <c r="I38" s="103">
        <f>+SUM(K38,+M38,+O38)</f>
        <v>14443</v>
      </c>
      <c r="J38" s="104">
        <f>IF(D38&gt;0,I38/D38*100,"-")</f>
        <v>94.77034120734909</v>
      </c>
      <c r="K38" s="103">
        <v>2342</v>
      </c>
      <c r="L38" s="104">
        <f>IF(D38&gt;0,K38/D38*100,"-")</f>
        <v>15.367454068241472</v>
      </c>
      <c r="M38" s="103">
        <v>0</v>
      </c>
      <c r="N38" s="104">
        <f>IF(D38&gt;0,M38/D38*100,"-")</f>
        <v>0</v>
      </c>
      <c r="O38" s="103">
        <v>12101</v>
      </c>
      <c r="P38" s="103">
        <v>9293</v>
      </c>
      <c r="Q38" s="104">
        <f>IF(D38&gt;0,O38/D38*100,"-")</f>
        <v>79.40288713910762</v>
      </c>
      <c r="R38" s="103">
        <v>130</v>
      </c>
      <c r="S38" s="101" t="s">
        <v>255</v>
      </c>
      <c r="T38" s="101"/>
      <c r="U38" s="101"/>
      <c r="V38" s="101"/>
      <c r="W38" s="101"/>
      <c r="X38" s="101"/>
      <c r="Y38" s="101"/>
      <c r="Z38" s="101" t="s">
        <v>255</v>
      </c>
    </row>
    <row r="39" spans="1:26" s="107" customFormat="1" ht="13.5" customHeight="1">
      <c r="A39" s="101" t="s">
        <v>44</v>
      </c>
      <c r="B39" s="102" t="s">
        <v>316</v>
      </c>
      <c r="C39" s="101" t="s">
        <v>317</v>
      </c>
      <c r="D39" s="103">
        <f>+SUM(E39,+I39)</f>
        <v>11392</v>
      </c>
      <c r="E39" s="103">
        <f>+SUM(G39,+H39)</f>
        <v>383</v>
      </c>
      <c r="F39" s="104">
        <f>IF(D39&gt;0,E39/D39*100,"-")</f>
        <v>3.362008426966292</v>
      </c>
      <c r="G39" s="103">
        <v>383</v>
      </c>
      <c r="H39" s="103">
        <v>0</v>
      </c>
      <c r="I39" s="103">
        <f>+SUM(K39,+M39,+O39)</f>
        <v>11009</v>
      </c>
      <c r="J39" s="104">
        <f>IF(D39&gt;0,I39/D39*100,"-")</f>
        <v>96.63799157303372</v>
      </c>
      <c r="K39" s="103">
        <v>4161</v>
      </c>
      <c r="L39" s="104">
        <f>IF(D39&gt;0,K39/D39*100,"-")</f>
        <v>36.52563202247191</v>
      </c>
      <c r="M39" s="103">
        <v>0</v>
      </c>
      <c r="N39" s="104">
        <f>IF(D39&gt;0,M39/D39*100,"-")</f>
        <v>0</v>
      </c>
      <c r="O39" s="103">
        <v>6848</v>
      </c>
      <c r="P39" s="103">
        <v>3172</v>
      </c>
      <c r="Q39" s="104">
        <f>IF(D39&gt;0,O39/D39*100,"-")</f>
        <v>60.1123595505618</v>
      </c>
      <c r="R39" s="103">
        <v>163</v>
      </c>
      <c r="S39" s="101" t="s">
        <v>255</v>
      </c>
      <c r="T39" s="101"/>
      <c r="U39" s="101"/>
      <c r="V39" s="101"/>
      <c r="W39" s="101"/>
      <c r="X39" s="101"/>
      <c r="Y39" s="101"/>
      <c r="Z39" s="101" t="s">
        <v>255</v>
      </c>
    </row>
    <row r="40" spans="1:26" s="107" customFormat="1" ht="13.5" customHeight="1">
      <c r="A40" s="101" t="s">
        <v>44</v>
      </c>
      <c r="B40" s="102" t="s">
        <v>318</v>
      </c>
      <c r="C40" s="101" t="s">
        <v>319</v>
      </c>
      <c r="D40" s="103">
        <f>+SUM(E40,+I40)</f>
        <v>11680</v>
      </c>
      <c r="E40" s="103">
        <f>+SUM(G40,+H40)</f>
        <v>1465</v>
      </c>
      <c r="F40" s="104">
        <f>IF(D40&gt;0,E40/D40*100,"-")</f>
        <v>12.542808219178081</v>
      </c>
      <c r="G40" s="103">
        <v>1465</v>
      </c>
      <c r="H40" s="103">
        <v>0</v>
      </c>
      <c r="I40" s="103">
        <f>+SUM(K40,+M40,+O40)</f>
        <v>10215</v>
      </c>
      <c r="J40" s="104">
        <f>IF(D40&gt;0,I40/D40*100,"-")</f>
        <v>87.45719178082192</v>
      </c>
      <c r="K40" s="103">
        <v>1598</v>
      </c>
      <c r="L40" s="104">
        <f>IF(D40&gt;0,K40/D40*100,"-")</f>
        <v>13.681506849315067</v>
      </c>
      <c r="M40" s="103">
        <v>503</v>
      </c>
      <c r="N40" s="104">
        <f>IF(D40&gt;0,M40/D40*100,"-")</f>
        <v>4.306506849315069</v>
      </c>
      <c r="O40" s="103">
        <v>8114</v>
      </c>
      <c r="P40" s="103">
        <v>3724</v>
      </c>
      <c r="Q40" s="104">
        <f>IF(D40&gt;0,O40/D40*100,"-")</f>
        <v>69.46917808219179</v>
      </c>
      <c r="R40" s="103">
        <v>300</v>
      </c>
      <c r="S40" s="101" t="s">
        <v>255</v>
      </c>
      <c r="T40" s="101"/>
      <c r="U40" s="101"/>
      <c r="V40" s="101"/>
      <c r="W40" s="101"/>
      <c r="X40" s="101"/>
      <c r="Y40" s="101"/>
      <c r="Z40" s="101" t="s">
        <v>255</v>
      </c>
    </row>
    <row r="41" spans="1:26" s="107" customFormat="1" ht="13.5" customHeight="1">
      <c r="A41" s="101" t="s">
        <v>44</v>
      </c>
      <c r="B41" s="102" t="s">
        <v>320</v>
      </c>
      <c r="C41" s="101" t="s">
        <v>321</v>
      </c>
      <c r="D41" s="103">
        <f>+SUM(E41,+I41)</f>
        <v>41197</v>
      </c>
      <c r="E41" s="103">
        <f>+SUM(G41,+H41)</f>
        <v>4880</v>
      </c>
      <c r="F41" s="104">
        <f>IF(D41&gt;0,E41/D41*100,"-")</f>
        <v>11.845522732237784</v>
      </c>
      <c r="G41" s="103">
        <v>4880</v>
      </c>
      <c r="H41" s="103">
        <v>0</v>
      </c>
      <c r="I41" s="103">
        <f>+SUM(K41,+M41,+O41)</f>
        <v>36317</v>
      </c>
      <c r="J41" s="104">
        <f>IF(D41&gt;0,I41/D41*100,"-")</f>
        <v>88.1544772677622</v>
      </c>
      <c r="K41" s="103">
        <v>6970</v>
      </c>
      <c r="L41" s="104">
        <f>IF(D41&gt;0,K41/D41*100,"-")</f>
        <v>16.918707672888804</v>
      </c>
      <c r="M41" s="103">
        <v>0</v>
      </c>
      <c r="N41" s="104">
        <f>IF(D41&gt;0,M41/D41*100,"-")</f>
        <v>0</v>
      </c>
      <c r="O41" s="103">
        <v>29347</v>
      </c>
      <c r="P41" s="103">
        <v>15758</v>
      </c>
      <c r="Q41" s="104">
        <f>IF(D41&gt;0,O41/D41*100,"-")</f>
        <v>71.2357695948734</v>
      </c>
      <c r="R41" s="103">
        <v>6602</v>
      </c>
      <c r="S41" s="101"/>
      <c r="T41" s="101"/>
      <c r="U41" s="101"/>
      <c r="V41" s="101" t="s">
        <v>255</v>
      </c>
      <c r="W41" s="101"/>
      <c r="X41" s="101"/>
      <c r="Y41" s="101"/>
      <c r="Z41" s="101" t="s">
        <v>255</v>
      </c>
    </row>
    <row r="42" spans="1:26" s="107" customFormat="1" ht="13.5" customHeight="1">
      <c r="A42" s="101" t="s">
        <v>44</v>
      </c>
      <c r="B42" s="102" t="s">
        <v>322</v>
      </c>
      <c r="C42" s="101" t="s">
        <v>323</v>
      </c>
      <c r="D42" s="103">
        <f>+SUM(E42,+I42)</f>
        <v>27000</v>
      </c>
      <c r="E42" s="103">
        <f>+SUM(G42,+H42)</f>
        <v>2453</v>
      </c>
      <c r="F42" s="104">
        <f>IF(D42&gt;0,E42/D42*100,"-")</f>
        <v>9.085185185185185</v>
      </c>
      <c r="G42" s="103">
        <v>2453</v>
      </c>
      <c r="H42" s="103">
        <v>0</v>
      </c>
      <c r="I42" s="103">
        <f>+SUM(K42,+M42,+O42)</f>
        <v>24547</v>
      </c>
      <c r="J42" s="104">
        <f>IF(D42&gt;0,I42/D42*100,"-")</f>
        <v>90.91481481481482</v>
      </c>
      <c r="K42" s="103">
        <v>5330</v>
      </c>
      <c r="L42" s="104">
        <f>IF(D42&gt;0,K42/D42*100,"-")</f>
        <v>19.74074074074074</v>
      </c>
      <c r="M42" s="103">
        <v>1462</v>
      </c>
      <c r="N42" s="104">
        <f>IF(D42&gt;0,M42/D42*100,"-")</f>
        <v>5.4148148148148145</v>
      </c>
      <c r="O42" s="103">
        <v>17755</v>
      </c>
      <c r="P42" s="103">
        <v>7700</v>
      </c>
      <c r="Q42" s="104">
        <f>IF(D42&gt;0,O42/D42*100,"-")</f>
        <v>65.75925925925927</v>
      </c>
      <c r="R42" s="103">
        <v>459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2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群馬県</v>
      </c>
      <c r="B7" s="109" t="str">
        <f>'水洗化人口等'!B7</f>
        <v>10000</v>
      </c>
      <c r="C7" s="108" t="s">
        <v>201</v>
      </c>
      <c r="D7" s="110">
        <f>SUM(E7,+H7,+K7)</f>
        <v>479327</v>
      </c>
      <c r="E7" s="110">
        <f>SUM(F7:G7)</f>
        <v>1177</v>
      </c>
      <c r="F7" s="110">
        <f>SUM(F$8:F$1000)</f>
        <v>225</v>
      </c>
      <c r="G7" s="110">
        <f>SUM(G$8:G$1000)</f>
        <v>952</v>
      </c>
      <c r="H7" s="110">
        <f>SUM(I7:J7)</f>
        <v>24921</v>
      </c>
      <c r="I7" s="110">
        <f>SUM(I$8:I$1000)</f>
        <v>6630</v>
      </c>
      <c r="J7" s="110">
        <f>SUM(J$8:J$1000)</f>
        <v>18291</v>
      </c>
      <c r="K7" s="110">
        <f>SUM(L7:M7)</f>
        <v>453229</v>
      </c>
      <c r="L7" s="110">
        <f>SUM(L$8:L$1000)</f>
        <v>66350</v>
      </c>
      <c r="M7" s="110">
        <f>SUM(M$8:M$1000)</f>
        <v>386879</v>
      </c>
      <c r="N7" s="110">
        <f>SUM(O7,+V7,+AC7)</f>
        <v>479363</v>
      </c>
      <c r="O7" s="110">
        <f>SUM(P7:U7)</f>
        <v>73205</v>
      </c>
      <c r="P7" s="110">
        <f aca="true" t="shared" si="0" ref="P7:U7">SUM(P$8:P$1000)</f>
        <v>73205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406122</v>
      </c>
      <c r="W7" s="110">
        <f aca="true" t="shared" si="1" ref="W7:AB7">SUM(W$8:W$1000)</f>
        <v>392029</v>
      </c>
      <c r="X7" s="110">
        <f t="shared" si="1"/>
        <v>5790</v>
      </c>
      <c r="Y7" s="110">
        <f t="shared" si="1"/>
        <v>0</v>
      </c>
      <c r="Z7" s="110">
        <f t="shared" si="1"/>
        <v>199</v>
      </c>
      <c r="AA7" s="110">
        <f t="shared" si="1"/>
        <v>0</v>
      </c>
      <c r="AB7" s="110">
        <f t="shared" si="1"/>
        <v>8104</v>
      </c>
      <c r="AC7" s="110">
        <f>SUM(AD7:AE7)</f>
        <v>36</v>
      </c>
      <c r="AD7" s="110">
        <f>SUM(AD$8:AD$1000)</f>
        <v>36</v>
      </c>
      <c r="AE7" s="110">
        <f>SUM(AE$8:AE$1000)</f>
        <v>0</v>
      </c>
      <c r="AF7" s="110">
        <f>SUM(AG7:AI7)</f>
        <v>5178</v>
      </c>
      <c r="AG7" s="110">
        <f>SUM(AG$8:AG$1000)</f>
        <v>5178</v>
      </c>
      <c r="AH7" s="110">
        <f>SUM(AH$8:AH$1000)</f>
        <v>0</v>
      </c>
      <c r="AI7" s="110">
        <f>SUM(AI$8:AI$1000)</f>
        <v>0</v>
      </c>
      <c r="AJ7" s="110">
        <f>SUM(AK7:AS7)</f>
        <v>5992</v>
      </c>
      <c r="AK7" s="110">
        <f aca="true" t="shared" si="2" ref="AK7:AS7">SUM(AK$8:AK$1000)</f>
        <v>1328</v>
      </c>
      <c r="AL7" s="110">
        <f t="shared" si="2"/>
        <v>0</v>
      </c>
      <c r="AM7" s="110">
        <f t="shared" si="2"/>
        <v>1965</v>
      </c>
      <c r="AN7" s="110">
        <f t="shared" si="2"/>
        <v>313</v>
      </c>
      <c r="AO7" s="110">
        <f t="shared" si="2"/>
        <v>0</v>
      </c>
      <c r="AP7" s="110">
        <f t="shared" si="2"/>
        <v>0</v>
      </c>
      <c r="AQ7" s="110">
        <f t="shared" si="2"/>
        <v>8</v>
      </c>
      <c r="AR7" s="110">
        <f t="shared" si="2"/>
        <v>186</v>
      </c>
      <c r="AS7" s="110">
        <f t="shared" si="2"/>
        <v>2192</v>
      </c>
      <c r="AT7" s="110">
        <f>SUM(AU7:AY7)</f>
        <v>648</v>
      </c>
      <c r="AU7" s="110">
        <f>SUM(AU$8:AU$1000)</f>
        <v>514</v>
      </c>
      <c r="AV7" s="110">
        <f>SUM(AV$8:AV$1000)</f>
        <v>0</v>
      </c>
      <c r="AW7" s="110">
        <f>SUM(AW$8:AW$1000)</f>
        <v>134</v>
      </c>
      <c r="AX7" s="110">
        <f>SUM(AX$8:AX$1000)</f>
        <v>0</v>
      </c>
      <c r="AY7" s="110">
        <f>SUM(AY$8:AY$1000)</f>
        <v>0</v>
      </c>
      <c r="AZ7" s="110">
        <f>SUM(BA7:BC7)</f>
        <v>1695</v>
      </c>
      <c r="BA7" s="110">
        <f>SUM(BA$8:BA$1000)</f>
        <v>1230</v>
      </c>
      <c r="BB7" s="110">
        <f>SUM(BB$8:BB$1000)</f>
        <v>465</v>
      </c>
      <c r="BC7" s="110">
        <f>SUM(BC$8:BC$1000)</f>
        <v>0</v>
      </c>
    </row>
    <row r="8" spans="1:55" s="107" customFormat="1" ht="13.5" customHeight="1">
      <c r="A8" s="105" t="s">
        <v>44</v>
      </c>
      <c r="B8" s="106" t="s">
        <v>253</v>
      </c>
      <c r="C8" s="101" t="s">
        <v>254</v>
      </c>
      <c r="D8" s="103">
        <f>SUM(E8,+H8,+K8)</f>
        <v>34412</v>
      </c>
      <c r="E8" s="103">
        <f>SUM(F8:G8)</f>
        <v>107</v>
      </c>
      <c r="F8" s="103">
        <v>107</v>
      </c>
      <c r="G8" s="103">
        <v>0</v>
      </c>
      <c r="H8" s="103">
        <f>SUM(I8:J8)</f>
        <v>194</v>
      </c>
      <c r="I8" s="103">
        <v>0</v>
      </c>
      <c r="J8" s="103">
        <v>194</v>
      </c>
      <c r="K8" s="103">
        <f>SUM(L8:M8)</f>
        <v>34111</v>
      </c>
      <c r="L8" s="103">
        <v>4580</v>
      </c>
      <c r="M8" s="103">
        <v>29531</v>
      </c>
      <c r="N8" s="103">
        <f>SUM(O8,+V8,+AC8)</f>
        <v>34412</v>
      </c>
      <c r="O8" s="103">
        <f>SUM(P8:U8)</f>
        <v>4687</v>
      </c>
      <c r="P8" s="103">
        <v>4687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29725</v>
      </c>
      <c r="W8" s="103">
        <v>29725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1943</v>
      </c>
      <c r="AG8" s="103">
        <v>1943</v>
      </c>
      <c r="AH8" s="103">
        <v>0</v>
      </c>
      <c r="AI8" s="103">
        <v>0</v>
      </c>
      <c r="AJ8" s="103">
        <f>SUM(AK8:AS8)</f>
        <v>1943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1943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44</v>
      </c>
      <c r="B9" s="106" t="s">
        <v>256</v>
      </c>
      <c r="C9" s="101" t="s">
        <v>257</v>
      </c>
      <c r="D9" s="103">
        <f>SUM(E9,+H9,+K9)</f>
        <v>57993</v>
      </c>
      <c r="E9" s="103">
        <f>SUM(F9:G9)</f>
        <v>0</v>
      </c>
      <c r="F9" s="103">
        <v>0</v>
      </c>
      <c r="G9" s="103">
        <v>0</v>
      </c>
      <c r="H9" s="103">
        <f>SUM(I9:J9)</f>
        <v>1726</v>
      </c>
      <c r="I9" s="103">
        <v>1726</v>
      </c>
      <c r="J9" s="103">
        <v>0</v>
      </c>
      <c r="K9" s="103">
        <f>SUM(L9:M9)</f>
        <v>56267</v>
      </c>
      <c r="L9" s="103">
        <v>2837</v>
      </c>
      <c r="M9" s="103">
        <v>53430</v>
      </c>
      <c r="N9" s="103">
        <f>SUM(O9,+V9,+AC9)</f>
        <v>57993</v>
      </c>
      <c r="O9" s="103">
        <f>SUM(P9:U9)</f>
        <v>4563</v>
      </c>
      <c r="P9" s="103">
        <v>4563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53430</v>
      </c>
      <c r="W9" s="103">
        <v>53430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160</v>
      </c>
      <c r="AG9" s="103">
        <v>160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160</v>
      </c>
      <c r="AU9" s="103">
        <v>160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44</v>
      </c>
      <c r="B10" s="106" t="s">
        <v>258</v>
      </c>
      <c r="C10" s="101" t="s">
        <v>259</v>
      </c>
      <c r="D10" s="103">
        <f>SUM(E10,+H10,+K10)</f>
        <v>16726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16726</v>
      </c>
      <c r="L10" s="103">
        <v>11605</v>
      </c>
      <c r="M10" s="103">
        <v>5121</v>
      </c>
      <c r="N10" s="103">
        <f>SUM(O10,+V10,+AC10)</f>
        <v>16726</v>
      </c>
      <c r="O10" s="103">
        <f>SUM(P10:U10)</f>
        <v>11605</v>
      </c>
      <c r="P10" s="103">
        <v>11605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5121</v>
      </c>
      <c r="W10" s="103">
        <v>4922</v>
      </c>
      <c r="X10" s="103">
        <v>0</v>
      </c>
      <c r="Y10" s="103">
        <v>0</v>
      </c>
      <c r="Z10" s="103">
        <v>199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35</v>
      </c>
      <c r="AG10" s="103">
        <v>35</v>
      </c>
      <c r="AH10" s="103">
        <v>0</v>
      </c>
      <c r="AI10" s="103">
        <v>0</v>
      </c>
      <c r="AJ10" s="103">
        <f>SUM(AK10:AS10)</f>
        <v>242</v>
      </c>
      <c r="AK10" s="103">
        <v>242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35</v>
      </c>
      <c r="AU10" s="103">
        <v>35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44</v>
      </c>
      <c r="B11" s="106" t="s">
        <v>260</v>
      </c>
      <c r="C11" s="101" t="s">
        <v>261</v>
      </c>
      <c r="D11" s="103">
        <f>SUM(E11,+H11,+K11)</f>
        <v>58435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58435</v>
      </c>
      <c r="L11" s="103">
        <v>9550</v>
      </c>
      <c r="M11" s="103">
        <v>48885</v>
      </c>
      <c r="N11" s="103">
        <f>SUM(O11,+V11,+AC11)</f>
        <v>58435</v>
      </c>
      <c r="O11" s="103">
        <f>SUM(P11:U11)</f>
        <v>9550</v>
      </c>
      <c r="P11" s="103">
        <v>9550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48885</v>
      </c>
      <c r="W11" s="103">
        <v>48885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138</v>
      </c>
      <c r="AG11" s="103">
        <v>138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138</v>
      </c>
      <c r="AU11" s="103">
        <v>138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44</v>
      </c>
      <c r="B12" s="106" t="s">
        <v>262</v>
      </c>
      <c r="C12" s="101" t="s">
        <v>263</v>
      </c>
      <c r="D12" s="103">
        <f>SUM(E12,+H12,+K12)</f>
        <v>65360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65360</v>
      </c>
      <c r="L12" s="103">
        <v>7330</v>
      </c>
      <c r="M12" s="103">
        <v>58030</v>
      </c>
      <c r="N12" s="103">
        <f>SUM(O12,+V12,+AC12)</f>
        <v>65360</v>
      </c>
      <c r="O12" s="103">
        <f>SUM(P12:U12)</f>
        <v>7330</v>
      </c>
      <c r="P12" s="103">
        <v>7330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58030</v>
      </c>
      <c r="W12" s="103">
        <v>58030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138</v>
      </c>
      <c r="AG12" s="103">
        <v>138</v>
      </c>
      <c r="AH12" s="103">
        <v>0</v>
      </c>
      <c r="AI12" s="103">
        <v>0</v>
      </c>
      <c r="AJ12" s="103">
        <f>SUM(AK12:AS12)</f>
        <v>138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138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44</v>
      </c>
      <c r="B13" s="106" t="s">
        <v>264</v>
      </c>
      <c r="C13" s="101" t="s">
        <v>265</v>
      </c>
      <c r="D13" s="103">
        <f>SUM(E13,+H13,+K13)</f>
        <v>12827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12827</v>
      </c>
      <c r="L13" s="103">
        <v>2687</v>
      </c>
      <c r="M13" s="103">
        <v>10140</v>
      </c>
      <c r="N13" s="103">
        <f>SUM(O13,+V13,+AC13)</f>
        <v>12827</v>
      </c>
      <c r="O13" s="103">
        <f>SUM(P13:U13)</f>
        <v>2687</v>
      </c>
      <c r="P13" s="103">
        <v>2687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10140</v>
      </c>
      <c r="W13" s="103">
        <v>10140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28</v>
      </c>
      <c r="AG13" s="103">
        <v>28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28</v>
      </c>
      <c r="AU13" s="103">
        <v>28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44</v>
      </c>
      <c r="B14" s="106" t="s">
        <v>266</v>
      </c>
      <c r="C14" s="101" t="s">
        <v>267</v>
      </c>
      <c r="D14" s="103">
        <f>SUM(E14,+H14,+K14)</f>
        <v>14847</v>
      </c>
      <c r="E14" s="103">
        <f>SUM(F14:G14)</f>
        <v>0</v>
      </c>
      <c r="F14" s="103">
        <v>0</v>
      </c>
      <c r="G14" s="103">
        <v>0</v>
      </c>
      <c r="H14" s="103">
        <f>SUM(I14:J14)</f>
        <v>1775</v>
      </c>
      <c r="I14" s="103">
        <v>1775</v>
      </c>
      <c r="J14" s="103">
        <v>0</v>
      </c>
      <c r="K14" s="103">
        <f>SUM(L14:M14)</f>
        <v>13072</v>
      </c>
      <c r="L14" s="103">
        <v>0</v>
      </c>
      <c r="M14" s="103">
        <v>13072</v>
      </c>
      <c r="N14" s="103">
        <f>SUM(O14,+V14,+AC14)</f>
        <v>14847</v>
      </c>
      <c r="O14" s="103">
        <f>SUM(P14:U14)</f>
        <v>1775</v>
      </c>
      <c r="P14" s="103">
        <v>1775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13072</v>
      </c>
      <c r="W14" s="103">
        <v>13072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56</v>
      </c>
      <c r="AG14" s="103">
        <v>56</v>
      </c>
      <c r="AH14" s="103">
        <v>0</v>
      </c>
      <c r="AI14" s="103">
        <v>0</v>
      </c>
      <c r="AJ14" s="103">
        <f>SUM(AK14:AS14)</f>
        <v>56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56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44</v>
      </c>
      <c r="B15" s="106" t="s">
        <v>268</v>
      </c>
      <c r="C15" s="101" t="s">
        <v>269</v>
      </c>
      <c r="D15" s="103">
        <f>SUM(E15,+H15,+K15)</f>
        <v>29637</v>
      </c>
      <c r="E15" s="103">
        <f>SUM(F15:G15)</f>
        <v>0</v>
      </c>
      <c r="F15" s="103">
        <v>0</v>
      </c>
      <c r="G15" s="103">
        <v>0</v>
      </c>
      <c r="H15" s="103">
        <f>SUM(I15:J15)</f>
        <v>14078</v>
      </c>
      <c r="I15" s="103">
        <v>0</v>
      </c>
      <c r="J15" s="103">
        <v>14078</v>
      </c>
      <c r="K15" s="103">
        <f>SUM(L15:M15)</f>
        <v>15559</v>
      </c>
      <c r="L15" s="103">
        <v>2167</v>
      </c>
      <c r="M15" s="103">
        <v>13392</v>
      </c>
      <c r="N15" s="103">
        <f>SUM(O15,+V15,+AC15)</f>
        <v>29637</v>
      </c>
      <c r="O15" s="103">
        <f>SUM(P15:U15)</f>
        <v>2167</v>
      </c>
      <c r="P15" s="103">
        <v>2167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27470</v>
      </c>
      <c r="W15" s="103">
        <v>13898</v>
      </c>
      <c r="X15" s="103">
        <v>5468</v>
      </c>
      <c r="Y15" s="103">
        <v>0</v>
      </c>
      <c r="Z15" s="103">
        <v>0</v>
      </c>
      <c r="AA15" s="103">
        <v>0</v>
      </c>
      <c r="AB15" s="103">
        <v>8104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34</v>
      </c>
      <c r="AG15" s="103">
        <v>34</v>
      </c>
      <c r="AH15" s="103">
        <v>0</v>
      </c>
      <c r="AI15" s="103">
        <v>0</v>
      </c>
      <c r="AJ15" s="103">
        <f>SUM(AK15:AS15)</f>
        <v>34</v>
      </c>
      <c r="AK15" s="103">
        <v>0</v>
      </c>
      <c r="AL15" s="103">
        <v>0</v>
      </c>
      <c r="AM15" s="103">
        <v>34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465</v>
      </c>
      <c r="BA15" s="103">
        <v>0</v>
      </c>
      <c r="BB15" s="103">
        <v>465</v>
      </c>
      <c r="BC15" s="103">
        <v>0</v>
      </c>
    </row>
    <row r="16" spans="1:55" s="107" customFormat="1" ht="13.5" customHeight="1">
      <c r="A16" s="105" t="s">
        <v>44</v>
      </c>
      <c r="B16" s="106" t="s">
        <v>270</v>
      </c>
      <c r="C16" s="101" t="s">
        <v>271</v>
      </c>
      <c r="D16" s="103">
        <f>SUM(E16,+H16,+K16)</f>
        <v>23021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23021</v>
      </c>
      <c r="L16" s="103">
        <v>1906</v>
      </c>
      <c r="M16" s="103">
        <v>21115</v>
      </c>
      <c r="N16" s="103">
        <f>SUM(O16,+V16,+AC16)</f>
        <v>23021</v>
      </c>
      <c r="O16" s="103">
        <f>SUM(P16:U16)</f>
        <v>1906</v>
      </c>
      <c r="P16" s="103">
        <v>1906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21115</v>
      </c>
      <c r="W16" s="103">
        <v>21115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91</v>
      </c>
      <c r="AG16" s="103">
        <v>91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91</v>
      </c>
      <c r="AU16" s="103">
        <v>91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44</v>
      </c>
      <c r="B17" s="106" t="s">
        <v>272</v>
      </c>
      <c r="C17" s="101" t="s">
        <v>273</v>
      </c>
      <c r="D17" s="103">
        <f>SUM(E17,+H17,+K17)</f>
        <v>19925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19925</v>
      </c>
      <c r="L17" s="103">
        <v>2398</v>
      </c>
      <c r="M17" s="103">
        <v>17527</v>
      </c>
      <c r="N17" s="103">
        <f>SUM(O17,+V17,+AC17)</f>
        <v>19935</v>
      </c>
      <c r="O17" s="103">
        <f>SUM(P17:U17)</f>
        <v>2398</v>
      </c>
      <c r="P17" s="103">
        <v>2398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17527</v>
      </c>
      <c r="W17" s="103">
        <v>17527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10</v>
      </c>
      <c r="AD17" s="103">
        <v>10</v>
      </c>
      <c r="AE17" s="103">
        <v>0</v>
      </c>
      <c r="AF17" s="103">
        <f>SUM(AG17:AI17)</f>
        <v>31</v>
      </c>
      <c r="AG17" s="103">
        <v>31</v>
      </c>
      <c r="AH17" s="103">
        <v>0</v>
      </c>
      <c r="AI17" s="103">
        <v>0</v>
      </c>
      <c r="AJ17" s="103">
        <f>SUM(AK17:AS17)</f>
        <v>817</v>
      </c>
      <c r="AK17" s="103">
        <v>814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3</v>
      </c>
      <c r="AR17" s="103">
        <v>0</v>
      </c>
      <c r="AS17" s="103">
        <v>0</v>
      </c>
      <c r="AT17" s="103">
        <f>SUM(AU17:AY17)</f>
        <v>28</v>
      </c>
      <c r="AU17" s="103">
        <v>28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44</v>
      </c>
      <c r="B18" s="106" t="s">
        <v>274</v>
      </c>
      <c r="C18" s="101" t="s">
        <v>275</v>
      </c>
      <c r="D18" s="103">
        <f>SUM(E18,+H18,+K18)</f>
        <v>29414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29414</v>
      </c>
      <c r="L18" s="103">
        <v>3545</v>
      </c>
      <c r="M18" s="103">
        <v>25869</v>
      </c>
      <c r="N18" s="103">
        <f>SUM(O18,+V18,+AC18)</f>
        <v>29414</v>
      </c>
      <c r="O18" s="103">
        <f>SUM(P18:U18)</f>
        <v>3545</v>
      </c>
      <c r="P18" s="103">
        <v>3545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25869</v>
      </c>
      <c r="W18" s="103">
        <v>25869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1370</v>
      </c>
      <c r="AG18" s="103">
        <v>1370</v>
      </c>
      <c r="AH18" s="103">
        <v>0</v>
      </c>
      <c r="AI18" s="103">
        <v>0</v>
      </c>
      <c r="AJ18" s="103">
        <f>SUM(AK18:AS18)</f>
        <v>1370</v>
      </c>
      <c r="AK18" s="103">
        <v>0</v>
      </c>
      <c r="AL18" s="103">
        <v>0</v>
      </c>
      <c r="AM18" s="103">
        <v>1370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134</v>
      </c>
      <c r="AU18" s="103">
        <v>0</v>
      </c>
      <c r="AV18" s="103">
        <v>0</v>
      </c>
      <c r="AW18" s="103">
        <v>134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44</v>
      </c>
      <c r="B19" s="106" t="s">
        <v>276</v>
      </c>
      <c r="C19" s="101" t="s">
        <v>277</v>
      </c>
      <c r="D19" s="103">
        <f>SUM(E19,+H19,+K19)</f>
        <v>23484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23484</v>
      </c>
      <c r="L19" s="103">
        <v>7484</v>
      </c>
      <c r="M19" s="103">
        <v>16000</v>
      </c>
      <c r="N19" s="103">
        <f>SUM(O19,+V19,+AC19)</f>
        <v>23484</v>
      </c>
      <c r="O19" s="103">
        <f>SUM(P19:U19)</f>
        <v>7484</v>
      </c>
      <c r="P19" s="103">
        <v>7484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16000</v>
      </c>
      <c r="W19" s="103">
        <v>16000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44</v>
      </c>
      <c r="B20" s="106" t="s">
        <v>278</v>
      </c>
      <c r="C20" s="101" t="s">
        <v>279</v>
      </c>
      <c r="D20" s="103">
        <f>SUM(E20,+H20,+K20)</f>
        <v>2129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2129</v>
      </c>
      <c r="L20" s="103">
        <v>217</v>
      </c>
      <c r="M20" s="103">
        <v>1912</v>
      </c>
      <c r="N20" s="103">
        <f>SUM(O20,+V20,+AC20)</f>
        <v>2129</v>
      </c>
      <c r="O20" s="103">
        <f>SUM(P20:U20)</f>
        <v>217</v>
      </c>
      <c r="P20" s="103">
        <v>217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1912</v>
      </c>
      <c r="W20" s="103">
        <v>1912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44</v>
      </c>
      <c r="B21" s="106" t="s">
        <v>280</v>
      </c>
      <c r="C21" s="101" t="s">
        <v>281</v>
      </c>
      <c r="D21" s="103">
        <f>SUM(E21,+H21,+K21)</f>
        <v>3676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3676</v>
      </c>
      <c r="L21" s="103">
        <v>206</v>
      </c>
      <c r="M21" s="103">
        <v>3470</v>
      </c>
      <c r="N21" s="103">
        <f>SUM(O21,+V21,+AC21)</f>
        <v>3676</v>
      </c>
      <c r="O21" s="103">
        <f>SUM(P21:U21)</f>
        <v>206</v>
      </c>
      <c r="P21" s="103">
        <v>206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3470</v>
      </c>
      <c r="W21" s="103">
        <v>3470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</v>
      </c>
      <c r="AG21" s="103">
        <v>8</v>
      </c>
      <c r="AH21" s="103">
        <v>0</v>
      </c>
      <c r="AI21" s="103">
        <v>0</v>
      </c>
      <c r="AJ21" s="103">
        <f>SUM(AK21:AS21)</f>
        <v>8</v>
      </c>
      <c r="AK21" s="103">
        <v>0</v>
      </c>
      <c r="AL21" s="103">
        <v>0</v>
      </c>
      <c r="AM21" s="103">
        <v>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44</v>
      </c>
      <c r="B22" s="106" t="s">
        <v>282</v>
      </c>
      <c r="C22" s="101" t="s">
        <v>283</v>
      </c>
      <c r="D22" s="103">
        <f>SUM(E22,+H22,+K22)</f>
        <v>748</v>
      </c>
      <c r="E22" s="103">
        <f>SUM(F22:G22)</f>
        <v>748</v>
      </c>
      <c r="F22" s="103">
        <v>118</v>
      </c>
      <c r="G22" s="103">
        <v>630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748</v>
      </c>
      <c r="O22" s="103">
        <f>SUM(P22:U22)</f>
        <v>118</v>
      </c>
      <c r="P22" s="103">
        <v>118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630</v>
      </c>
      <c r="W22" s="103">
        <v>630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</v>
      </c>
      <c r="AG22" s="103">
        <v>3</v>
      </c>
      <c r="AH22" s="103">
        <v>0</v>
      </c>
      <c r="AI22" s="103">
        <v>0</v>
      </c>
      <c r="AJ22" s="103">
        <f>SUM(AK22:AS22)</f>
        <v>3</v>
      </c>
      <c r="AK22" s="103">
        <v>0</v>
      </c>
      <c r="AL22" s="103">
        <v>0</v>
      </c>
      <c r="AM22" s="103">
        <v>1</v>
      </c>
      <c r="AN22" s="103">
        <v>2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872</v>
      </c>
      <c r="BA22" s="103">
        <v>872</v>
      </c>
      <c r="BB22" s="103">
        <v>0</v>
      </c>
      <c r="BC22" s="103">
        <v>0</v>
      </c>
    </row>
    <row r="23" spans="1:55" s="107" customFormat="1" ht="13.5" customHeight="1">
      <c r="A23" s="105" t="s">
        <v>44</v>
      </c>
      <c r="B23" s="106" t="s">
        <v>284</v>
      </c>
      <c r="C23" s="101" t="s">
        <v>285</v>
      </c>
      <c r="D23" s="103">
        <f>SUM(E23,+H23,+K23)</f>
        <v>1384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1384</v>
      </c>
      <c r="L23" s="103">
        <v>246</v>
      </c>
      <c r="M23" s="103">
        <v>1138</v>
      </c>
      <c r="N23" s="103">
        <f>SUM(O23,+V23,+AC23)</f>
        <v>1384</v>
      </c>
      <c r="O23" s="103">
        <f>SUM(P23:U23)</f>
        <v>246</v>
      </c>
      <c r="P23" s="103">
        <v>246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1138</v>
      </c>
      <c r="W23" s="103">
        <v>1138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44</v>
      </c>
      <c r="B24" s="106" t="s">
        <v>286</v>
      </c>
      <c r="C24" s="101" t="s">
        <v>287</v>
      </c>
      <c r="D24" s="103">
        <f>SUM(E24,+H24,+K24)</f>
        <v>6415</v>
      </c>
      <c r="E24" s="103">
        <f>SUM(F24:G24)</f>
        <v>0</v>
      </c>
      <c r="F24" s="103">
        <v>0</v>
      </c>
      <c r="G24" s="103">
        <v>0</v>
      </c>
      <c r="H24" s="103">
        <f>SUM(I24:J24)</f>
        <v>1131</v>
      </c>
      <c r="I24" s="103">
        <v>1131</v>
      </c>
      <c r="J24" s="103">
        <v>0</v>
      </c>
      <c r="K24" s="103">
        <f>SUM(L24:M24)</f>
        <v>5284</v>
      </c>
      <c r="L24" s="103">
        <v>0</v>
      </c>
      <c r="M24" s="103">
        <v>5284</v>
      </c>
      <c r="N24" s="103">
        <f>SUM(O24,+V24,+AC24)</f>
        <v>6441</v>
      </c>
      <c r="O24" s="103">
        <f>SUM(P24:U24)</f>
        <v>1131</v>
      </c>
      <c r="P24" s="103">
        <v>1131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5284</v>
      </c>
      <c r="W24" s="103">
        <v>5284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26</v>
      </c>
      <c r="AD24" s="103">
        <v>26</v>
      </c>
      <c r="AE24" s="103">
        <v>0</v>
      </c>
      <c r="AF24" s="103">
        <f>SUM(AG24:AI24)</f>
        <v>11</v>
      </c>
      <c r="AG24" s="103">
        <v>11</v>
      </c>
      <c r="AH24" s="103">
        <v>0</v>
      </c>
      <c r="AI24" s="103">
        <v>0</v>
      </c>
      <c r="AJ24" s="103">
        <f>SUM(AK24:AS24)</f>
        <v>11</v>
      </c>
      <c r="AK24" s="103">
        <v>11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11</v>
      </c>
      <c r="AU24" s="103">
        <v>11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44</v>
      </c>
      <c r="B25" s="106" t="s">
        <v>288</v>
      </c>
      <c r="C25" s="101" t="s">
        <v>289</v>
      </c>
      <c r="D25" s="103">
        <f>SUM(E25,+H25,+K25)</f>
        <v>1801</v>
      </c>
      <c r="E25" s="103">
        <f>SUM(F25:G25)</f>
        <v>0</v>
      </c>
      <c r="F25" s="103">
        <v>0</v>
      </c>
      <c r="G25" s="103">
        <v>0</v>
      </c>
      <c r="H25" s="103">
        <f>SUM(I25:J25)</f>
        <v>518</v>
      </c>
      <c r="I25" s="103">
        <v>518</v>
      </c>
      <c r="J25" s="103">
        <v>0</v>
      </c>
      <c r="K25" s="103">
        <f>SUM(L25:M25)</f>
        <v>1283</v>
      </c>
      <c r="L25" s="103">
        <v>0</v>
      </c>
      <c r="M25" s="103">
        <v>1283</v>
      </c>
      <c r="N25" s="103">
        <f>SUM(O25,+V25,+AC25)</f>
        <v>1801</v>
      </c>
      <c r="O25" s="103">
        <f>SUM(P25:U25)</f>
        <v>518</v>
      </c>
      <c r="P25" s="103">
        <v>518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1283</v>
      </c>
      <c r="W25" s="103">
        <v>1283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</v>
      </c>
      <c r="AG25" s="103">
        <v>3</v>
      </c>
      <c r="AH25" s="103">
        <v>0</v>
      </c>
      <c r="AI25" s="103">
        <v>0</v>
      </c>
      <c r="AJ25" s="103">
        <f>SUM(AK25:AS25)</f>
        <v>3</v>
      </c>
      <c r="AK25" s="103">
        <v>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44</v>
      </c>
      <c r="B26" s="106" t="s">
        <v>290</v>
      </c>
      <c r="C26" s="101" t="s">
        <v>291</v>
      </c>
      <c r="D26" s="103">
        <f>SUM(E26,+H26,+K26)</f>
        <v>2991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2991</v>
      </c>
      <c r="L26" s="103">
        <v>543</v>
      </c>
      <c r="M26" s="103">
        <v>2448</v>
      </c>
      <c r="N26" s="103">
        <f>SUM(O26,+V26,+AC26)</f>
        <v>2991</v>
      </c>
      <c r="O26" s="103">
        <f>SUM(P26:U26)</f>
        <v>543</v>
      </c>
      <c r="P26" s="103">
        <v>543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2448</v>
      </c>
      <c r="W26" s="103">
        <v>2448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9</v>
      </c>
      <c r="AG26" s="103">
        <v>9</v>
      </c>
      <c r="AH26" s="103">
        <v>0</v>
      </c>
      <c r="AI26" s="103">
        <v>0</v>
      </c>
      <c r="AJ26" s="103">
        <f>SUM(AK26:AS26)</f>
        <v>257</v>
      </c>
      <c r="AK26" s="103">
        <v>252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5</v>
      </c>
      <c r="AR26" s="103">
        <v>0</v>
      </c>
      <c r="AS26" s="103">
        <v>0</v>
      </c>
      <c r="AT26" s="103">
        <f>SUM(AU26:AY26)</f>
        <v>4</v>
      </c>
      <c r="AU26" s="103">
        <v>4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44</v>
      </c>
      <c r="B27" s="106" t="s">
        <v>292</v>
      </c>
      <c r="C27" s="101" t="s">
        <v>293</v>
      </c>
      <c r="D27" s="103">
        <f>SUM(E27,+H27,+K27)</f>
        <v>3420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3420</v>
      </c>
      <c r="L27" s="103">
        <v>760</v>
      </c>
      <c r="M27" s="103">
        <v>2660</v>
      </c>
      <c r="N27" s="103">
        <f>SUM(O27,+V27,+AC27)</f>
        <v>3420</v>
      </c>
      <c r="O27" s="103">
        <f>SUM(P27:U27)</f>
        <v>760</v>
      </c>
      <c r="P27" s="103">
        <v>760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2660</v>
      </c>
      <c r="W27" s="103">
        <v>2660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148</v>
      </c>
      <c r="AG27" s="103">
        <v>148</v>
      </c>
      <c r="AH27" s="103">
        <v>0</v>
      </c>
      <c r="AI27" s="103">
        <v>0</v>
      </c>
      <c r="AJ27" s="103">
        <f>SUM(AK27:AS27)</f>
        <v>148</v>
      </c>
      <c r="AK27" s="103">
        <v>0</v>
      </c>
      <c r="AL27" s="103">
        <v>0</v>
      </c>
      <c r="AM27" s="103">
        <v>148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44</v>
      </c>
      <c r="B28" s="106" t="s">
        <v>294</v>
      </c>
      <c r="C28" s="101" t="s">
        <v>295</v>
      </c>
      <c r="D28" s="103">
        <f>SUM(E28,+H28,+K28)</f>
        <v>3239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3239</v>
      </c>
      <c r="L28" s="103">
        <v>535</v>
      </c>
      <c r="M28" s="103">
        <v>2704</v>
      </c>
      <c r="N28" s="103">
        <f>SUM(O28,+V28,+AC28)</f>
        <v>3239</v>
      </c>
      <c r="O28" s="103">
        <f>SUM(P28:U28)</f>
        <v>535</v>
      </c>
      <c r="P28" s="103">
        <v>535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2704</v>
      </c>
      <c r="W28" s="103">
        <v>2704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5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28</v>
      </c>
      <c r="BA28" s="103">
        <v>28</v>
      </c>
      <c r="BB28" s="103">
        <v>0</v>
      </c>
      <c r="BC28" s="103">
        <v>0</v>
      </c>
    </row>
    <row r="29" spans="1:55" s="107" customFormat="1" ht="13.5" customHeight="1">
      <c r="A29" s="105" t="s">
        <v>44</v>
      </c>
      <c r="B29" s="106" t="s">
        <v>296</v>
      </c>
      <c r="C29" s="101" t="s">
        <v>297</v>
      </c>
      <c r="D29" s="103">
        <f>SUM(E29,+H29,+K29)</f>
        <v>4738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4738</v>
      </c>
      <c r="L29" s="103">
        <v>796</v>
      </c>
      <c r="M29" s="103">
        <v>3942</v>
      </c>
      <c r="N29" s="103">
        <f>SUM(O29,+V29,+AC29)</f>
        <v>4738</v>
      </c>
      <c r="O29" s="103">
        <f>SUM(P29:U29)</f>
        <v>796</v>
      </c>
      <c r="P29" s="103">
        <v>796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3942</v>
      </c>
      <c r="W29" s="103">
        <v>3942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9</v>
      </c>
      <c r="AG29" s="103">
        <v>9</v>
      </c>
      <c r="AH29" s="103">
        <v>0</v>
      </c>
      <c r="AI29" s="103">
        <v>0</v>
      </c>
      <c r="AJ29" s="103">
        <f>SUM(AK29:AS29)</f>
        <v>9</v>
      </c>
      <c r="AK29" s="103">
        <v>0</v>
      </c>
      <c r="AL29" s="103">
        <v>0</v>
      </c>
      <c r="AM29" s="103">
        <v>1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8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41</v>
      </c>
      <c r="BA29" s="103">
        <v>41</v>
      </c>
      <c r="BB29" s="103">
        <v>0</v>
      </c>
      <c r="BC29" s="103">
        <v>0</v>
      </c>
    </row>
    <row r="30" spans="1:55" s="107" customFormat="1" ht="13.5" customHeight="1">
      <c r="A30" s="105" t="s">
        <v>44</v>
      </c>
      <c r="B30" s="106" t="s">
        <v>298</v>
      </c>
      <c r="C30" s="101" t="s">
        <v>299</v>
      </c>
      <c r="D30" s="103">
        <f>SUM(E30,+H30,+K30)</f>
        <v>1494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1494</v>
      </c>
      <c r="L30" s="103">
        <v>59</v>
      </c>
      <c r="M30" s="103">
        <v>1435</v>
      </c>
      <c r="N30" s="103">
        <f>SUM(O30,+V30,+AC30)</f>
        <v>1494</v>
      </c>
      <c r="O30" s="103">
        <f>SUM(P30:U30)</f>
        <v>59</v>
      </c>
      <c r="P30" s="103">
        <v>59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1435</v>
      </c>
      <c r="W30" s="103">
        <v>1435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12</v>
      </c>
      <c r="BA30" s="103">
        <v>12</v>
      </c>
      <c r="BB30" s="103">
        <v>0</v>
      </c>
      <c r="BC30" s="103">
        <v>0</v>
      </c>
    </row>
    <row r="31" spans="1:55" s="107" customFormat="1" ht="13.5" customHeight="1">
      <c r="A31" s="105" t="s">
        <v>44</v>
      </c>
      <c r="B31" s="106" t="s">
        <v>300</v>
      </c>
      <c r="C31" s="101" t="s">
        <v>301</v>
      </c>
      <c r="D31" s="103">
        <f>SUM(E31,+H31,+K31)</f>
        <v>1587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1587</v>
      </c>
      <c r="L31" s="103">
        <v>207</v>
      </c>
      <c r="M31" s="103">
        <v>1380</v>
      </c>
      <c r="N31" s="103">
        <f>SUM(O31,+V31,+AC31)</f>
        <v>1587</v>
      </c>
      <c r="O31" s="103">
        <f>SUM(P31:U31)</f>
        <v>207</v>
      </c>
      <c r="P31" s="103">
        <v>207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1380</v>
      </c>
      <c r="W31" s="103">
        <v>1380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68</v>
      </c>
      <c r="AG31" s="103">
        <v>68</v>
      </c>
      <c r="AH31" s="103">
        <v>0</v>
      </c>
      <c r="AI31" s="103">
        <v>0</v>
      </c>
      <c r="AJ31" s="103">
        <f>SUM(AK31:AS31)</f>
        <v>68</v>
      </c>
      <c r="AK31" s="103">
        <v>0</v>
      </c>
      <c r="AL31" s="103">
        <v>0</v>
      </c>
      <c r="AM31" s="103">
        <v>68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44</v>
      </c>
      <c r="B32" s="106" t="s">
        <v>302</v>
      </c>
      <c r="C32" s="101" t="s">
        <v>303</v>
      </c>
      <c r="D32" s="103">
        <f>SUM(E32,+H32,+K32)</f>
        <v>7229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7229</v>
      </c>
      <c r="L32" s="103">
        <v>1689</v>
      </c>
      <c r="M32" s="103">
        <v>5540</v>
      </c>
      <c r="N32" s="103">
        <f>SUM(O32,+V32,+AC32)</f>
        <v>7229</v>
      </c>
      <c r="O32" s="103">
        <f>SUM(P32:U32)</f>
        <v>1689</v>
      </c>
      <c r="P32" s="103">
        <v>1689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5540</v>
      </c>
      <c r="W32" s="103">
        <v>5540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313</v>
      </c>
      <c r="AG32" s="103">
        <v>313</v>
      </c>
      <c r="AH32" s="103">
        <v>0</v>
      </c>
      <c r="AI32" s="103">
        <v>0</v>
      </c>
      <c r="AJ32" s="103">
        <f>SUM(AK32:AS32)</f>
        <v>313</v>
      </c>
      <c r="AK32" s="103">
        <v>0</v>
      </c>
      <c r="AL32" s="103">
        <v>0</v>
      </c>
      <c r="AM32" s="103">
        <v>313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44</v>
      </c>
      <c r="B33" s="106" t="s">
        <v>304</v>
      </c>
      <c r="C33" s="101" t="s">
        <v>305</v>
      </c>
      <c r="D33" s="103">
        <f>SUM(E33,+H33,+K33)</f>
        <v>3098</v>
      </c>
      <c r="E33" s="103">
        <f>SUM(F33:G33)</f>
        <v>0</v>
      </c>
      <c r="F33" s="103">
        <v>0</v>
      </c>
      <c r="G33" s="103">
        <v>0</v>
      </c>
      <c r="H33" s="103">
        <f>SUM(I33:J33)</f>
        <v>3098</v>
      </c>
      <c r="I33" s="103">
        <v>363</v>
      </c>
      <c r="J33" s="103">
        <v>2735</v>
      </c>
      <c r="K33" s="103">
        <f>SUM(L33:M33)</f>
        <v>0</v>
      </c>
      <c r="L33" s="103">
        <v>0</v>
      </c>
      <c r="M33" s="103">
        <v>0</v>
      </c>
      <c r="N33" s="103">
        <f>SUM(O33,+V33,+AC33)</f>
        <v>3098</v>
      </c>
      <c r="O33" s="103">
        <f>SUM(P33:U33)</f>
        <v>363</v>
      </c>
      <c r="P33" s="103">
        <v>363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2735</v>
      </c>
      <c r="W33" s="103">
        <v>2735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</v>
      </c>
      <c r="AG33" s="103">
        <v>6</v>
      </c>
      <c r="AH33" s="103">
        <v>0</v>
      </c>
      <c r="AI33" s="103">
        <v>0</v>
      </c>
      <c r="AJ33" s="103">
        <f>SUM(AK33:AS33)</f>
        <v>6</v>
      </c>
      <c r="AK33" s="103">
        <v>6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6</v>
      </c>
      <c r="AU33" s="103">
        <v>6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44</v>
      </c>
      <c r="B34" s="106" t="s">
        <v>306</v>
      </c>
      <c r="C34" s="101" t="s">
        <v>307</v>
      </c>
      <c r="D34" s="103">
        <f>SUM(E34,+H34,+K34)</f>
        <v>719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719</v>
      </c>
      <c r="L34" s="103">
        <v>161</v>
      </c>
      <c r="M34" s="103">
        <v>558</v>
      </c>
      <c r="N34" s="103">
        <f>SUM(O34,+V34,+AC34)</f>
        <v>719</v>
      </c>
      <c r="O34" s="103">
        <f>SUM(P34:U34)</f>
        <v>161</v>
      </c>
      <c r="P34" s="103">
        <v>161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558</v>
      </c>
      <c r="W34" s="103">
        <v>558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</v>
      </c>
      <c r="AG34" s="103">
        <v>2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2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44</v>
      </c>
      <c r="B35" s="106" t="s">
        <v>308</v>
      </c>
      <c r="C35" s="101" t="s">
        <v>309</v>
      </c>
      <c r="D35" s="103">
        <f>SUM(E35,+H35,+K35)</f>
        <v>1516</v>
      </c>
      <c r="E35" s="103">
        <f>SUM(F35:G35)</f>
        <v>322</v>
      </c>
      <c r="F35" s="103">
        <v>0</v>
      </c>
      <c r="G35" s="103">
        <v>322</v>
      </c>
      <c r="H35" s="103">
        <f>SUM(I35:J35)</f>
        <v>348</v>
      </c>
      <c r="I35" s="103">
        <v>0</v>
      </c>
      <c r="J35" s="103">
        <v>348</v>
      </c>
      <c r="K35" s="103">
        <f>SUM(L35:M35)</f>
        <v>846</v>
      </c>
      <c r="L35" s="103">
        <v>419</v>
      </c>
      <c r="M35" s="103">
        <v>427</v>
      </c>
      <c r="N35" s="103">
        <f>SUM(O35,+V35,+AC35)</f>
        <v>1516</v>
      </c>
      <c r="O35" s="103">
        <f>SUM(P35:U35)</f>
        <v>419</v>
      </c>
      <c r="P35" s="103">
        <v>419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1097</v>
      </c>
      <c r="W35" s="103">
        <v>775</v>
      </c>
      <c r="X35" s="103">
        <v>322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44</v>
      </c>
      <c r="B36" s="106" t="s">
        <v>310</v>
      </c>
      <c r="C36" s="101" t="s">
        <v>311</v>
      </c>
      <c r="D36" s="103">
        <f>SUM(E36,+H36,+K36)</f>
        <v>6584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6584</v>
      </c>
      <c r="L36" s="103">
        <v>938</v>
      </c>
      <c r="M36" s="103">
        <v>5646</v>
      </c>
      <c r="N36" s="103">
        <f>SUM(O36,+V36,+AC36)</f>
        <v>6584</v>
      </c>
      <c r="O36" s="103">
        <f>SUM(P36:U36)</f>
        <v>938</v>
      </c>
      <c r="P36" s="103">
        <v>938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5646</v>
      </c>
      <c r="W36" s="103">
        <v>5646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376</v>
      </c>
      <c r="AG36" s="103">
        <v>376</v>
      </c>
      <c r="AH36" s="103">
        <v>0</v>
      </c>
      <c r="AI36" s="103">
        <v>0</v>
      </c>
      <c r="AJ36" s="103">
        <f>SUM(AK36:AS36)</f>
        <v>376</v>
      </c>
      <c r="AK36" s="103">
        <v>0</v>
      </c>
      <c r="AL36" s="103">
        <v>0</v>
      </c>
      <c r="AM36" s="103">
        <v>16</v>
      </c>
      <c r="AN36" s="103">
        <v>311</v>
      </c>
      <c r="AO36" s="103">
        <v>0</v>
      </c>
      <c r="AP36" s="103">
        <v>0</v>
      </c>
      <c r="AQ36" s="103">
        <v>0</v>
      </c>
      <c r="AR36" s="103">
        <v>49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277</v>
      </c>
      <c r="BA36" s="103">
        <v>277</v>
      </c>
      <c r="BB36" s="103">
        <v>0</v>
      </c>
      <c r="BC36" s="103">
        <v>0</v>
      </c>
    </row>
    <row r="37" spans="1:55" s="107" customFormat="1" ht="13.5" customHeight="1">
      <c r="A37" s="105" t="s">
        <v>44</v>
      </c>
      <c r="B37" s="106" t="s">
        <v>312</v>
      </c>
      <c r="C37" s="101" t="s">
        <v>313</v>
      </c>
      <c r="D37" s="103">
        <f>SUM(E37,+H37,+K37)</f>
        <v>4307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4307</v>
      </c>
      <c r="L37" s="103">
        <v>521</v>
      </c>
      <c r="M37" s="103">
        <v>3786</v>
      </c>
      <c r="N37" s="103">
        <f>SUM(O37,+V37,+AC37)</f>
        <v>4307</v>
      </c>
      <c r="O37" s="103">
        <f>SUM(P37:U37)</f>
        <v>521</v>
      </c>
      <c r="P37" s="103">
        <v>521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3786</v>
      </c>
      <c r="W37" s="103">
        <v>3786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44</v>
      </c>
      <c r="B38" s="106" t="s">
        <v>314</v>
      </c>
      <c r="C38" s="101" t="s">
        <v>315</v>
      </c>
      <c r="D38" s="103">
        <f>SUM(E38,+H38,+K38)</f>
        <v>4498</v>
      </c>
      <c r="E38" s="103">
        <f>SUM(F38:G38)</f>
        <v>0</v>
      </c>
      <c r="F38" s="103">
        <v>0</v>
      </c>
      <c r="G38" s="103">
        <v>0</v>
      </c>
      <c r="H38" s="103">
        <f>SUM(I38:J38)</f>
        <v>458</v>
      </c>
      <c r="I38" s="103">
        <v>458</v>
      </c>
      <c r="J38" s="103">
        <v>0</v>
      </c>
      <c r="K38" s="103">
        <f>SUM(L38:M38)</f>
        <v>4040</v>
      </c>
      <c r="L38" s="103">
        <v>0</v>
      </c>
      <c r="M38" s="103">
        <v>4040</v>
      </c>
      <c r="N38" s="103">
        <f>SUM(O38,+V38,+AC38)</f>
        <v>4498</v>
      </c>
      <c r="O38" s="103">
        <f>SUM(P38:U38)</f>
        <v>458</v>
      </c>
      <c r="P38" s="103">
        <v>458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4040</v>
      </c>
      <c r="W38" s="103">
        <v>4040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17</v>
      </c>
      <c r="AG38" s="103">
        <v>17</v>
      </c>
      <c r="AH38" s="103">
        <v>0</v>
      </c>
      <c r="AI38" s="103">
        <v>0</v>
      </c>
      <c r="AJ38" s="103">
        <f>SUM(AK38:AS38)</f>
        <v>17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17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44</v>
      </c>
      <c r="B39" s="106" t="s">
        <v>316</v>
      </c>
      <c r="C39" s="101" t="s">
        <v>317</v>
      </c>
      <c r="D39" s="103">
        <f>SUM(E39,+H39,+K39)</f>
        <v>2545</v>
      </c>
      <c r="E39" s="103">
        <f>SUM(F39:G39)</f>
        <v>0</v>
      </c>
      <c r="F39" s="103">
        <v>0</v>
      </c>
      <c r="G39" s="103">
        <v>0</v>
      </c>
      <c r="H39" s="103">
        <f>SUM(I39:J39)</f>
        <v>170</v>
      </c>
      <c r="I39" s="103">
        <v>170</v>
      </c>
      <c r="J39" s="103">
        <v>0</v>
      </c>
      <c r="K39" s="103">
        <f>SUM(L39:M39)</f>
        <v>2375</v>
      </c>
      <c r="L39" s="103">
        <v>0</v>
      </c>
      <c r="M39" s="103">
        <v>2375</v>
      </c>
      <c r="N39" s="103">
        <f>SUM(O39,+V39,+AC39)</f>
        <v>2545</v>
      </c>
      <c r="O39" s="103">
        <f>SUM(P39:U39)</f>
        <v>170</v>
      </c>
      <c r="P39" s="103">
        <v>170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2375</v>
      </c>
      <c r="W39" s="103">
        <v>2375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9</v>
      </c>
      <c r="AG39" s="103">
        <v>9</v>
      </c>
      <c r="AH39" s="103">
        <v>0</v>
      </c>
      <c r="AI39" s="103">
        <v>0</v>
      </c>
      <c r="AJ39" s="103">
        <f>SUM(AK39:AS39)</f>
        <v>9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9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44</v>
      </c>
      <c r="B40" s="106" t="s">
        <v>318</v>
      </c>
      <c r="C40" s="101" t="s">
        <v>319</v>
      </c>
      <c r="D40" s="103">
        <f>SUM(E40,+H40,+K40)</f>
        <v>3721</v>
      </c>
      <c r="E40" s="103">
        <f>SUM(F40:G40)</f>
        <v>0</v>
      </c>
      <c r="F40" s="103">
        <v>0</v>
      </c>
      <c r="G40" s="103">
        <v>0</v>
      </c>
      <c r="H40" s="103">
        <f>SUM(I40:J40)</f>
        <v>489</v>
      </c>
      <c r="I40" s="103">
        <v>489</v>
      </c>
      <c r="J40" s="103">
        <v>0</v>
      </c>
      <c r="K40" s="103">
        <f>SUM(L40:M40)</f>
        <v>3232</v>
      </c>
      <c r="L40" s="103">
        <v>0</v>
      </c>
      <c r="M40" s="103">
        <v>3232</v>
      </c>
      <c r="N40" s="103">
        <f>SUM(O40,+V40,+AC40)</f>
        <v>3721</v>
      </c>
      <c r="O40" s="103">
        <f>SUM(P40:U40)</f>
        <v>489</v>
      </c>
      <c r="P40" s="103">
        <v>489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3232</v>
      </c>
      <c r="W40" s="103">
        <v>3232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14</v>
      </c>
      <c r="AG40" s="103">
        <v>14</v>
      </c>
      <c r="AH40" s="103">
        <v>0</v>
      </c>
      <c r="AI40" s="103">
        <v>0</v>
      </c>
      <c r="AJ40" s="103">
        <f>SUM(AK40:AS40)</f>
        <v>14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14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44</v>
      </c>
      <c r="B41" s="106" t="s">
        <v>320</v>
      </c>
      <c r="C41" s="101" t="s">
        <v>321</v>
      </c>
      <c r="D41" s="103">
        <f>SUM(E41,+H41,+K41)</f>
        <v>15620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15620</v>
      </c>
      <c r="L41" s="103">
        <v>1184</v>
      </c>
      <c r="M41" s="103">
        <v>14436</v>
      </c>
      <c r="N41" s="103">
        <f>SUM(O41,+V41,+AC41)</f>
        <v>15620</v>
      </c>
      <c r="O41" s="103">
        <f>SUM(P41:U41)</f>
        <v>1184</v>
      </c>
      <c r="P41" s="103">
        <v>1184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14436</v>
      </c>
      <c r="W41" s="103">
        <v>14436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84</v>
      </c>
      <c r="AG41" s="103">
        <v>84</v>
      </c>
      <c r="AH41" s="103">
        <v>0</v>
      </c>
      <c r="AI41" s="103">
        <v>0</v>
      </c>
      <c r="AJ41" s="103">
        <f>SUM(AK41:AS41)</f>
        <v>84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84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44</v>
      </c>
      <c r="B42" s="106" t="s">
        <v>322</v>
      </c>
      <c r="C42" s="101" t="s">
        <v>323</v>
      </c>
      <c r="D42" s="103">
        <f>SUM(E42,+H42,+K42)</f>
        <v>9787</v>
      </c>
      <c r="E42" s="103">
        <f>SUM(F42:G42)</f>
        <v>0</v>
      </c>
      <c r="F42" s="103">
        <v>0</v>
      </c>
      <c r="G42" s="103">
        <v>0</v>
      </c>
      <c r="H42" s="103">
        <f>SUM(I42:J42)</f>
        <v>936</v>
      </c>
      <c r="I42" s="103">
        <v>0</v>
      </c>
      <c r="J42" s="103">
        <v>936</v>
      </c>
      <c r="K42" s="103">
        <f>SUM(L42:M42)</f>
        <v>8851</v>
      </c>
      <c r="L42" s="103">
        <v>1780</v>
      </c>
      <c r="M42" s="103">
        <v>7071</v>
      </c>
      <c r="N42" s="103">
        <f>SUM(O42,+V42,+AC42)</f>
        <v>9787</v>
      </c>
      <c r="O42" s="103">
        <f>SUM(P42:U42)</f>
        <v>1780</v>
      </c>
      <c r="P42" s="103">
        <v>1780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8007</v>
      </c>
      <c r="W42" s="103">
        <v>8007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53</v>
      </c>
      <c r="AG42" s="103">
        <v>53</v>
      </c>
      <c r="AH42" s="103">
        <v>0</v>
      </c>
      <c r="AI42" s="103">
        <v>0</v>
      </c>
      <c r="AJ42" s="103">
        <f>SUM(AK42:AS42)</f>
        <v>53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53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10000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10201</v>
      </c>
      <c r="AG207" s="11">
        <v>207</v>
      </c>
    </row>
    <row r="208" spans="32:33" ht="13.5">
      <c r="AF208" s="45" t="str">
        <f>+'水洗化人口等'!B9</f>
        <v>10202</v>
      </c>
      <c r="AG208" s="11">
        <v>208</v>
      </c>
    </row>
    <row r="209" spans="32:33" ht="13.5">
      <c r="AF209" s="45" t="str">
        <f>+'水洗化人口等'!B10</f>
        <v>10203</v>
      </c>
      <c r="AG209" s="11">
        <v>209</v>
      </c>
    </row>
    <row r="210" spans="32:33" ht="13.5">
      <c r="AF210" s="45" t="str">
        <f>+'水洗化人口等'!B11</f>
        <v>10204</v>
      </c>
      <c r="AG210" s="11">
        <v>210</v>
      </c>
    </row>
    <row r="211" spans="32:33" ht="13.5">
      <c r="AF211" s="45" t="str">
        <f>+'水洗化人口等'!B12</f>
        <v>10205</v>
      </c>
      <c r="AG211" s="11">
        <v>211</v>
      </c>
    </row>
    <row r="212" spans="32:33" ht="13.5">
      <c r="AF212" s="45" t="str">
        <f>+'水洗化人口等'!B13</f>
        <v>10206</v>
      </c>
      <c r="AG212" s="11">
        <v>212</v>
      </c>
    </row>
    <row r="213" spans="32:33" ht="13.5">
      <c r="AF213" s="45" t="str">
        <f>+'水洗化人口等'!B14</f>
        <v>10207</v>
      </c>
      <c r="AG213" s="11">
        <v>213</v>
      </c>
    </row>
    <row r="214" spans="32:33" ht="13.5">
      <c r="AF214" s="45" t="str">
        <f>+'水洗化人口等'!B15</f>
        <v>10208</v>
      </c>
      <c r="AG214" s="11">
        <v>214</v>
      </c>
    </row>
    <row r="215" spans="32:33" ht="13.5">
      <c r="AF215" s="45" t="str">
        <f>+'水洗化人口等'!B16</f>
        <v>10209</v>
      </c>
      <c r="AG215" s="11">
        <v>215</v>
      </c>
    </row>
    <row r="216" spans="32:33" ht="13.5">
      <c r="AF216" s="45" t="str">
        <f>+'水洗化人口等'!B17</f>
        <v>10210</v>
      </c>
      <c r="AG216" s="11">
        <v>216</v>
      </c>
    </row>
    <row r="217" spans="32:33" ht="13.5">
      <c r="AF217" s="45" t="str">
        <f>+'水洗化人口等'!B18</f>
        <v>10211</v>
      </c>
      <c r="AG217" s="11">
        <v>217</v>
      </c>
    </row>
    <row r="218" spans="32:33" ht="13.5">
      <c r="AF218" s="45" t="str">
        <f>+'水洗化人口等'!B19</f>
        <v>10212</v>
      </c>
      <c r="AG218" s="11">
        <v>218</v>
      </c>
    </row>
    <row r="219" spans="32:33" ht="13.5">
      <c r="AF219" s="45" t="str">
        <f>+'水洗化人口等'!B20</f>
        <v>10344</v>
      </c>
      <c r="AG219" s="11">
        <v>219</v>
      </c>
    </row>
    <row r="220" spans="32:33" ht="13.5">
      <c r="AF220" s="45" t="str">
        <f>+'水洗化人口等'!B21</f>
        <v>10345</v>
      </c>
      <c r="AG220" s="11">
        <v>220</v>
      </c>
    </row>
    <row r="221" spans="32:33" ht="13.5">
      <c r="AF221" s="45" t="str">
        <f>+'水洗化人口等'!B22</f>
        <v>10366</v>
      </c>
      <c r="AG221" s="11">
        <v>221</v>
      </c>
    </row>
    <row r="222" spans="32:33" ht="13.5">
      <c r="AF222" s="45" t="str">
        <f>+'水洗化人口等'!B23</f>
        <v>10367</v>
      </c>
      <c r="AG222" s="11">
        <v>222</v>
      </c>
    </row>
    <row r="223" spans="32:33" ht="13.5">
      <c r="AF223" s="45" t="str">
        <f>+'水洗化人口等'!B24</f>
        <v>10382</v>
      </c>
      <c r="AG223" s="11">
        <v>223</v>
      </c>
    </row>
    <row r="224" spans="32:33" ht="13.5">
      <c r="AF224" s="45" t="str">
        <f>+'水洗化人口等'!B25</f>
        <v>10383</v>
      </c>
      <c r="AG224" s="11">
        <v>224</v>
      </c>
    </row>
    <row r="225" spans="32:33" ht="13.5">
      <c r="AF225" s="45" t="str">
        <f>+'水洗化人口等'!B26</f>
        <v>10384</v>
      </c>
      <c r="AG225" s="11">
        <v>225</v>
      </c>
    </row>
    <row r="226" spans="32:33" ht="13.5">
      <c r="AF226" s="45" t="str">
        <f>+'水洗化人口等'!B27</f>
        <v>10421</v>
      </c>
      <c r="AG226" s="11">
        <v>226</v>
      </c>
    </row>
    <row r="227" spans="32:33" ht="13.5">
      <c r="AF227" s="45" t="str">
        <f>+'水洗化人口等'!B28</f>
        <v>10424</v>
      </c>
      <c r="AG227" s="11">
        <v>227</v>
      </c>
    </row>
    <row r="228" spans="32:33" ht="13.5">
      <c r="AF228" s="45" t="str">
        <f>+'水洗化人口等'!B29</f>
        <v>10425</v>
      </c>
      <c r="AG228" s="11">
        <v>228</v>
      </c>
    </row>
    <row r="229" spans="32:33" ht="13.5">
      <c r="AF229" s="45" t="str">
        <f>+'水洗化人口等'!B30</f>
        <v>10426</v>
      </c>
      <c r="AG229" s="11">
        <v>229</v>
      </c>
    </row>
    <row r="230" spans="32:33" ht="13.5">
      <c r="AF230" s="45" t="str">
        <f>+'水洗化人口等'!B31</f>
        <v>10428</v>
      </c>
      <c r="AG230" s="11">
        <v>230</v>
      </c>
    </row>
    <row r="231" spans="32:33" ht="13.5">
      <c r="AF231" s="45" t="str">
        <f>+'水洗化人口等'!B32</f>
        <v>10429</v>
      </c>
      <c r="AG231" s="11">
        <v>231</v>
      </c>
    </row>
    <row r="232" spans="32:33" ht="13.5">
      <c r="AF232" s="45" t="str">
        <f>+'水洗化人口等'!B33</f>
        <v>10443</v>
      </c>
      <c r="AG232" s="11">
        <v>232</v>
      </c>
    </row>
    <row r="233" spans="32:33" ht="13.5">
      <c r="AF233" s="45" t="str">
        <f>+'水洗化人口等'!B34</f>
        <v>10444</v>
      </c>
      <c r="AG233" s="11">
        <v>233</v>
      </c>
    </row>
    <row r="234" spans="32:33" ht="13.5">
      <c r="AF234" s="45" t="str">
        <f>+'水洗化人口等'!B35</f>
        <v>10448</v>
      </c>
      <c r="AG234" s="11">
        <v>234</v>
      </c>
    </row>
    <row r="235" spans="32:33" ht="13.5">
      <c r="AF235" s="45" t="str">
        <f>+'水洗化人口等'!B36</f>
        <v>10449</v>
      </c>
      <c r="AG235" s="11">
        <v>235</v>
      </c>
    </row>
    <row r="236" spans="32:33" ht="13.5">
      <c r="AF236" s="45" t="str">
        <f>+'水洗化人口等'!B37</f>
        <v>10464</v>
      </c>
      <c r="AG236" s="11">
        <v>236</v>
      </c>
    </row>
    <row r="237" spans="32:33" ht="13.5">
      <c r="AF237" s="45" t="str">
        <f>+'水洗化人口等'!B38</f>
        <v>10521</v>
      </c>
      <c r="AG237" s="11">
        <v>237</v>
      </c>
    </row>
    <row r="238" spans="32:33" ht="13.5">
      <c r="AF238" s="45" t="str">
        <f>+'水洗化人口等'!B39</f>
        <v>10522</v>
      </c>
      <c r="AG238" s="11">
        <v>238</v>
      </c>
    </row>
    <row r="239" spans="32:33" ht="13.5">
      <c r="AF239" s="45" t="str">
        <f>+'水洗化人口等'!B40</f>
        <v>10523</v>
      </c>
      <c r="AG239" s="11">
        <v>239</v>
      </c>
    </row>
    <row r="240" spans="32:33" ht="13.5">
      <c r="AF240" s="45" t="str">
        <f>+'水洗化人口等'!B41</f>
        <v>10524</v>
      </c>
      <c r="AG240" s="11">
        <v>240</v>
      </c>
    </row>
    <row r="241" spans="32:33" ht="13.5">
      <c r="AF241" s="45" t="str">
        <f>+'水洗化人口等'!B42</f>
        <v>10525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2017-02-21T03:57:12Z</dcterms:modified>
  <cp:category/>
  <cp:version/>
  <cp:contentType/>
  <cp:contentStatus/>
</cp:coreProperties>
</file>