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944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<sst xmlns="http://schemas.openxmlformats.org/spreadsheetml/2006/main" count="764" uniqueCount="324">
  <si>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</si>
  <si>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</si>
  <si>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</si>
  <si>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</si>
  <si>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</si>
  <si>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</si>
  <si>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</si>
  <si>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</si>
  <si>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</si>
  <si>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</si>
  <si>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</si>
  <si>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</si>
  <si>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</si>
  <si>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</si>
  <si>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</si>
  <si>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</si>
  <si>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</si>
  <si>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</si>
  <si>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</si>
  <si>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</si>
  <si>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</si>
  <si>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</si>
  <si>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</si>
  <si>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</si>
  <si>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</si>
  <si>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</si>
  <si>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</si>
  <si>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</si>
  <si>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</si>
  <si>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</si>
  <si>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</si>
  <si>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</si>
  <si>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</si>
  <si>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</si>
  <si>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</si>
  <si>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</si>
  <si>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</si>
  <si>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</si>
  <si>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</si>
  <si>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</si>
  <si>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</si>
  <si>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</si>
  <si>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</si>
  <si>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</si>
  <si>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</si>
  <si>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</si>
  <si>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</si>
  <si>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</si>
  <si>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</si>
  <si>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</si>
  <si>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</si>
  <si>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</si>
  <si>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</si>
  <si>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</si>
  <si>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</si>
  <si>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</si>
  <si>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</si>
  <si>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</si>
  <si>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</si>
  <si>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</si>
  <si>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</si>
  <si>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</si>
  <si>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</si>
  <si>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</si>
  <si>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</si>
  <si>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</si>
  <si>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</si>
  <si>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</si>
  <si>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</si>
  <si>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</si>
  <si>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</si>
  <si>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</si>
  <si>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</si>
  <si>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</si>
  <si>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</si>
  <si>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</si>
  <si>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</si>
  <si>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</si>
  <si>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</si>
  <si>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</si>
  <si>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</si>
  <si>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</si>
  <si>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</si>
  <si>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</si>
  <si>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</si>
  <si>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</si>
  <si>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</si>
  <si>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</si>
  <si>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</si>
  <si>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</si>
  <si>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</si>
  <si>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</si>
  <si>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</si>
  <si>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</si>
  <si>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</si>
  <si>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</si>
  <si>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</si>
  <si>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</si>
  <si>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</si>
  <si>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</si>
  <si>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</si>
  <si>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</si>
  <si>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</si>
  <si>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</si>
  <si>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</si>
  <si>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</si>
  <si>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</si>
  <si>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</si>
  <si>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</si>
  <si>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</si>
  <si>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</si>
  <si>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</si>
  <si>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</si>
  <si>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</si>
  <si>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</si>
  <si>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</si>
  <si>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</si>
  <si>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</si>
  <si>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</si>
  <si>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</si>
  <si>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</si>
  <si>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</si>
  <si>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</si>
  <si>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</si>
  <si>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</si>
  <si>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</si>
  <si>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</si>
  <si>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</si>
  <si>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</si>
  <si>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</si>
  <si>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</si>
  <si>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</si>
  <si>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</si>
  <si>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</si>
  <si>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</si>
  <si>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</si>
  <si>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</si>
  <si>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</si>
  <si>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</si>
  <si>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</si>
  <si>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</si>
  <si>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</si>
  <si>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</si>
  <si>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</si>
  <si>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</si>
  <si>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</si>
  <si>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</si>
  <si>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</si>
  <si>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</si>
  <si>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</si>
  <si>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</si>
  <si>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</si>
  <si>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</si>
  <si>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</si>
  <si>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</si>
  <si>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</si>
  <si>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</si>
  <si>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</si>
  <si>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</si>
  <si>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</si>
  <si>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</si>
  <si>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</si>
  <si>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</si>
  <si>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</si>
  <si>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</si>
  <si>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</si>
  <si>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</si>
  <si>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</si>
  <si>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</si>
  <si>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</si>
  <si>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</si>
  <si>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</si>
  <si>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</si>
  <si>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</si>
  <si>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</si>
  <si>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</si>
  <si>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</si>
  <si>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</si>
  <si>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</si>
  <si>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</si>
  <si>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</si>
  <si>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</si>
  <si>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</si>
  <si>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</si>
  <si>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</si>
  <si>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</si>
  <si>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</si>
  <si>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</si>
  <si>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</si>
  <si>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</si>
  <si>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</si>
  <si>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</si>
  <si>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</si>
  <si>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</si>
  <si>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</si>
  <si>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</si>
  <si>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</si>
  <si>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</si>
  <si>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</si>
  <si>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</si>
  <si>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</si>
  <si>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</si>
  <si>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</si>
  <si>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</si>
  <si>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</si>
  <si>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</si>
  <si>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</si>
  <si>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</si>
  <si>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</si>
  <si>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</si>
  <si>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</si>
  <si>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</si>
  <si>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</si>
  <si>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</si>
  <si>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</si>
  <si>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</si>
  <si>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</si>
  <si>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</si>
  <si>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</si>
  <si>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</si>
  <si>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</si>
  <si>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</si>
  <si>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</si>
  <si>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</si>
  <si>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</si>
  <si>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</si>
  <si>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</si>
  <si>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</si>
  <si>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</si>
  <si>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</si>
  <si>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</si>
  <si>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</si>
  <si>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</si>
  <si>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</si>
  <si>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</si>
  <si>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</si>
  <si>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</si>
  <si>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</si>
  <si>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</si>
  <si>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</si>
  <si>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</si>
  <si>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</si>
  <si>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</si>
  <si>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</si>
  <si>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</si>
  <si>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</si>
  <si>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</si>
  <si>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</si>
  <si>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</si>
  <si>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</si>
  <si>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06000</t>
  </si>
  <si>
    <t>水洗化人口等（平成27年度実績）</t>
  </si>
  <si>
    <t>し尿処理の状況（平成27年度実績）</t>
  </si>
  <si>
    <t>06201</t>
  </si>
  <si>
    <t>山形市</t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</si>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</sst>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42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48</v>
      </c>
      <c r="B7" s="115" t="s">
        <v>250</v>
      </c>
      <c r="C7" s="111" t="s">
        <v>201</v>
      </c>
      <c r="D7" s="112">
        <f>+SUM(E7,+I7)</f>
        <v>1128632</v>
      </c>
      <c r="E7" s="112">
        <f>+SUM(G7,+H7)</f>
        <v>99813</v>
      </c>
      <c r="F7" s="113">
        <f>IF(D7&gt;0,E7/D7*100,"-")</f>
        <v>8.843715223385479</v>
      </c>
      <c r="G7" s="110">
        <f>SUM(G$8:G$1000)</f>
        <v>99813</v>
      </c>
      <c r="H7" s="110">
        <f>SUM(H$8:H$1000)</f>
        <v>0</v>
      </c>
      <c r="I7" s="112">
        <f>+SUM(K7,+M7,+O7)</f>
        <v>1028819</v>
      </c>
      <c r="J7" s="113">
        <f>IF(D7&gt;0,I7/D7*100,"-")</f>
        <v>91.15628477661451</v>
      </c>
      <c r="K7" s="110">
        <f>SUM(K$8:K$1000)</f>
        <v>760779</v>
      </c>
      <c r="L7" s="113">
        <f>IF(D7&gt;0,K7/D7*100,"-")</f>
        <v>67.40717966529391</v>
      </c>
      <c r="M7" s="110">
        <f>SUM(M$8:M$1000)</f>
        <v>0</v>
      </c>
      <c r="N7" s="113">
        <f>IF(D7&gt;0,M7/D7*100,"-")</f>
        <v>0</v>
      </c>
      <c r="O7" s="110">
        <f>SUM(O$8:O$1000)</f>
        <v>268040</v>
      </c>
      <c r="P7" s="110">
        <f>SUM(P$8:P$1000)</f>
        <v>131906</v>
      </c>
      <c r="Q7" s="113">
        <f>IF(D7&gt;0,O7/D7*100,"-")</f>
        <v>23.749105111320606</v>
      </c>
      <c r="R7" s="110">
        <f>SUM(R$8:R$1000)</f>
        <v>5959</v>
      </c>
      <c r="S7" s="114">
        <f aca="true" t="shared" si="0" ref="S7:Z7">COUNTIF(S$8:S$1000,"○")</f>
        <v>27</v>
      </c>
      <c r="T7" s="114">
        <f t="shared" si="0"/>
        <v>0</v>
      </c>
      <c r="U7" s="114">
        <f t="shared" si="0"/>
        <v>0</v>
      </c>
      <c r="V7" s="114">
        <f t="shared" si="0"/>
        <v>8</v>
      </c>
      <c r="W7" s="114">
        <f t="shared" si="0"/>
        <v>25</v>
      </c>
      <c r="X7" s="114">
        <f t="shared" si="0"/>
        <v>2</v>
      </c>
      <c r="Y7" s="114">
        <f t="shared" si="0"/>
        <v>0</v>
      </c>
      <c r="Z7" s="114">
        <f t="shared" si="0"/>
        <v>8</v>
      </c>
    </row>
    <row r="8" spans="1:26" s="107" customFormat="1" ht="13.5" customHeight="1">
      <c r="A8" s="101" t="s">
        <v>48</v>
      </c>
      <c r="B8" s="102" t="s">
        <v>253</v>
      </c>
      <c r="C8" s="101" t="s">
        <v>254</v>
      </c>
      <c r="D8" s="103">
        <f>+SUM(E8,+I8)</f>
        <v>249058</v>
      </c>
      <c r="E8" s="103">
        <f>+SUM(G8,+H8)</f>
        <v>8898</v>
      </c>
      <c r="F8" s="104">
        <f>IF(D8&gt;0,E8/D8*100,"-")</f>
        <v>3.5726617896233006</v>
      </c>
      <c r="G8" s="103">
        <v>8898</v>
      </c>
      <c r="H8" s="103">
        <v>0</v>
      </c>
      <c r="I8" s="103">
        <f>+SUM(K8,+M8,+O8)</f>
        <v>240160</v>
      </c>
      <c r="J8" s="104">
        <f>IF(D8&gt;0,I8/D8*100,"-")</f>
        <v>96.4273382103767</v>
      </c>
      <c r="K8" s="103">
        <v>221993</v>
      </c>
      <c r="L8" s="104">
        <f>IF(D8&gt;0,K8/D8*100,"-")</f>
        <v>89.13305334500397</v>
      </c>
      <c r="M8" s="103">
        <v>0</v>
      </c>
      <c r="N8" s="104">
        <f>IF(D8&gt;0,M8/D8*100,"-")</f>
        <v>0</v>
      </c>
      <c r="O8" s="103">
        <v>18167</v>
      </c>
      <c r="P8" s="103">
        <v>6812</v>
      </c>
      <c r="Q8" s="104">
        <f>IF(D8&gt;0,O8/D8*100,"-")</f>
        <v>7.294284865372724</v>
      </c>
      <c r="R8" s="103">
        <v>1137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48</v>
      </c>
      <c r="B9" s="102" t="s">
        <v>256</v>
      </c>
      <c r="C9" s="101" t="s">
        <v>257</v>
      </c>
      <c r="D9" s="103">
        <f>+SUM(E9,+I9)</f>
        <v>83175</v>
      </c>
      <c r="E9" s="103">
        <f>+SUM(G9,+H9)</f>
        <v>16783</v>
      </c>
      <c r="F9" s="104">
        <f>IF(D9&gt;0,E9/D9*100,"-")</f>
        <v>20.177938082356476</v>
      </c>
      <c r="G9" s="103">
        <v>16783</v>
      </c>
      <c r="H9" s="103">
        <v>0</v>
      </c>
      <c r="I9" s="103">
        <f>+SUM(K9,+M9,+O9)</f>
        <v>66392</v>
      </c>
      <c r="J9" s="104">
        <f>IF(D9&gt;0,I9/D9*100,"-")</f>
        <v>79.82206191764352</v>
      </c>
      <c r="K9" s="103">
        <v>45339</v>
      </c>
      <c r="L9" s="104">
        <f>IF(D9&gt;0,K9/D9*100,"-")</f>
        <v>54.51036970243462</v>
      </c>
      <c r="M9" s="103">
        <v>0</v>
      </c>
      <c r="N9" s="104">
        <f>IF(D9&gt;0,M9/D9*100,"-")</f>
        <v>0</v>
      </c>
      <c r="O9" s="103">
        <v>21053</v>
      </c>
      <c r="P9" s="103">
        <v>14650</v>
      </c>
      <c r="Q9" s="104">
        <f>IF(D9&gt;0,O9/D9*100,"-")</f>
        <v>25.311692215208897</v>
      </c>
      <c r="R9" s="103">
        <v>550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48</v>
      </c>
      <c r="B10" s="102" t="s">
        <v>258</v>
      </c>
      <c r="C10" s="101" t="s">
        <v>259</v>
      </c>
      <c r="D10" s="103">
        <f>+SUM(E10,+I10)</f>
        <v>131903</v>
      </c>
      <c r="E10" s="103">
        <f>+SUM(G10,+H10)</f>
        <v>6732</v>
      </c>
      <c r="F10" s="104">
        <f>IF(D10&gt;0,E10/D10*100,"-")</f>
        <v>5.103750483309705</v>
      </c>
      <c r="G10" s="103">
        <v>6732</v>
      </c>
      <c r="H10" s="103">
        <v>0</v>
      </c>
      <c r="I10" s="103">
        <f>+SUM(K10,+M10,+O10)</f>
        <v>125171</v>
      </c>
      <c r="J10" s="104">
        <f>IF(D10&gt;0,I10/D10*100,"-")</f>
        <v>94.89624951669029</v>
      </c>
      <c r="K10" s="103">
        <v>98411</v>
      </c>
      <c r="L10" s="104">
        <f>IF(D10&gt;0,K10/D10*100,"-")</f>
        <v>74.60861390567311</v>
      </c>
      <c r="M10" s="103">
        <v>0</v>
      </c>
      <c r="N10" s="104">
        <f>IF(D10&gt;0,M10/D10*100,"-")</f>
        <v>0</v>
      </c>
      <c r="O10" s="103">
        <v>26760</v>
      </c>
      <c r="P10" s="103">
        <v>4104</v>
      </c>
      <c r="Q10" s="104">
        <f>IF(D10&gt;0,O10/D10*100,"-")</f>
        <v>20.287635611017187</v>
      </c>
      <c r="R10" s="103">
        <v>644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48</v>
      </c>
      <c r="B11" s="102" t="s">
        <v>260</v>
      </c>
      <c r="C11" s="101" t="s">
        <v>261</v>
      </c>
      <c r="D11" s="103">
        <f>+SUM(E11,+I11)</f>
        <v>106939</v>
      </c>
      <c r="E11" s="103">
        <f>+SUM(G11,+H11)</f>
        <v>1016</v>
      </c>
      <c r="F11" s="104">
        <f>IF(D11&gt;0,E11/D11*100,"-")</f>
        <v>0.9500743414469931</v>
      </c>
      <c r="G11" s="103">
        <v>1016</v>
      </c>
      <c r="H11" s="103">
        <v>0</v>
      </c>
      <c r="I11" s="103">
        <f>+SUM(K11,+M11,+O11)</f>
        <v>105923</v>
      </c>
      <c r="J11" s="104">
        <f>IF(D11&gt;0,I11/D11*100,"-")</f>
        <v>99.04992565855301</v>
      </c>
      <c r="K11" s="103">
        <v>70720</v>
      </c>
      <c r="L11" s="104">
        <f>IF(D11&gt;0,K11/D11*100,"-")</f>
        <v>66.13115888497181</v>
      </c>
      <c r="M11" s="103">
        <v>0</v>
      </c>
      <c r="N11" s="104">
        <f>IF(D11&gt;0,M11/D11*100,"-")</f>
        <v>0</v>
      </c>
      <c r="O11" s="103">
        <v>35203</v>
      </c>
      <c r="P11" s="103">
        <v>6053</v>
      </c>
      <c r="Q11" s="104">
        <f>IF(D11&gt;0,O11/D11*100,"-")</f>
        <v>32.9187667735812</v>
      </c>
      <c r="R11" s="103">
        <v>495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48</v>
      </c>
      <c r="B12" s="102" t="s">
        <v>262</v>
      </c>
      <c r="C12" s="101" t="s">
        <v>263</v>
      </c>
      <c r="D12" s="103">
        <f>+SUM(E12,+I12)</f>
        <v>37295</v>
      </c>
      <c r="E12" s="103">
        <f>+SUM(G12,+H12)</f>
        <v>5509</v>
      </c>
      <c r="F12" s="104">
        <f>IF(D12&gt;0,E12/D12*100,"-")</f>
        <v>14.771417080037539</v>
      </c>
      <c r="G12" s="103">
        <v>5509</v>
      </c>
      <c r="H12" s="103">
        <v>0</v>
      </c>
      <c r="I12" s="103">
        <f>+SUM(K12,+M12,+O12)</f>
        <v>31786</v>
      </c>
      <c r="J12" s="104">
        <f>IF(D12&gt;0,I12/D12*100,"-")</f>
        <v>85.22858291996246</v>
      </c>
      <c r="K12" s="103">
        <v>19097</v>
      </c>
      <c r="L12" s="104">
        <f>IF(D12&gt;0,K12/D12*100,"-")</f>
        <v>51.205255396165704</v>
      </c>
      <c r="M12" s="103">
        <v>0</v>
      </c>
      <c r="N12" s="104">
        <f>IF(D12&gt;0,M12/D12*100,"-")</f>
        <v>0</v>
      </c>
      <c r="O12" s="103">
        <v>12689</v>
      </c>
      <c r="P12" s="103">
        <v>6776</v>
      </c>
      <c r="Q12" s="104">
        <f>IF(D12&gt;0,O12/D12*100,"-")</f>
        <v>34.02332752379675</v>
      </c>
      <c r="R12" s="103">
        <v>283</v>
      </c>
      <c r="S12" s="101" t="s">
        <v>255</v>
      </c>
      <c r="T12" s="101"/>
      <c r="U12" s="101"/>
      <c r="V12" s="101"/>
      <c r="W12" s="101"/>
      <c r="X12" s="101" t="s">
        <v>255</v>
      </c>
      <c r="Y12" s="101"/>
      <c r="Z12" s="101"/>
    </row>
    <row r="13" spans="1:26" s="107" customFormat="1" ht="13.5" customHeight="1">
      <c r="A13" s="101" t="s">
        <v>48</v>
      </c>
      <c r="B13" s="102" t="s">
        <v>264</v>
      </c>
      <c r="C13" s="101" t="s">
        <v>265</v>
      </c>
      <c r="D13" s="103">
        <f>+SUM(E13,+I13)</f>
        <v>41853</v>
      </c>
      <c r="E13" s="103">
        <f>+SUM(G13,+H13)</f>
        <v>3794</v>
      </c>
      <c r="F13" s="104">
        <f>IF(D13&gt;0,E13/D13*100,"-")</f>
        <v>9.065061046997826</v>
      </c>
      <c r="G13" s="103">
        <v>3794</v>
      </c>
      <c r="H13" s="103">
        <v>0</v>
      </c>
      <c r="I13" s="103">
        <f>+SUM(K13,+M13,+O13)</f>
        <v>38059</v>
      </c>
      <c r="J13" s="104">
        <f>IF(D13&gt;0,I13/D13*100,"-")</f>
        <v>90.93493895300217</v>
      </c>
      <c r="K13" s="103">
        <v>27706</v>
      </c>
      <c r="L13" s="104">
        <f>IF(D13&gt;0,K13/D13*100,"-")</f>
        <v>66.19836092992139</v>
      </c>
      <c r="M13" s="103">
        <v>0</v>
      </c>
      <c r="N13" s="104">
        <f>IF(D13&gt;0,M13/D13*100,"-")</f>
        <v>0</v>
      </c>
      <c r="O13" s="103">
        <v>10353</v>
      </c>
      <c r="P13" s="103">
        <v>5200</v>
      </c>
      <c r="Q13" s="104">
        <f>IF(D13&gt;0,O13/D13*100,"-")</f>
        <v>24.73657802308078</v>
      </c>
      <c r="R13" s="103">
        <v>277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48</v>
      </c>
      <c r="B14" s="102" t="s">
        <v>266</v>
      </c>
      <c r="C14" s="101" t="s">
        <v>267</v>
      </c>
      <c r="D14" s="103">
        <f>+SUM(E14,+I14)</f>
        <v>31906</v>
      </c>
      <c r="E14" s="103">
        <f>+SUM(G14,+H14)</f>
        <v>2280</v>
      </c>
      <c r="F14" s="104">
        <f>IF(D14&gt;0,E14/D14*100,"-")</f>
        <v>7.145991349589418</v>
      </c>
      <c r="G14" s="103">
        <v>2280</v>
      </c>
      <c r="H14" s="103">
        <v>0</v>
      </c>
      <c r="I14" s="103">
        <f>+SUM(K14,+M14,+O14)</f>
        <v>29626</v>
      </c>
      <c r="J14" s="104">
        <f>IF(D14&gt;0,I14/D14*100,"-")</f>
        <v>92.85400865041058</v>
      </c>
      <c r="K14" s="103">
        <v>20919</v>
      </c>
      <c r="L14" s="104">
        <f>IF(D14&gt;0,K14/D14*100,"-")</f>
        <v>65.56447063248292</v>
      </c>
      <c r="M14" s="103">
        <v>0</v>
      </c>
      <c r="N14" s="104">
        <f>IF(D14&gt;0,M14/D14*100,"-")</f>
        <v>0</v>
      </c>
      <c r="O14" s="103">
        <v>8707</v>
      </c>
      <c r="P14" s="103">
        <v>6845</v>
      </c>
      <c r="Q14" s="104">
        <f>IF(D14&gt;0,O14/D14*100,"-")</f>
        <v>27.28953801792766</v>
      </c>
      <c r="R14" s="103">
        <v>128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48</v>
      </c>
      <c r="B15" s="102" t="s">
        <v>268</v>
      </c>
      <c r="C15" s="101" t="s">
        <v>269</v>
      </c>
      <c r="D15" s="103">
        <f>+SUM(E15,+I15)</f>
        <v>25586</v>
      </c>
      <c r="E15" s="103">
        <f>+SUM(G15,+H15)</f>
        <v>3861</v>
      </c>
      <c r="F15" s="104">
        <f>IF(D15&gt;0,E15/D15*100,"-")</f>
        <v>15.090283748925193</v>
      </c>
      <c r="G15" s="103">
        <v>3861</v>
      </c>
      <c r="H15" s="103">
        <v>0</v>
      </c>
      <c r="I15" s="103">
        <f>+SUM(K15,+M15,+O15)</f>
        <v>21725</v>
      </c>
      <c r="J15" s="104">
        <f>IF(D15&gt;0,I15/D15*100,"-")</f>
        <v>84.90971625107481</v>
      </c>
      <c r="K15" s="103">
        <v>16976</v>
      </c>
      <c r="L15" s="104">
        <f>IF(D15&gt;0,K15/D15*100,"-")</f>
        <v>66.3487844915188</v>
      </c>
      <c r="M15" s="103">
        <v>0</v>
      </c>
      <c r="N15" s="104">
        <f>IF(D15&gt;0,M15/D15*100,"-")</f>
        <v>0</v>
      </c>
      <c r="O15" s="103">
        <v>4749</v>
      </c>
      <c r="P15" s="103">
        <v>1239</v>
      </c>
      <c r="Q15" s="104">
        <f>IF(D15&gt;0,O15/D15*100,"-")</f>
        <v>18.560931759556006</v>
      </c>
      <c r="R15" s="103">
        <v>180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48</v>
      </c>
      <c r="B16" s="102" t="s">
        <v>270</v>
      </c>
      <c r="C16" s="101" t="s">
        <v>271</v>
      </c>
      <c r="D16" s="103">
        <f>+SUM(E16,+I16)</f>
        <v>28006</v>
      </c>
      <c r="E16" s="103">
        <f>+SUM(G16,+H16)</f>
        <v>3647</v>
      </c>
      <c r="F16" s="104">
        <f>IF(D16&gt;0,E16/D16*100,"-")</f>
        <v>13.022209526530029</v>
      </c>
      <c r="G16" s="103">
        <v>3647</v>
      </c>
      <c r="H16" s="103">
        <v>0</v>
      </c>
      <c r="I16" s="103">
        <f>+SUM(K16,+M16,+O16)</f>
        <v>24359</v>
      </c>
      <c r="J16" s="104">
        <f>IF(D16&gt;0,I16/D16*100,"-")</f>
        <v>86.97779047346998</v>
      </c>
      <c r="K16" s="103">
        <v>13863</v>
      </c>
      <c r="L16" s="104">
        <f>IF(D16&gt;0,K16/D16*100,"-")</f>
        <v>49.50010711990288</v>
      </c>
      <c r="M16" s="103">
        <v>0</v>
      </c>
      <c r="N16" s="104">
        <f>IF(D16&gt;0,M16/D16*100,"-")</f>
        <v>0</v>
      </c>
      <c r="O16" s="103">
        <v>10496</v>
      </c>
      <c r="P16" s="103">
        <v>4600</v>
      </c>
      <c r="Q16" s="104">
        <f>IF(D16&gt;0,O16/D16*100,"-")</f>
        <v>37.477683353567095</v>
      </c>
      <c r="R16" s="103">
        <v>152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48</v>
      </c>
      <c r="B17" s="102" t="s">
        <v>272</v>
      </c>
      <c r="C17" s="101" t="s">
        <v>273</v>
      </c>
      <c r="D17" s="103">
        <f>+SUM(E17,+I17)</f>
        <v>62149</v>
      </c>
      <c r="E17" s="103">
        <f>+SUM(G17,+H17)</f>
        <v>3347</v>
      </c>
      <c r="F17" s="104">
        <f>IF(D17&gt;0,E17/D17*100,"-")</f>
        <v>5.385444657194806</v>
      </c>
      <c r="G17" s="103">
        <v>3347</v>
      </c>
      <c r="H17" s="103">
        <v>0</v>
      </c>
      <c r="I17" s="103">
        <f>+SUM(K17,+M17,+O17)</f>
        <v>58802</v>
      </c>
      <c r="J17" s="104">
        <f>IF(D17&gt;0,I17/D17*100,"-")</f>
        <v>94.61455534280519</v>
      </c>
      <c r="K17" s="103">
        <v>54705</v>
      </c>
      <c r="L17" s="104">
        <f>IF(D17&gt;0,K17/D17*100,"-")</f>
        <v>88.02233342451206</v>
      </c>
      <c r="M17" s="103">
        <v>0</v>
      </c>
      <c r="N17" s="104">
        <f>IF(D17&gt;0,M17/D17*100,"-")</f>
        <v>0</v>
      </c>
      <c r="O17" s="103">
        <v>4097</v>
      </c>
      <c r="P17" s="103">
        <v>670</v>
      </c>
      <c r="Q17" s="104">
        <f>IF(D17&gt;0,O17/D17*100,"-")</f>
        <v>6.592221918293134</v>
      </c>
      <c r="R17" s="103">
        <v>329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48</v>
      </c>
      <c r="B18" s="102" t="s">
        <v>274</v>
      </c>
      <c r="C18" s="101" t="s">
        <v>275</v>
      </c>
      <c r="D18" s="103">
        <f>+SUM(E18,+I18)</f>
        <v>47788</v>
      </c>
      <c r="E18" s="103">
        <f>+SUM(G18,+H18)</f>
        <v>5134</v>
      </c>
      <c r="F18" s="104">
        <f>IF(D18&gt;0,E18/D18*100,"-")</f>
        <v>10.743282832510253</v>
      </c>
      <c r="G18" s="103">
        <v>5134</v>
      </c>
      <c r="H18" s="103">
        <v>0</v>
      </c>
      <c r="I18" s="103">
        <f>+SUM(K18,+M18,+O18)</f>
        <v>42654</v>
      </c>
      <c r="J18" s="104">
        <f>IF(D18&gt;0,I18/D18*100,"-")</f>
        <v>89.25671716748975</v>
      </c>
      <c r="K18" s="103">
        <v>34437</v>
      </c>
      <c r="L18" s="104">
        <f>IF(D18&gt;0,K18/D18*100,"-")</f>
        <v>72.0620239390642</v>
      </c>
      <c r="M18" s="103">
        <v>0</v>
      </c>
      <c r="N18" s="104">
        <f>IF(D18&gt;0,M18/D18*100,"-")</f>
        <v>0</v>
      </c>
      <c r="O18" s="103">
        <v>8217</v>
      </c>
      <c r="P18" s="103">
        <v>2936</v>
      </c>
      <c r="Q18" s="104">
        <f>IF(D18&gt;0,O18/D18*100,"-")</f>
        <v>17.194693228425546</v>
      </c>
      <c r="R18" s="103">
        <v>255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48</v>
      </c>
      <c r="B19" s="102" t="s">
        <v>276</v>
      </c>
      <c r="C19" s="101" t="s">
        <v>277</v>
      </c>
      <c r="D19" s="103">
        <f>+SUM(E19,+I19)</f>
        <v>17497</v>
      </c>
      <c r="E19" s="103">
        <f>+SUM(G19,+H19)</f>
        <v>3046</v>
      </c>
      <c r="F19" s="104">
        <f>IF(D19&gt;0,E19/D19*100,"-")</f>
        <v>17.40869863405155</v>
      </c>
      <c r="G19" s="103">
        <v>3046</v>
      </c>
      <c r="H19" s="103">
        <v>0</v>
      </c>
      <c r="I19" s="103">
        <f>+SUM(K19,+M19,+O19)</f>
        <v>14451</v>
      </c>
      <c r="J19" s="104">
        <f>IF(D19&gt;0,I19/D19*100,"-")</f>
        <v>82.59130136594844</v>
      </c>
      <c r="K19" s="103">
        <v>4426</v>
      </c>
      <c r="L19" s="104">
        <f>IF(D19&gt;0,K19/D19*100,"-")</f>
        <v>25.295764988283704</v>
      </c>
      <c r="M19" s="103">
        <v>0</v>
      </c>
      <c r="N19" s="104">
        <f>IF(D19&gt;0,M19/D19*100,"-")</f>
        <v>0</v>
      </c>
      <c r="O19" s="103">
        <v>10025</v>
      </c>
      <c r="P19" s="103">
        <v>7469</v>
      </c>
      <c r="Q19" s="104">
        <f>IF(D19&gt;0,O19/D19*100,"-")</f>
        <v>57.295536377664746</v>
      </c>
      <c r="R19" s="103">
        <v>106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48</v>
      </c>
      <c r="B20" s="102" t="s">
        <v>278</v>
      </c>
      <c r="C20" s="101" t="s">
        <v>279</v>
      </c>
      <c r="D20" s="103">
        <f>+SUM(E20,+I20)</f>
        <v>32601</v>
      </c>
      <c r="E20" s="103">
        <f>+SUM(G20,+H20)</f>
        <v>5486</v>
      </c>
      <c r="F20" s="104">
        <f>IF(D20&gt;0,E20/D20*100,"-")</f>
        <v>16.82770467163584</v>
      </c>
      <c r="G20" s="103">
        <v>5486</v>
      </c>
      <c r="H20" s="103">
        <v>0</v>
      </c>
      <c r="I20" s="103">
        <f>+SUM(K20,+M20,+O20)</f>
        <v>27115</v>
      </c>
      <c r="J20" s="104">
        <f>IF(D20&gt;0,I20/D20*100,"-")</f>
        <v>83.17229532836417</v>
      </c>
      <c r="K20" s="103">
        <v>17121</v>
      </c>
      <c r="L20" s="104">
        <f>IF(D20&gt;0,K20/D20*100,"-")</f>
        <v>52.51679396337535</v>
      </c>
      <c r="M20" s="103">
        <v>0</v>
      </c>
      <c r="N20" s="104">
        <f>IF(D20&gt;0,M20/D20*100,"-")</f>
        <v>0</v>
      </c>
      <c r="O20" s="103">
        <v>9994</v>
      </c>
      <c r="P20" s="103">
        <v>5980</v>
      </c>
      <c r="Q20" s="104">
        <f>IF(D20&gt;0,O20/D20*100,"-")</f>
        <v>30.6555013649888</v>
      </c>
      <c r="R20" s="103">
        <v>172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48</v>
      </c>
      <c r="B21" s="102" t="s">
        <v>280</v>
      </c>
      <c r="C21" s="101" t="s">
        <v>281</v>
      </c>
      <c r="D21" s="103">
        <f>+SUM(E21,+I21)</f>
        <v>14372</v>
      </c>
      <c r="E21" s="103">
        <f>+SUM(G21,+H21)</f>
        <v>773</v>
      </c>
      <c r="F21" s="104">
        <f>IF(D21&gt;0,E21/D21*100,"-")</f>
        <v>5.378513776788199</v>
      </c>
      <c r="G21" s="103">
        <v>773</v>
      </c>
      <c r="H21" s="103">
        <v>0</v>
      </c>
      <c r="I21" s="103">
        <f>+SUM(K21,+M21,+O21)</f>
        <v>13599</v>
      </c>
      <c r="J21" s="104">
        <f>IF(D21&gt;0,I21/D21*100,"-")</f>
        <v>94.6214862232118</v>
      </c>
      <c r="K21" s="103">
        <v>11659</v>
      </c>
      <c r="L21" s="104">
        <f>IF(D21&gt;0,K21/D21*100,"-")</f>
        <v>81.12301697745616</v>
      </c>
      <c r="M21" s="103">
        <v>0</v>
      </c>
      <c r="N21" s="104">
        <f>IF(D21&gt;0,M21/D21*100,"-")</f>
        <v>0</v>
      </c>
      <c r="O21" s="103">
        <v>1940</v>
      </c>
      <c r="P21" s="103">
        <v>443</v>
      </c>
      <c r="Q21" s="104">
        <f>IF(D21&gt;0,O21/D21*100,"-")</f>
        <v>13.498469245755636</v>
      </c>
      <c r="R21" s="103">
        <v>36</v>
      </c>
      <c r="S21" s="101"/>
      <c r="T21" s="101"/>
      <c r="U21" s="101"/>
      <c r="V21" s="101" t="s">
        <v>255</v>
      </c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48</v>
      </c>
      <c r="B22" s="102" t="s">
        <v>282</v>
      </c>
      <c r="C22" s="101" t="s">
        <v>283</v>
      </c>
      <c r="D22" s="103">
        <f>+SUM(E22,+I22)</f>
        <v>11767</v>
      </c>
      <c r="E22" s="103">
        <f>+SUM(G22,+H22)</f>
        <v>542</v>
      </c>
      <c r="F22" s="104">
        <f>IF(D22&gt;0,E22/D22*100,"-")</f>
        <v>4.606101810147021</v>
      </c>
      <c r="G22" s="103">
        <v>542</v>
      </c>
      <c r="H22" s="103">
        <v>0</v>
      </c>
      <c r="I22" s="103">
        <f>+SUM(K22,+M22,+O22)</f>
        <v>11225</v>
      </c>
      <c r="J22" s="104">
        <f>IF(D22&gt;0,I22/D22*100,"-")</f>
        <v>95.39389818985298</v>
      </c>
      <c r="K22" s="103">
        <v>7568</v>
      </c>
      <c r="L22" s="104">
        <f>IF(D22&gt;0,K22/D22*100,"-")</f>
        <v>64.31545848559531</v>
      </c>
      <c r="M22" s="103">
        <v>0</v>
      </c>
      <c r="N22" s="104">
        <f>IF(D22&gt;0,M22/D22*100,"-")</f>
        <v>0</v>
      </c>
      <c r="O22" s="103">
        <v>3657</v>
      </c>
      <c r="P22" s="103">
        <v>2615</v>
      </c>
      <c r="Q22" s="104">
        <f>IF(D22&gt;0,O22/D22*100,"-")</f>
        <v>31.078439704257672</v>
      </c>
      <c r="R22" s="103">
        <v>47</v>
      </c>
      <c r="S22" s="101"/>
      <c r="T22" s="101"/>
      <c r="U22" s="101"/>
      <c r="V22" s="101" t="s">
        <v>255</v>
      </c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48</v>
      </c>
      <c r="B23" s="102" t="s">
        <v>284</v>
      </c>
      <c r="C23" s="101" t="s">
        <v>285</v>
      </c>
      <c r="D23" s="103">
        <f>+SUM(E23,+I23)</f>
        <v>19455</v>
      </c>
      <c r="E23" s="103">
        <f>+SUM(G23,+H23)</f>
        <v>274</v>
      </c>
      <c r="F23" s="104">
        <f>IF(D23&gt;0,E23/D23*100,"-")</f>
        <v>1.408378308918016</v>
      </c>
      <c r="G23" s="103">
        <v>274</v>
      </c>
      <c r="H23" s="103">
        <v>0</v>
      </c>
      <c r="I23" s="103">
        <f>+SUM(K23,+M23,+O23)</f>
        <v>19181</v>
      </c>
      <c r="J23" s="104">
        <f>IF(D23&gt;0,I23/D23*100,"-")</f>
        <v>98.59162169108198</v>
      </c>
      <c r="K23" s="103">
        <v>12241</v>
      </c>
      <c r="L23" s="104">
        <f>IF(D23&gt;0,K23/D23*100,"-")</f>
        <v>62.9195579542534</v>
      </c>
      <c r="M23" s="103">
        <v>0</v>
      </c>
      <c r="N23" s="104">
        <f>IF(D23&gt;0,M23/D23*100,"-")</f>
        <v>0</v>
      </c>
      <c r="O23" s="103">
        <v>6940</v>
      </c>
      <c r="P23" s="103">
        <v>2324</v>
      </c>
      <c r="Q23" s="104">
        <f>IF(D23&gt;0,O23/D23*100,"-")</f>
        <v>35.67206373682858</v>
      </c>
      <c r="R23" s="103">
        <v>121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48</v>
      </c>
      <c r="B24" s="102" t="s">
        <v>286</v>
      </c>
      <c r="C24" s="101" t="s">
        <v>287</v>
      </c>
      <c r="D24" s="103">
        <f>+SUM(E24,+I24)</f>
        <v>5857</v>
      </c>
      <c r="E24" s="103">
        <f>+SUM(G24,+H24)</f>
        <v>703</v>
      </c>
      <c r="F24" s="104">
        <f>IF(D24&gt;0,E24/D24*100,"-")</f>
        <v>12.002731773945706</v>
      </c>
      <c r="G24" s="103">
        <v>703</v>
      </c>
      <c r="H24" s="103">
        <v>0</v>
      </c>
      <c r="I24" s="103">
        <f>+SUM(K24,+M24,+O24)</f>
        <v>5154</v>
      </c>
      <c r="J24" s="104">
        <f>IF(D24&gt;0,I24/D24*100,"-")</f>
        <v>87.99726822605429</v>
      </c>
      <c r="K24" s="103">
        <v>2403</v>
      </c>
      <c r="L24" s="104">
        <f>IF(D24&gt;0,K24/D24*100,"-")</f>
        <v>41.02782994707188</v>
      </c>
      <c r="M24" s="103">
        <v>0</v>
      </c>
      <c r="N24" s="104">
        <f>IF(D24&gt;0,M24/D24*100,"-")</f>
        <v>0</v>
      </c>
      <c r="O24" s="103">
        <v>2751</v>
      </c>
      <c r="P24" s="103">
        <v>1615</v>
      </c>
      <c r="Q24" s="104">
        <f>IF(D24&gt;0,O24/D24*100,"-")</f>
        <v>46.96943827898241</v>
      </c>
      <c r="R24" s="103">
        <v>47</v>
      </c>
      <c r="S24" s="101"/>
      <c r="T24" s="101"/>
      <c r="U24" s="101"/>
      <c r="V24" s="101" t="s">
        <v>255</v>
      </c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48</v>
      </c>
      <c r="B25" s="102" t="s">
        <v>288</v>
      </c>
      <c r="C25" s="101" t="s">
        <v>289</v>
      </c>
      <c r="D25" s="103">
        <f>+SUM(E25,+I25)</f>
        <v>7432</v>
      </c>
      <c r="E25" s="103">
        <f>+SUM(G25,+H25)</f>
        <v>1342</v>
      </c>
      <c r="F25" s="104">
        <f>IF(D25&gt;0,E25/D25*100,"-")</f>
        <v>18.057050592034447</v>
      </c>
      <c r="G25" s="103">
        <v>1342</v>
      </c>
      <c r="H25" s="103">
        <v>0</v>
      </c>
      <c r="I25" s="103">
        <f>+SUM(K25,+M25,+O25)</f>
        <v>6090</v>
      </c>
      <c r="J25" s="104">
        <f>IF(D25&gt;0,I25/D25*100,"-")</f>
        <v>81.94294940796556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6090</v>
      </c>
      <c r="P25" s="103">
        <v>5746</v>
      </c>
      <c r="Q25" s="104">
        <f>IF(D25&gt;0,O25/D25*100,"-")</f>
        <v>81.94294940796556</v>
      </c>
      <c r="R25" s="103">
        <v>60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48</v>
      </c>
      <c r="B26" s="102" t="s">
        <v>290</v>
      </c>
      <c r="C26" s="101" t="s">
        <v>291</v>
      </c>
      <c r="D26" s="103">
        <f>+SUM(E26,+I26)</f>
        <v>8686</v>
      </c>
      <c r="E26" s="103">
        <f>+SUM(G26,+H26)</f>
        <v>1643</v>
      </c>
      <c r="F26" s="104">
        <f>IF(D26&gt;0,E26/D26*100,"-")</f>
        <v>18.91549620078287</v>
      </c>
      <c r="G26" s="103">
        <v>1643</v>
      </c>
      <c r="H26" s="103">
        <v>0</v>
      </c>
      <c r="I26" s="103">
        <f>+SUM(K26,+M26,+O26)</f>
        <v>7043</v>
      </c>
      <c r="J26" s="104">
        <f>IF(D26&gt;0,I26/D26*100,"-")</f>
        <v>81.08450379921713</v>
      </c>
      <c r="K26" s="103">
        <v>3385</v>
      </c>
      <c r="L26" s="104">
        <f>IF(D26&gt;0,K26/D26*100,"-")</f>
        <v>38.970757540870366</v>
      </c>
      <c r="M26" s="103">
        <v>0</v>
      </c>
      <c r="N26" s="104">
        <f>IF(D26&gt;0,M26/D26*100,"-")</f>
        <v>0</v>
      </c>
      <c r="O26" s="103">
        <v>3658</v>
      </c>
      <c r="P26" s="103">
        <v>2021</v>
      </c>
      <c r="Q26" s="104">
        <f>IF(D26&gt;0,O26/D26*100,"-")</f>
        <v>42.113746258346765</v>
      </c>
      <c r="R26" s="103">
        <v>60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48</v>
      </c>
      <c r="B27" s="102" t="s">
        <v>292</v>
      </c>
      <c r="C27" s="101" t="s">
        <v>293</v>
      </c>
      <c r="D27" s="103">
        <f>+SUM(E27,+I27)</f>
        <v>7633</v>
      </c>
      <c r="E27" s="103">
        <f>+SUM(G27,+H27)</f>
        <v>46</v>
      </c>
      <c r="F27" s="104">
        <f>IF(D27&gt;0,E27/D27*100,"-")</f>
        <v>0.6026464037730905</v>
      </c>
      <c r="G27" s="103">
        <v>46</v>
      </c>
      <c r="H27" s="103">
        <v>0</v>
      </c>
      <c r="I27" s="103">
        <f>+SUM(K27,+M27,+O27)</f>
        <v>7587</v>
      </c>
      <c r="J27" s="104">
        <f>IF(D27&gt;0,I27/D27*100,"-")</f>
        <v>99.3973535962269</v>
      </c>
      <c r="K27" s="103">
        <v>4731</v>
      </c>
      <c r="L27" s="104">
        <f>IF(D27&gt;0,K27/D27*100,"-")</f>
        <v>61.980872527184594</v>
      </c>
      <c r="M27" s="103">
        <v>0</v>
      </c>
      <c r="N27" s="104">
        <f>IF(D27&gt;0,M27/D27*100,"-")</f>
        <v>0</v>
      </c>
      <c r="O27" s="103">
        <v>2856</v>
      </c>
      <c r="P27" s="103">
        <v>2094</v>
      </c>
      <c r="Q27" s="104">
        <f>IF(D27&gt;0,O27/D27*100,"-")</f>
        <v>37.41648106904232</v>
      </c>
      <c r="R27" s="103">
        <v>65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48</v>
      </c>
      <c r="B28" s="102" t="s">
        <v>294</v>
      </c>
      <c r="C28" s="101" t="s">
        <v>295</v>
      </c>
      <c r="D28" s="103">
        <f>+SUM(E28,+I28)</f>
        <v>5935</v>
      </c>
      <c r="E28" s="103">
        <f>+SUM(G28,+H28)</f>
        <v>1135</v>
      </c>
      <c r="F28" s="104">
        <f>IF(D28&gt;0,E28/D28*100,"-")</f>
        <v>19.12384161752317</v>
      </c>
      <c r="G28" s="103">
        <v>1135</v>
      </c>
      <c r="H28" s="103">
        <v>0</v>
      </c>
      <c r="I28" s="103">
        <f>+SUM(K28,+M28,+O28)</f>
        <v>4800</v>
      </c>
      <c r="J28" s="104">
        <f>IF(D28&gt;0,I28/D28*100,"-")</f>
        <v>80.87615838247683</v>
      </c>
      <c r="K28" s="103">
        <v>1855</v>
      </c>
      <c r="L28" s="104">
        <f>IF(D28&gt;0,K28/D28*100,"-")</f>
        <v>31.25526537489469</v>
      </c>
      <c r="M28" s="103">
        <v>0</v>
      </c>
      <c r="N28" s="104">
        <f>IF(D28&gt;0,M28/D28*100,"-")</f>
        <v>0</v>
      </c>
      <c r="O28" s="103">
        <v>2945</v>
      </c>
      <c r="P28" s="103">
        <v>1509</v>
      </c>
      <c r="Q28" s="104">
        <f>IF(D28&gt;0,O28/D28*100,"-")</f>
        <v>49.62089300758214</v>
      </c>
      <c r="R28" s="103">
        <v>59</v>
      </c>
      <c r="S28" s="101"/>
      <c r="T28" s="101"/>
      <c r="U28" s="101"/>
      <c r="V28" s="101" t="s">
        <v>255</v>
      </c>
      <c r="W28" s="101"/>
      <c r="X28" s="101"/>
      <c r="Y28" s="101"/>
      <c r="Z28" s="101" t="s">
        <v>255</v>
      </c>
    </row>
    <row r="29" spans="1:26" s="107" customFormat="1" ht="13.5" customHeight="1">
      <c r="A29" s="101" t="s">
        <v>48</v>
      </c>
      <c r="B29" s="102" t="s">
        <v>296</v>
      </c>
      <c r="C29" s="101" t="s">
        <v>297</v>
      </c>
      <c r="D29" s="103">
        <f>+SUM(E29,+I29)</f>
        <v>9320</v>
      </c>
      <c r="E29" s="103">
        <f>+SUM(G29,+H29)</f>
        <v>3249</v>
      </c>
      <c r="F29" s="104">
        <f>IF(D29&gt;0,E29/D29*100,"-")</f>
        <v>34.86051502145923</v>
      </c>
      <c r="G29" s="103">
        <v>3249</v>
      </c>
      <c r="H29" s="103">
        <v>0</v>
      </c>
      <c r="I29" s="103">
        <f>+SUM(K29,+M29,+O29)</f>
        <v>6071</v>
      </c>
      <c r="J29" s="104">
        <f>IF(D29&gt;0,I29/D29*100,"-")</f>
        <v>65.13948497854078</v>
      </c>
      <c r="K29" s="103">
        <v>2468</v>
      </c>
      <c r="L29" s="104">
        <f>IF(D29&gt;0,K29/D29*100,"-")</f>
        <v>26.480686695278973</v>
      </c>
      <c r="M29" s="103">
        <v>0</v>
      </c>
      <c r="N29" s="104">
        <f>IF(D29&gt;0,M29/D29*100,"-")</f>
        <v>0</v>
      </c>
      <c r="O29" s="103">
        <v>3603</v>
      </c>
      <c r="P29" s="103">
        <v>2879</v>
      </c>
      <c r="Q29" s="104">
        <f>IF(D29&gt;0,O29/D29*100,"-")</f>
        <v>38.6587982832618</v>
      </c>
      <c r="R29" s="103">
        <v>68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48</v>
      </c>
      <c r="B30" s="102" t="s">
        <v>298</v>
      </c>
      <c r="C30" s="101" t="s">
        <v>299</v>
      </c>
      <c r="D30" s="103">
        <f>+SUM(E30,+I30)</f>
        <v>5763</v>
      </c>
      <c r="E30" s="103">
        <f>+SUM(G30,+H30)</f>
        <v>514</v>
      </c>
      <c r="F30" s="104">
        <f>IF(D30&gt;0,E30/D30*100,"-")</f>
        <v>8.918965816415062</v>
      </c>
      <c r="G30" s="103">
        <v>514</v>
      </c>
      <c r="H30" s="103">
        <v>0</v>
      </c>
      <c r="I30" s="103">
        <f>+SUM(K30,+M30,+O30)</f>
        <v>5249</v>
      </c>
      <c r="J30" s="104">
        <f>IF(D30&gt;0,I30/D30*100,"-")</f>
        <v>91.08103418358495</v>
      </c>
      <c r="K30" s="103">
        <v>4711</v>
      </c>
      <c r="L30" s="104">
        <f>IF(D30&gt;0,K30/D30*100,"-")</f>
        <v>81.74561860142286</v>
      </c>
      <c r="M30" s="103">
        <v>0</v>
      </c>
      <c r="N30" s="104">
        <f>IF(D30&gt;0,M30/D30*100,"-")</f>
        <v>0</v>
      </c>
      <c r="O30" s="103">
        <v>538</v>
      </c>
      <c r="P30" s="103">
        <v>303</v>
      </c>
      <c r="Q30" s="104">
        <f>IF(D30&gt;0,O30/D30*100,"-")</f>
        <v>9.335415582162069</v>
      </c>
      <c r="R30" s="103">
        <v>24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48</v>
      </c>
      <c r="B31" s="102" t="s">
        <v>300</v>
      </c>
      <c r="C31" s="101" t="s">
        <v>301</v>
      </c>
      <c r="D31" s="103">
        <f>+SUM(E31,+I31)</f>
        <v>8295</v>
      </c>
      <c r="E31" s="103">
        <f>+SUM(G31,+H31)</f>
        <v>3529</v>
      </c>
      <c r="F31" s="104">
        <f>IF(D31&gt;0,E31/D31*100,"-")</f>
        <v>42.543701024713684</v>
      </c>
      <c r="G31" s="103">
        <v>3529</v>
      </c>
      <c r="H31" s="103">
        <v>0</v>
      </c>
      <c r="I31" s="103">
        <f>+SUM(K31,+M31,+O31)</f>
        <v>4766</v>
      </c>
      <c r="J31" s="104">
        <f>IF(D31&gt;0,I31/D31*100,"-")</f>
        <v>57.456298975286316</v>
      </c>
      <c r="K31" s="103">
        <v>969</v>
      </c>
      <c r="L31" s="104">
        <f>IF(D31&gt;0,K31/D31*100,"-")</f>
        <v>11.681735985533454</v>
      </c>
      <c r="M31" s="103">
        <v>0</v>
      </c>
      <c r="N31" s="104">
        <f>IF(D31&gt;0,M31/D31*100,"-")</f>
        <v>0</v>
      </c>
      <c r="O31" s="103">
        <v>3797</v>
      </c>
      <c r="P31" s="103">
        <v>3052</v>
      </c>
      <c r="Q31" s="104">
        <f>IF(D31&gt;0,O31/D31*100,"-")</f>
        <v>45.774562989752866</v>
      </c>
      <c r="R31" s="103">
        <v>35</v>
      </c>
      <c r="S31" s="101" t="s">
        <v>255</v>
      </c>
      <c r="T31" s="101"/>
      <c r="U31" s="101"/>
      <c r="V31" s="101"/>
      <c r="W31" s="101"/>
      <c r="X31" s="101" t="s">
        <v>255</v>
      </c>
      <c r="Y31" s="101"/>
      <c r="Z31" s="101"/>
    </row>
    <row r="32" spans="1:26" s="107" customFormat="1" ht="13.5" customHeight="1">
      <c r="A32" s="101" t="s">
        <v>48</v>
      </c>
      <c r="B32" s="102" t="s">
        <v>302</v>
      </c>
      <c r="C32" s="101" t="s">
        <v>303</v>
      </c>
      <c r="D32" s="103">
        <f>+SUM(E32,+I32)</f>
        <v>3537</v>
      </c>
      <c r="E32" s="103">
        <f>+SUM(G32,+H32)</f>
        <v>555</v>
      </c>
      <c r="F32" s="104">
        <f>IF(D32&gt;0,E32/D32*100,"-")</f>
        <v>15.691263782866836</v>
      </c>
      <c r="G32" s="103">
        <v>555</v>
      </c>
      <c r="H32" s="103">
        <v>0</v>
      </c>
      <c r="I32" s="103">
        <f>+SUM(K32,+M32,+O32)</f>
        <v>2982</v>
      </c>
      <c r="J32" s="104">
        <f>IF(D32&gt;0,I32/D32*100,"-")</f>
        <v>84.30873621713316</v>
      </c>
      <c r="K32" s="103">
        <v>1549</v>
      </c>
      <c r="L32" s="104">
        <f>IF(D32&gt;0,K32/D32*100,"-")</f>
        <v>43.79417585524455</v>
      </c>
      <c r="M32" s="103">
        <v>0</v>
      </c>
      <c r="N32" s="104">
        <f>IF(D32&gt;0,M32/D32*100,"-")</f>
        <v>0</v>
      </c>
      <c r="O32" s="103">
        <v>1433</v>
      </c>
      <c r="P32" s="103">
        <v>926</v>
      </c>
      <c r="Q32" s="104">
        <f>IF(D32&gt;0,O32/D32*100,"-")</f>
        <v>40.514560361888606</v>
      </c>
      <c r="R32" s="103">
        <v>21</v>
      </c>
      <c r="S32" s="101"/>
      <c r="T32" s="101"/>
      <c r="U32" s="101"/>
      <c r="V32" s="101" t="s">
        <v>255</v>
      </c>
      <c r="W32" s="101"/>
      <c r="X32" s="101"/>
      <c r="Y32" s="101"/>
      <c r="Z32" s="101" t="s">
        <v>255</v>
      </c>
    </row>
    <row r="33" spans="1:26" s="107" customFormat="1" ht="13.5" customHeight="1">
      <c r="A33" s="101" t="s">
        <v>48</v>
      </c>
      <c r="B33" s="102" t="s">
        <v>304</v>
      </c>
      <c r="C33" s="101" t="s">
        <v>305</v>
      </c>
      <c r="D33" s="103">
        <f>+SUM(E33,+I33)</f>
        <v>4562</v>
      </c>
      <c r="E33" s="103">
        <f>+SUM(G33,+H33)</f>
        <v>1242</v>
      </c>
      <c r="F33" s="104">
        <f>IF(D33&gt;0,E33/D33*100,"-")</f>
        <v>27.224901359053042</v>
      </c>
      <c r="G33" s="103">
        <v>1242</v>
      </c>
      <c r="H33" s="103">
        <v>0</v>
      </c>
      <c r="I33" s="103">
        <f>+SUM(K33,+M33,+O33)</f>
        <v>3320</v>
      </c>
      <c r="J33" s="104">
        <f>IF(D33&gt;0,I33/D33*100,"-")</f>
        <v>72.77509864094695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3320</v>
      </c>
      <c r="P33" s="103">
        <v>1040</v>
      </c>
      <c r="Q33" s="104">
        <f>IF(D33&gt;0,O33/D33*100,"-")</f>
        <v>72.77509864094695</v>
      </c>
      <c r="R33" s="103">
        <v>25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48</v>
      </c>
      <c r="B34" s="102" t="s">
        <v>306</v>
      </c>
      <c r="C34" s="101" t="s">
        <v>307</v>
      </c>
      <c r="D34" s="103">
        <f>+SUM(E34,+I34)</f>
        <v>4983</v>
      </c>
      <c r="E34" s="103">
        <f>+SUM(G34,+H34)</f>
        <v>1347</v>
      </c>
      <c r="F34" s="104">
        <f>IF(D34&gt;0,E34/D34*100,"-")</f>
        <v>27.031908488862133</v>
      </c>
      <c r="G34" s="103">
        <v>1347</v>
      </c>
      <c r="H34" s="103">
        <v>0</v>
      </c>
      <c r="I34" s="103">
        <f>+SUM(K34,+M34,+O34)</f>
        <v>3636</v>
      </c>
      <c r="J34" s="104">
        <f>IF(D34&gt;0,I34/D34*100,"-")</f>
        <v>72.96809151113787</v>
      </c>
      <c r="K34" s="103">
        <v>1998</v>
      </c>
      <c r="L34" s="104">
        <f>IF(D34&gt;0,K34/D34*100,"-")</f>
        <v>40.09632751354605</v>
      </c>
      <c r="M34" s="103">
        <v>0</v>
      </c>
      <c r="N34" s="104">
        <f>IF(D34&gt;0,M34/D34*100,"-")</f>
        <v>0</v>
      </c>
      <c r="O34" s="103">
        <v>1638</v>
      </c>
      <c r="P34" s="103">
        <v>970</v>
      </c>
      <c r="Q34" s="104">
        <f>IF(D34&gt;0,O34/D34*100,"-")</f>
        <v>32.87176399759181</v>
      </c>
      <c r="R34" s="103">
        <v>62</v>
      </c>
      <c r="S34" s="101"/>
      <c r="T34" s="101"/>
      <c r="U34" s="101"/>
      <c r="V34" s="101" t="s">
        <v>255</v>
      </c>
      <c r="W34" s="101"/>
      <c r="X34" s="101"/>
      <c r="Y34" s="101"/>
      <c r="Z34" s="101" t="s">
        <v>255</v>
      </c>
    </row>
    <row r="35" spans="1:26" s="107" customFormat="1" ht="13.5" customHeight="1">
      <c r="A35" s="101" t="s">
        <v>48</v>
      </c>
      <c r="B35" s="102" t="s">
        <v>308</v>
      </c>
      <c r="C35" s="101" t="s">
        <v>309</v>
      </c>
      <c r="D35" s="103">
        <f>+SUM(E35,+I35)</f>
        <v>24130</v>
      </c>
      <c r="E35" s="103">
        <f>+SUM(G35,+H35)</f>
        <v>2323</v>
      </c>
      <c r="F35" s="104">
        <f>IF(D35&gt;0,E35/D35*100,"-")</f>
        <v>9.627020306672192</v>
      </c>
      <c r="G35" s="103">
        <v>2323</v>
      </c>
      <c r="H35" s="103">
        <v>0</v>
      </c>
      <c r="I35" s="103">
        <f>+SUM(K35,+M35,+O35)</f>
        <v>21807</v>
      </c>
      <c r="J35" s="104">
        <f>IF(D35&gt;0,I35/D35*100,"-")</f>
        <v>90.3729796933278</v>
      </c>
      <c r="K35" s="103">
        <v>15844</v>
      </c>
      <c r="L35" s="104">
        <f>IF(D35&gt;0,K35/D35*100,"-")</f>
        <v>65.66100290095316</v>
      </c>
      <c r="M35" s="103">
        <v>0</v>
      </c>
      <c r="N35" s="104">
        <f>IF(D35&gt;0,M35/D35*100,"-")</f>
        <v>0</v>
      </c>
      <c r="O35" s="103">
        <v>5963</v>
      </c>
      <c r="P35" s="103">
        <v>3997</v>
      </c>
      <c r="Q35" s="104">
        <f>IF(D35&gt;0,O35/D35*100,"-")</f>
        <v>24.71197679237464</v>
      </c>
      <c r="R35" s="103">
        <v>125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48</v>
      </c>
      <c r="B36" s="102" t="s">
        <v>310</v>
      </c>
      <c r="C36" s="101" t="s">
        <v>311</v>
      </c>
      <c r="D36" s="103">
        <f>+SUM(E36,+I36)</f>
        <v>16197</v>
      </c>
      <c r="E36" s="103">
        <f>+SUM(G36,+H36)</f>
        <v>3799</v>
      </c>
      <c r="F36" s="104">
        <f>IF(D36&gt;0,E36/D36*100,"-")</f>
        <v>23.45496079520899</v>
      </c>
      <c r="G36" s="103">
        <v>3799</v>
      </c>
      <c r="H36" s="103">
        <v>0</v>
      </c>
      <c r="I36" s="103">
        <f>+SUM(K36,+M36,+O36)</f>
        <v>12398</v>
      </c>
      <c r="J36" s="104">
        <f>IF(D36&gt;0,I36/D36*100,"-")</f>
        <v>76.54503920479101</v>
      </c>
      <c r="K36" s="103">
        <v>4634</v>
      </c>
      <c r="L36" s="104">
        <f>IF(D36&gt;0,K36/D36*100,"-")</f>
        <v>28.61023646354263</v>
      </c>
      <c r="M36" s="103">
        <v>0</v>
      </c>
      <c r="N36" s="104">
        <f>IF(D36&gt;0,M36/D36*100,"-")</f>
        <v>0</v>
      </c>
      <c r="O36" s="103">
        <v>7764</v>
      </c>
      <c r="P36" s="103">
        <v>5684</v>
      </c>
      <c r="Q36" s="104">
        <f>IF(D36&gt;0,O36/D36*100,"-")</f>
        <v>47.934802741248376</v>
      </c>
      <c r="R36" s="103">
        <v>73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48</v>
      </c>
      <c r="B37" s="102" t="s">
        <v>312</v>
      </c>
      <c r="C37" s="101" t="s">
        <v>313</v>
      </c>
      <c r="D37" s="103">
        <f>+SUM(E37,+I37)</f>
        <v>8159</v>
      </c>
      <c r="E37" s="103">
        <f>+SUM(G37,+H37)</f>
        <v>1076</v>
      </c>
      <c r="F37" s="104">
        <f>IF(D37&gt;0,E37/D37*100,"-")</f>
        <v>13.187890672876579</v>
      </c>
      <c r="G37" s="103">
        <v>1076</v>
      </c>
      <c r="H37" s="103">
        <v>0</v>
      </c>
      <c r="I37" s="103">
        <f>+SUM(K37,+M37,+O37)</f>
        <v>7083</v>
      </c>
      <c r="J37" s="104">
        <f>IF(D37&gt;0,I37/D37*100,"-")</f>
        <v>86.81210932712342</v>
      </c>
      <c r="K37" s="103">
        <v>4806</v>
      </c>
      <c r="L37" s="104">
        <f>IF(D37&gt;0,K37/D37*100,"-")</f>
        <v>58.9042774849859</v>
      </c>
      <c r="M37" s="103">
        <v>0</v>
      </c>
      <c r="N37" s="104">
        <f>IF(D37&gt;0,M37/D37*100,"-")</f>
        <v>0</v>
      </c>
      <c r="O37" s="103">
        <v>2277</v>
      </c>
      <c r="P37" s="103">
        <v>1223</v>
      </c>
      <c r="Q37" s="104">
        <f>IF(D37&gt;0,O37/D37*100,"-")</f>
        <v>27.907831842137515</v>
      </c>
      <c r="R37" s="103">
        <v>31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48</v>
      </c>
      <c r="B38" s="102" t="s">
        <v>314</v>
      </c>
      <c r="C38" s="101" t="s">
        <v>315</v>
      </c>
      <c r="D38" s="103">
        <f>+SUM(E38,+I38)</f>
        <v>14731</v>
      </c>
      <c r="E38" s="103">
        <f>+SUM(G38,+H38)</f>
        <v>2392</v>
      </c>
      <c r="F38" s="104">
        <f>IF(D38&gt;0,E38/D38*100,"-")</f>
        <v>16.237865725341116</v>
      </c>
      <c r="G38" s="103">
        <v>2392</v>
      </c>
      <c r="H38" s="103">
        <v>0</v>
      </c>
      <c r="I38" s="103">
        <f>+SUM(K38,+M38,+O38)</f>
        <v>12339</v>
      </c>
      <c r="J38" s="104">
        <f>IF(D38&gt;0,I38/D38*100,"-")</f>
        <v>83.76213427465888</v>
      </c>
      <c r="K38" s="103">
        <v>7803</v>
      </c>
      <c r="L38" s="104">
        <f>IF(D38&gt;0,K38/D38*100,"-")</f>
        <v>52.96992736406219</v>
      </c>
      <c r="M38" s="103">
        <v>0</v>
      </c>
      <c r="N38" s="104">
        <f>IF(D38&gt;0,M38/D38*100,"-")</f>
        <v>0</v>
      </c>
      <c r="O38" s="103">
        <v>4536</v>
      </c>
      <c r="P38" s="103">
        <v>3453</v>
      </c>
      <c r="Q38" s="104">
        <f>IF(D38&gt;0,O38/D38*100,"-")</f>
        <v>30.792206910596704</v>
      </c>
      <c r="R38" s="103">
        <v>99</v>
      </c>
      <c r="S38" s="101"/>
      <c r="T38" s="101"/>
      <c r="U38" s="101"/>
      <c r="V38" s="101" t="s">
        <v>255</v>
      </c>
      <c r="W38" s="101"/>
      <c r="X38" s="101"/>
      <c r="Y38" s="101"/>
      <c r="Z38" s="101" t="s">
        <v>255</v>
      </c>
    </row>
    <row r="39" spans="1:26" s="107" customFormat="1" ht="13.5" customHeight="1">
      <c r="A39" s="101" t="s">
        <v>48</v>
      </c>
      <c r="B39" s="102" t="s">
        <v>316</v>
      </c>
      <c r="C39" s="101" t="s">
        <v>317</v>
      </c>
      <c r="D39" s="103">
        <f>+SUM(E39,+I39)</f>
        <v>7507</v>
      </c>
      <c r="E39" s="103">
        <f>+SUM(G39,+H39)</f>
        <v>233</v>
      </c>
      <c r="F39" s="104">
        <f>IF(D39&gt;0,E39/D39*100,"-")</f>
        <v>3.103769814839483</v>
      </c>
      <c r="G39" s="103">
        <v>233</v>
      </c>
      <c r="H39" s="103">
        <v>0</v>
      </c>
      <c r="I39" s="103">
        <f>+SUM(K39,+M39,+O39)</f>
        <v>7274</v>
      </c>
      <c r="J39" s="104">
        <f>IF(D39&gt;0,I39/D39*100,"-")</f>
        <v>96.89623018516052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7274</v>
      </c>
      <c r="P39" s="103">
        <v>7054</v>
      </c>
      <c r="Q39" s="104">
        <f>IF(D39&gt;0,O39/D39*100,"-")</f>
        <v>96.89623018516052</v>
      </c>
      <c r="R39" s="103">
        <v>50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48</v>
      </c>
      <c r="B40" s="102" t="s">
        <v>318</v>
      </c>
      <c r="C40" s="101" t="s">
        <v>319</v>
      </c>
      <c r="D40" s="103">
        <f>+SUM(E40,+I40)</f>
        <v>7579</v>
      </c>
      <c r="E40" s="103">
        <f>+SUM(G40,+H40)</f>
        <v>252</v>
      </c>
      <c r="F40" s="104">
        <f>IF(D40&gt;0,E40/D40*100,"-")</f>
        <v>3.32497690988257</v>
      </c>
      <c r="G40" s="103">
        <v>252</v>
      </c>
      <c r="H40" s="103">
        <v>0</v>
      </c>
      <c r="I40" s="103">
        <f>+SUM(K40,+M40,+O40)</f>
        <v>7327</v>
      </c>
      <c r="J40" s="104">
        <f>IF(D40&gt;0,I40/D40*100,"-")</f>
        <v>96.67502309011743</v>
      </c>
      <c r="K40" s="103">
        <v>4295</v>
      </c>
      <c r="L40" s="104">
        <f>IF(D40&gt;0,K40/D40*100,"-")</f>
        <v>56.66974534899063</v>
      </c>
      <c r="M40" s="103">
        <v>0</v>
      </c>
      <c r="N40" s="104">
        <f>IF(D40&gt;0,M40/D40*100,"-")</f>
        <v>0</v>
      </c>
      <c r="O40" s="103">
        <v>3032</v>
      </c>
      <c r="P40" s="103">
        <v>2680</v>
      </c>
      <c r="Q40" s="104">
        <f>IF(D40&gt;0,O40/D40*100,"-")</f>
        <v>40.0052777411268</v>
      </c>
      <c r="R40" s="103">
        <v>18</v>
      </c>
      <c r="S40" s="101"/>
      <c r="T40" s="101"/>
      <c r="U40" s="101"/>
      <c r="V40" s="101" t="s">
        <v>255</v>
      </c>
      <c r="W40" s="101"/>
      <c r="X40" s="101"/>
      <c r="Y40" s="101"/>
      <c r="Z40" s="101" t="s">
        <v>255</v>
      </c>
    </row>
    <row r="41" spans="1:26" s="107" customFormat="1" ht="13.5" customHeight="1">
      <c r="A41" s="101" t="s">
        <v>48</v>
      </c>
      <c r="B41" s="102" t="s">
        <v>320</v>
      </c>
      <c r="C41" s="101" t="s">
        <v>321</v>
      </c>
      <c r="D41" s="103">
        <f>+SUM(E41,+I41)</f>
        <v>22300</v>
      </c>
      <c r="E41" s="103">
        <f>+SUM(G41,+H41)</f>
        <v>1315</v>
      </c>
      <c r="F41" s="104">
        <f>IF(D41&gt;0,E41/D41*100,"-")</f>
        <v>5.896860986547085</v>
      </c>
      <c r="G41" s="103">
        <v>1315</v>
      </c>
      <c r="H41" s="103">
        <v>0</v>
      </c>
      <c r="I41" s="103">
        <f>+SUM(K41,+M41,+O41)</f>
        <v>20985</v>
      </c>
      <c r="J41" s="104">
        <f>IF(D41&gt;0,I41/D41*100,"-")</f>
        <v>94.10313901345292</v>
      </c>
      <c r="K41" s="103">
        <v>14493</v>
      </c>
      <c r="L41" s="104">
        <f>IF(D41&gt;0,K41/D41*100,"-")</f>
        <v>64.99103139013452</v>
      </c>
      <c r="M41" s="103">
        <v>0</v>
      </c>
      <c r="N41" s="104">
        <f>IF(D41&gt;0,M41/D41*100,"-")</f>
        <v>0</v>
      </c>
      <c r="O41" s="103">
        <v>6492</v>
      </c>
      <c r="P41" s="103">
        <v>4831</v>
      </c>
      <c r="Q41" s="104">
        <f>IF(D41&gt;0,O41/D41*100,"-")</f>
        <v>29.112107623318384</v>
      </c>
      <c r="R41" s="103">
        <v>84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48</v>
      </c>
      <c r="B42" s="102" t="s">
        <v>322</v>
      </c>
      <c r="C42" s="101" t="s">
        <v>323</v>
      </c>
      <c r="D42" s="103">
        <f>+SUM(E42,+I42)</f>
        <v>14676</v>
      </c>
      <c r="E42" s="103">
        <f>+SUM(G42,+H42)</f>
        <v>1996</v>
      </c>
      <c r="F42" s="104">
        <f>IF(D42&gt;0,E42/D42*100,"-")</f>
        <v>13.60043608612701</v>
      </c>
      <c r="G42" s="103">
        <v>1996</v>
      </c>
      <c r="H42" s="103">
        <v>0</v>
      </c>
      <c r="I42" s="103">
        <f>+SUM(K42,+M42,+O42)</f>
        <v>12680</v>
      </c>
      <c r="J42" s="104">
        <f>IF(D42&gt;0,I42/D42*100,"-")</f>
        <v>86.399563913873</v>
      </c>
      <c r="K42" s="103">
        <v>7654</v>
      </c>
      <c r="L42" s="104">
        <f>IF(D42&gt;0,K42/D42*100,"-")</f>
        <v>52.15317525211229</v>
      </c>
      <c r="M42" s="103">
        <v>0</v>
      </c>
      <c r="N42" s="104">
        <f>IF(D42&gt;0,M42/D42*100,"-")</f>
        <v>0</v>
      </c>
      <c r="O42" s="103">
        <v>5026</v>
      </c>
      <c r="P42" s="103">
        <v>2113</v>
      </c>
      <c r="Q42" s="104">
        <f>IF(D42&gt;0,O42/D42*100,"-")</f>
        <v>34.2463886617607</v>
      </c>
      <c r="R42" s="103">
        <v>41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42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山形県</v>
      </c>
      <c r="B7" s="109" t="str">
        <f>'水洗化人口等'!B7</f>
        <v>06000</v>
      </c>
      <c r="C7" s="108" t="s">
        <v>201</v>
      </c>
      <c r="D7" s="110">
        <f>SUM(E7,+H7,+K7)</f>
        <v>214417</v>
      </c>
      <c r="E7" s="110">
        <f>SUM(F7:G7)</f>
        <v>17221</v>
      </c>
      <c r="F7" s="110">
        <f>SUM(F$8:F$1000)</f>
        <v>5379</v>
      </c>
      <c r="G7" s="110">
        <f>SUM(G$8:G$1000)</f>
        <v>11842</v>
      </c>
      <c r="H7" s="110">
        <f>SUM(I7:J7)</f>
        <v>23631</v>
      </c>
      <c r="I7" s="110">
        <f>SUM(I$8:I$1000)</f>
        <v>10918</v>
      </c>
      <c r="J7" s="110">
        <f>SUM(J$8:J$1000)</f>
        <v>12713</v>
      </c>
      <c r="K7" s="110">
        <f>SUM(L7:M7)</f>
        <v>173565</v>
      </c>
      <c r="L7" s="110">
        <f>SUM(L$8:L$1000)</f>
        <v>43757</v>
      </c>
      <c r="M7" s="110">
        <f>SUM(M$8:M$1000)</f>
        <v>129808</v>
      </c>
      <c r="N7" s="110">
        <f>SUM(O7,+V7,+AC7)</f>
        <v>214417</v>
      </c>
      <c r="O7" s="110">
        <f>SUM(P7:U7)</f>
        <v>60054</v>
      </c>
      <c r="P7" s="110">
        <f aca="true" t="shared" si="0" ref="P7:U7">SUM(P$8:P$1000)</f>
        <v>60054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154363</v>
      </c>
      <c r="W7" s="110">
        <f aca="true" t="shared" si="1" ref="W7:AB7">SUM(W$8:W$1000)</f>
        <v>154363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0</v>
      </c>
      <c r="AD7" s="110">
        <f>SUM(AD$8:AD$1000)</f>
        <v>0</v>
      </c>
      <c r="AE7" s="110">
        <f>SUM(AE$8:AE$1000)</f>
        <v>0</v>
      </c>
      <c r="AF7" s="110">
        <f>SUM(AG7:AI7)</f>
        <v>9863</v>
      </c>
      <c r="AG7" s="110">
        <f>SUM(AG$8:AG$1000)</f>
        <v>9863</v>
      </c>
      <c r="AH7" s="110">
        <f>SUM(AH$8:AH$1000)</f>
        <v>0</v>
      </c>
      <c r="AI7" s="110">
        <f>SUM(AI$8:AI$1000)</f>
        <v>0</v>
      </c>
      <c r="AJ7" s="110">
        <f>SUM(AK7:AS7)</f>
        <v>9863</v>
      </c>
      <c r="AK7" s="110">
        <f aca="true" t="shared" si="2" ref="AK7:AS7">SUM(AK$8:AK$1000)</f>
        <v>0</v>
      </c>
      <c r="AL7" s="110">
        <f t="shared" si="2"/>
        <v>0</v>
      </c>
      <c r="AM7" s="110">
        <f t="shared" si="2"/>
        <v>5272</v>
      </c>
      <c r="AN7" s="110">
        <f t="shared" si="2"/>
        <v>603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2123</v>
      </c>
      <c r="AS7" s="110">
        <f t="shared" si="2"/>
        <v>1865</v>
      </c>
      <c r="AT7" s="110">
        <f>SUM(AU7:AY7)</f>
        <v>278</v>
      </c>
      <c r="AU7" s="110">
        <f>SUM(AU$8:AU$1000)</f>
        <v>0</v>
      </c>
      <c r="AV7" s="110">
        <f>SUM(AV$8:AV$1000)</f>
        <v>0</v>
      </c>
      <c r="AW7" s="110">
        <f>SUM(AW$8:AW$1000)</f>
        <v>278</v>
      </c>
      <c r="AX7" s="110">
        <f>SUM(AX$8:AX$1000)</f>
        <v>0</v>
      </c>
      <c r="AY7" s="110">
        <f>SUM(AY$8:AY$1000)</f>
        <v>0</v>
      </c>
      <c r="AZ7" s="110">
        <f>SUM(BA7:BC7)</f>
        <v>0</v>
      </c>
      <c r="BA7" s="110">
        <f>SUM(BA$8:BA$1000)</f>
        <v>0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48</v>
      </c>
      <c r="B8" s="106" t="s">
        <v>253</v>
      </c>
      <c r="C8" s="101" t="s">
        <v>254</v>
      </c>
      <c r="D8" s="103">
        <f>SUM(E8,+H8,+K8)</f>
        <v>17035</v>
      </c>
      <c r="E8" s="103">
        <f>SUM(F8:G8)</f>
        <v>0</v>
      </c>
      <c r="F8" s="103">
        <v>0</v>
      </c>
      <c r="G8" s="103">
        <v>0</v>
      </c>
      <c r="H8" s="103">
        <f>SUM(I8:J8)</f>
        <v>17035</v>
      </c>
      <c r="I8" s="103">
        <v>4322</v>
      </c>
      <c r="J8" s="103">
        <v>12713</v>
      </c>
      <c r="K8" s="103">
        <f>SUM(L8:M8)</f>
        <v>0</v>
      </c>
      <c r="L8" s="103">
        <v>0</v>
      </c>
      <c r="M8" s="103">
        <v>0</v>
      </c>
      <c r="N8" s="103">
        <f>SUM(O8,+V8,+AC8)</f>
        <v>17035</v>
      </c>
      <c r="O8" s="103">
        <f>SUM(P8:U8)</f>
        <v>4322</v>
      </c>
      <c r="P8" s="103">
        <v>4322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12713</v>
      </c>
      <c r="W8" s="103">
        <v>12713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436</v>
      </c>
      <c r="AG8" s="103">
        <v>436</v>
      </c>
      <c r="AH8" s="103">
        <v>0</v>
      </c>
      <c r="AI8" s="103">
        <v>0</v>
      </c>
      <c r="AJ8" s="103">
        <f>SUM(AK8:AS8)</f>
        <v>436</v>
      </c>
      <c r="AK8" s="103">
        <v>0</v>
      </c>
      <c r="AL8" s="103">
        <v>0</v>
      </c>
      <c r="AM8" s="103">
        <v>25</v>
      </c>
      <c r="AN8" s="103">
        <v>395</v>
      </c>
      <c r="AO8" s="103">
        <v>0</v>
      </c>
      <c r="AP8" s="103">
        <v>0</v>
      </c>
      <c r="AQ8" s="103">
        <v>0</v>
      </c>
      <c r="AR8" s="103">
        <v>16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48</v>
      </c>
      <c r="B9" s="106" t="s">
        <v>256</v>
      </c>
      <c r="C9" s="101" t="s">
        <v>257</v>
      </c>
      <c r="D9" s="103">
        <f>SUM(E9,+H9,+K9)</f>
        <v>22001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22001</v>
      </c>
      <c r="L9" s="103">
        <v>11219</v>
      </c>
      <c r="M9" s="103">
        <v>10782</v>
      </c>
      <c r="N9" s="103">
        <f>SUM(O9,+V9,+AC9)</f>
        <v>22001</v>
      </c>
      <c r="O9" s="103">
        <f>SUM(P9:U9)</f>
        <v>11219</v>
      </c>
      <c r="P9" s="103">
        <v>11219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10782</v>
      </c>
      <c r="W9" s="103">
        <v>10782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990</v>
      </c>
      <c r="AG9" s="103">
        <v>990</v>
      </c>
      <c r="AH9" s="103">
        <v>0</v>
      </c>
      <c r="AI9" s="103">
        <v>0</v>
      </c>
      <c r="AJ9" s="103">
        <f>SUM(AK9:AS9)</f>
        <v>990</v>
      </c>
      <c r="AK9" s="103">
        <v>0</v>
      </c>
      <c r="AL9" s="103">
        <v>0</v>
      </c>
      <c r="AM9" s="103">
        <v>192</v>
      </c>
      <c r="AN9" s="103">
        <v>0</v>
      </c>
      <c r="AO9" s="103">
        <v>0</v>
      </c>
      <c r="AP9" s="103">
        <v>0</v>
      </c>
      <c r="AQ9" s="103">
        <v>0</v>
      </c>
      <c r="AR9" s="103">
        <v>798</v>
      </c>
      <c r="AS9" s="103">
        <v>0</v>
      </c>
      <c r="AT9" s="103">
        <f>SUM(AU9:AY9)</f>
        <v>21</v>
      </c>
      <c r="AU9" s="103">
        <v>0</v>
      </c>
      <c r="AV9" s="103">
        <v>0</v>
      </c>
      <c r="AW9" s="103">
        <v>21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48</v>
      </c>
      <c r="B10" s="106" t="s">
        <v>258</v>
      </c>
      <c r="C10" s="101" t="s">
        <v>259</v>
      </c>
      <c r="D10" s="103">
        <f>SUM(E10,+H10,+K10)</f>
        <v>24464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24464</v>
      </c>
      <c r="L10" s="103">
        <v>3280</v>
      </c>
      <c r="M10" s="103">
        <v>21184</v>
      </c>
      <c r="N10" s="103">
        <f>SUM(O10,+V10,+AC10)</f>
        <v>24464</v>
      </c>
      <c r="O10" s="103">
        <f>SUM(P10:U10)</f>
        <v>3280</v>
      </c>
      <c r="P10" s="103">
        <v>3280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21184</v>
      </c>
      <c r="W10" s="103">
        <v>21184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1248</v>
      </c>
      <c r="AG10" s="103">
        <v>1248</v>
      </c>
      <c r="AH10" s="103">
        <v>0</v>
      </c>
      <c r="AI10" s="103">
        <v>0</v>
      </c>
      <c r="AJ10" s="103">
        <f>SUM(AK10:AS10)</f>
        <v>1248</v>
      </c>
      <c r="AK10" s="103">
        <v>0</v>
      </c>
      <c r="AL10" s="103">
        <v>0</v>
      </c>
      <c r="AM10" s="103">
        <v>1248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169</v>
      </c>
      <c r="AU10" s="103">
        <v>0</v>
      </c>
      <c r="AV10" s="103">
        <v>0</v>
      </c>
      <c r="AW10" s="103">
        <v>169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48</v>
      </c>
      <c r="B11" s="106" t="s">
        <v>260</v>
      </c>
      <c r="C11" s="101" t="s">
        <v>261</v>
      </c>
      <c r="D11" s="103">
        <f>SUM(E11,+H11,+K11)</f>
        <v>19037</v>
      </c>
      <c r="E11" s="103">
        <f>SUM(F11:G11)</f>
        <v>0</v>
      </c>
      <c r="F11" s="103">
        <v>0</v>
      </c>
      <c r="G11" s="103">
        <v>0</v>
      </c>
      <c r="H11" s="103">
        <f>SUM(I11:J11)</f>
        <v>180</v>
      </c>
      <c r="I11" s="103">
        <v>180</v>
      </c>
      <c r="J11" s="103">
        <v>0</v>
      </c>
      <c r="K11" s="103">
        <f>SUM(L11:M11)</f>
        <v>18857</v>
      </c>
      <c r="L11" s="103">
        <v>3539</v>
      </c>
      <c r="M11" s="103">
        <v>15318</v>
      </c>
      <c r="N11" s="103">
        <f>SUM(O11,+V11,+AC11)</f>
        <v>19037</v>
      </c>
      <c r="O11" s="103">
        <f>SUM(P11:U11)</f>
        <v>3719</v>
      </c>
      <c r="P11" s="103">
        <v>3719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15318</v>
      </c>
      <c r="W11" s="103">
        <v>15318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309</v>
      </c>
      <c r="AG11" s="103">
        <v>309</v>
      </c>
      <c r="AH11" s="103">
        <v>0</v>
      </c>
      <c r="AI11" s="103">
        <v>0</v>
      </c>
      <c r="AJ11" s="103">
        <f>SUM(AK11:AS11)</f>
        <v>309</v>
      </c>
      <c r="AK11" s="103">
        <v>0</v>
      </c>
      <c r="AL11" s="103">
        <v>0</v>
      </c>
      <c r="AM11" s="103">
        <v>309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48</v>
      </c>
      <c r="B12" s="106" t="s">
        <v>262</v>
      </c>
      <c r="C12" s="101" t="s">
        <v>263</v>
      </c>
      <c r="D12" s="103">
        <f>SUM(E12,+H12,+K12)</f>
        <v>11783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11783</v>
      </c>
      <c r="L12" s="103">
        <v>3836</v>
      </c>
      <c r="M12" s="103">
        <v>7947</v>
      </c>
      <c r="N12" s="103">
        <f>SUM(O12,+V12,+AC12)</f>
        <v>11783</v>
      </c>
      <c r="O12" s="103">
        <f>SUM(P12:U12)</f>
        <v>3836</v>
      </c>
      <c r="P12" s="103">
        <v>3836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7947</v>
      </c>
      <c r="W12" s="103">
        <v>7947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670</v>
      </c>
      <c r="AG12" s="103">
        <v>670</v>
      </c>
      <c r="AH12" s="103">
        <v>0</v>
      </c>
      <c r="AI12" s="103">
        <v>0</v>
      </c>
      <c r="AJ12" s="103">
        <f>SUM(AK12:AS12)</f>
        <v>670</v>
      </c>
      <c r="AK12" s="103">
        <v>0</v>
      </c>
      <c r="AL12" s="103">
        <v>0</v>
      </c>
      <c r="AM12" s="103">
        <v>22</v>
      </c>
      <c r="AN12" s="103">
        <v>0</v>
      </c>
      <c r="AO12" s="103">
        <v>0</v>
      </c>
      <c r="AP12" s="103">
        <v>0</v>
      </c>
      <c r="AQ12" s="103">
        <v>0</v>
      </c>
      <c r="AR12" s="103">
        <v>63</v>
      </c>
      <c r="AS12" s="103">
        <v>585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48</v>
      </c>
      <c r="B13" s="106" t="s">
        <v>264</v>
      </c>
      <c r="C13" s="101" t="s">
        <v>265</v>
      </c>
      <c r="D13" s="103">
        <f>SUM(E13,+H13,+K13)</f>
        <v>10038</v>
      </c>
      <c r="E13" s="103">
        <f>SUM(F13:G13)</f>
        <v>75</v>
      </c>
      <c r="F13" s="103">
        <v>75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9963</v>
      </c>
      <c r="L13" s="103">
        <v>2359</v>
      </c>
      <c r="M13" s="103">
        <v>7604</v>
      </c>
      <c r="N13" s="103">
        <f>SUM(O13,+V13,+AC13)</f>
        <v>10038</v>
      </c>
      <c r="O13" s="103">
        <f>SUM(P13:U13)</f>
        <v>2434</v>
      </c>
      <c r="P13" s="103">
        <v>2434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7604</v>
      </c>
      <c r="W13" s="103">
        <v>7604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511</v>
      </c>
      <c r="AG13" s="103">
        <v>511</v>
      </c>
      <c r="AH13" s="103">
        <v>0</v>
      </c>
      <c r="AI13" s="103">
        <v>0</v>
      </c>
      <c r="AJ13" s="103">
        <f>SUM(AK13:AS13)</f>
        <v>511</v>
      </c>
      <c r="AK13" s="103">
        <v>0</v>
      </c>
      <c r="AL13" s="103">
        <v>0</v>
      </c>
      <c r="AM13" s="103">
        <v>511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48</v>
      </c>
      <c r="B14" s="106" t="s">
        <v>266</v>
      </c>
      <c r="C14" s="101" t="s">
        <v>267</v>
      </c>
      <c r="D14" s="103">
        <f>SUM(E14,+H14,+K14)</f>
        <v>5494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5494</v>
      </c>
      <c r="L14" s="103">
        <v>1243</v>
      </c>
      <c r="M14" s="103">
        <v>4251</v>
      </c>
      <c r="N14" s="103">
        <f>SUM(O14,+V14,+AC14)</f>
        <v>5494</v>
      </c>
      <c r="O14" s="103">
        <f>SUM(P14:U14)</f>
        <v>1243</v>
      </c>
      <c r="P14" s="103">
        <v>1243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4251</v>
      </c>
      <c r="W14" s="103">
        <v>4251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141</v>
      </c>
      <c r="AG14" s="103">
        <v>141</v>
      </c>
      <c r="AH14" s="103">
        <v>0</v>
      </c>
      <c r="AI14" s="103">
        <v>0</v>
      </c>
      <c r="AJ14" s="103">
        <f>SUM(AK14:AS14)</f>
        <v>141</v>
      </c>
      <c r="AK14" s="103">
        <v>0</v>
      </c>
      <c r="AL14" s="103">
        <v>0</v>
      </c>
      <c r="AM14" s="103">
        <v>8</v>
      </c>
      <c r="AN14" s="103">
        <v>128</v>
      </c>
      <c r="AO14" s="103">
        <v>0</v>
      </c>
      <c r="AP14" s="103">
        <v>0</v>
      </c>
      <c r="AQ14" s="103">
        <v>0</v>
      </c>
      <c r="AR14" s="103">
        <v>5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48</v>
      </c>
      <c r="B15" s="106" t="s">
        <v>268</v>
      </c>
      <c r="C15" s="101" t="s">
        <v>269</v>
      </c>
      <c r="D15" s="103">
        <f>SUM(E15,+H15,+K15)</f>
        <v>3158</v>
      </c>
      <c r="E15" s="103">
        <f>SUM(F15:G15)</f>
        <v>3158</v>
      </c>
      <c r="F15" s="103">
        <v>1173</v>
      </c>
      <c r="G15" s="103">
        <v>1985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3158</v>
      </c>
      <c r="O15" s="103">
        <f>SUM(P15:U15)</f>
        <v>1173</v>
      </c>
      <c r="P15" s="103">
        <v>1173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1985</v>
      </c>
      <c r="W15" s="103">
        <v>1985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282</v>
      </c>
      <c r="AG15" s="103">
        <v>282</v>
      </c>
      <c r="AH15" s="103">
        <v>0</v>
      </c>
      <c r="AI15" s="103">
        <v>0</v>
      </c>
      <c r="AJ15" s="103">
        <f>SUM(AK15:AS15)</f>
        <v>282</v>
      </c>
      <c r="AK15" s="103">
        <v>0</v>
      </c>
      <c r="AL15" s="103">
        <v>0</v>
      </c>
      <c r="AM15" s="103">
        <v>282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48</v>
      </c>
      <c r="B16" s="106" t="s">
        <v>270</v>
      </c>
      <c r="C16" s="101" t="s">
        <v>271</v>
      </c>
      <c r="D16" s="103">
        <f>SUM(E16,+H16,+K16)</f>
        <v>8199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8199</v>
      </c>
      <c r="L16" s="103">
        <v>2522</v>
      </c>
      <c r="M16" s="103">
        <v>5677</v>
      </c>
      <c r="N16" s="103">
        <f>SUM(O16,+V16,+AC16)</f>
        <v>8199</v>
      </c>
      <c r="O16" s="103">
        <f>SUM(P16:U16)</f>
        <v>2522</v>
      </c>
      <c r="P16" s="103">
        <v>2522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5677</v>
      </c>
      <c r="W16" s="103">
        <v>5677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270</v>
      </c>
      <c r="AG16" s="103">
        <v>270</v>
      </c>
      <c r="AH16" s="103">
        <v>0</v>
      </c>
      <c r="AI16" s="103">
        <v>0</v>
      </c>
      <c r="AJ16" s="103">
        <f>SUM(AK16:AS16)</f>
        <v>270</v>
      </c>
      <c r="AK16" s="103">
        <v>0</v>
      </c>
      <c r="AL16" s="103">
        <v>0</v>
      </c>
      <c r="AM16" s="103">
        <v>270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30</v>
      </c>
      <c r="AU16" s="103">
        <v>0</v>
      </c>
      <c r="AV16" s="103">
        <v>0</v>
      </c>
      <c r="AW16" s="103">
        <v>30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48</v>
      </c>
      <c r="B17" s="106" t="s">
        <v>272</v>
      </c>
      <c r="C17" s="101" t="s">
        <v>273</v>
      </c>
      <c r="D17" s="103">
        <f>SUM(E17,+H17,+K17)</f>
        <v>3611</v>
      </c>
      <c r="E17" s="103">
        <f>SUM(F17:G17)</f>
        <v>3611</v>
      </c>
      <c r="F17" s="103">
        <v>1261</v>
      </c>
      <c r="G17" s="103">
        <v>2350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3611</v>
      </c>
      <c r="O17" s="103">
        <f>SUM(P17:U17)</f>
        <v>1261</v>
      </c>
      <c r="P17" s="103">
        <v>1261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2350</v>
      </c>
      <c r="W17" s="103">
        <v>2350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324</v>
      </c>
      <c r="AG17" s="103">
        <v>324</v>
      </c>
      <c r="AH17" s="103">
        <v>0</v>
      </c>
      <c r="AI17" s="103">
        <v>0</v>
      </c>
      <c r="AJ17" s="103">
        <f>SUM(AK17:AS17)</f>
        <v>324</v>
      </c>
      <c r="AK17" s="103">
        <v>0</v>
      </c>
      <c r="AL17" s="103">
        <v>0</v>
      </c>
      <c r="AM17" s="103">
        <v>324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48</v>
      </c>
      <c r="B18" s="106" t="s">
        <v>274</v>
      </c>
      <c r="C18" s="101" t="s">
        <v>275</v>
      </c>
      <c r="D18" s="103">
        <f>SUM(E18,+H18,+K18)</f>
        <v>7075</v>
      </c>
      <c r="E18" s="103">
        <f>SUM(F18:G18)</f>
        <v>7075</v>
      </c>
      <c r="F18" s="103">
        <v>1822</v>
      </c>
      <c r="G18" s="103">
        <v>5253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7075</v>
      </c>
      <c r="O18" s="103">
        <f>SUM(P18:U18)</f>
        <v>1822</v>
      </c>
      <c r="P18" s="103">
        <v>1822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5253</v>
      </c>
      <c r="W18" s="103">
        <v>5253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633</v>
      </c>
      <c r="AG18" s="103">
        <v>633</v>
      </c>
      <c r="AH18" s="103">
        <v>0</v>
      </c>
      <c r="AI18" s="103">
        <v>0</v>
      </c>
      <c r="AJ18" s="103">
        <f>SUM(AK18:AS18)</f>
        <v>633</v>
      </c>
      <c r="AK18" s="103">
        <v>0</v>
      </c>
      <c r="AL18" s="103">
        <v>0</v>
      </c>
      <c r="AM18" s="103">
        <v>633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48</v>
      </c>
      <c r="B19" s="106" t="s">
        <v>276</v>
      </c>
      <c r="C19" s="101" t="s">
        <v>277</v>
      </c>
      <c r="D19" s="103">
        <f>SUM(E19,+H19,+K19)</f>
        <v>8991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8991</v>
      </c>
      <c r="L19" s="103">
        <v>1086</v>
      </c>
      <c r="M19" s="103">
        <v>7905</v>
      </c>
      <c r="N19" s="103">
        <f>SUM(O19,+V19,+AC19)</f>
        <v>8991</v>
      </c>
      <c r="O19" s="103">
        <f>SUM(P19:U19)</f>
        <v>1086</v>
      </c>
      <c r="P19" s="103">
        <v>1086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7905</v>
      </c>
      <c r="W19" s="103">
        <v>7905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422</v>
      </c>
      <c r="AG19" s="103">
        <v>422</v>
      </c>
      <c r="AH19" s="103">
        <v>0</v>
      </c>
      <c r="AI19" s="103">
        <v>0</v>
      </c>
      <c r="AJ19" s="103">
        <f>SUM(AK19:AS19)</f>
        <v>422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422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48</v>
      </c>
      <c r="B20" s="106" t="s">
        <v>278</v>
      </c>
      <c r="C20" s="101" t="s">
        <v>279</v>
      </c>
      <c r="D20" s="103">
        <f>SUM(E20,+H20,+K20)</f>
        <v>10069</v>
      </c>
      <c r="E20" s="103">
        <f>SUM(F20:G20)</f>
        <v>0</v>
      </c>
      <c r="F20" s="103">
        <v>0</v>
      </c>
      <c r="G20" s="103">
        <v>0</v>
      </c>
      <c r="H20" s="103">
        <f>SUM(I20:J20)</f>
        <v>2862</v>
      </c>
      <c r="I20" s="103">
        <v>2862</v>
      </c>
      <c r="J20" s="103">
        <v>0</v>
      </c>
      <c r="K20" s="103">
        <f>SUM(L20:M20)</f>
        <v>7207</v>
      </c>
      <c r="L20" s="103">
        <v>0</v>
      </c>
      <c r="M20" s="103">
        <v>7207</v>
      </c>
      <c r="N20" s="103">
        <f>SUM(O20,+V20,+AC20)</f>
        <v>10069</v>
      </c>
      <c r="O20" s="103">
        <f>SUM(P20:U20)</f>
        <v>2862</v>
      </c>
      <c r="P20" s="103">
        <v>2862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7207</v>
      </c>
      <c r="W20" s="103">
        <v>7207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570</v>
      </c>
      <c r="AG20" s="103">
        <v>570</v>
      </c>
      <c r="AH20" s="103">
        <v>0</v>
      </c>
      <c r="AI20" s="103">
        <v>0</v>
      </c>
      <c r="AJ20" s="103">
        <f>SUM(AK20:AS20)</f>
        <v>570</v>
      </c>
      <c r="AK20" s="103">
        <v>0</v>
      </c>
      <c r="AL20" s="103">
        <v>0</v>
      </c>
      <c r="AM20" s="103">
        <v>42</v>
      </c>
      <c r="AN20" s="103">
        <v>0</v>
      </c>
      <c r="AO20" s="103">
        <v>0</v>
      </c>
      <c r="AP20" s="103">
        <v>0</v>
      </c>
      <c r="AQ20" s="103">
        <v>0</v>
      </c>
      <c r="AR20" s="103">
        <v>528</v>
      </c>
      <c r="AS20" s="103">
        <v>0</v>
      </c>
      <c r="AT20" s="103">
        <f>SUM(AU20:AY20)</f>
        <v>5</v>
      </c>
      <c r="AU20" s="103">
        <v>0</v>
      </c>
      <c r="AV20" s="103">
        <v>0</v>
      </c>
      <c r="AW20" s="103">
        <v>5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48</v>
      </c>
      <c r="B21" s="106" t="s">
        <v>280</v>
      </c>
      <c r="C21" s="101" t="s">
        <v>281</v>
      </c>
      <c r="D21" s="103">
        <f>SUM(E21,+H21,+K21)</f>
        <v>1631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1631</v>
      </c>
      <c r="L21" s="103">
        <v>394</v>
      </c>
      <c r="M21" s="103">
        <v>1237</v>
      </c>
      <c r="N21" s="103">
        <f>SUM(O21,+V21,+AC21)</f>
        <v>1631</v>
      </c>
      <c r="O21" s="103">
        <f>SUM(P21:U21)</f>
        <v>394</v>
      </c>
      <c r="P21" s="103">
        <v>394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1237</v>
      </c>
      <c r="W21" s="103">
        <v>1237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41</v>
      </c>
      <c r="AG21" s="103">
        <v>41</v>
      </c>
      <c r="AH21" s="103">
        <v>0</v>
      </c>
      <c r="AI21" s="103">
        <v>0</v>
      </c>
      <c r="AJ21" s="103">
        <f>SUM(AK21:AS21)</f>
        <v>41</v>
      </c>
      <c r="AK21" s="103">
        <v>0</v>
      </c>
      <c r="AL21" s="103">
        <v>0</v>
      </c>
      <c r="AM21" s="103">
        <v>0</v>
      </c>
      <c r="AN21" s="103">
        <v>38</v>
      </c>
      <c r="AO21" s="103">
        <v>0</v>
      </c>
      <c r="AP21" s="103">
        <v>0</v>
      </c>
      <c r="AQ21" s="103">
        <v>0</v>
      </c>
      <c r="AR21" s="103">
        <v>1</v>
      </c>
      <c r="AS21" s="103">
        <v>2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48</v>
      </c>
      <c r="B22" s="106" t="s">
        <v>282</v>
      </c>
      <c r="C22" s="101" t="s">
        <v>283</v>
      </c>
      <c r="D22" s="103">
        <f>SUM(E22,+H22,+K22)</f>
        <v>1795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1795</v>
      </c>
      <c r="L22" s="103">
        <v>319</v>
      </c>
      <c r="M22" s="103">
        <v>1476</v>
      </c>
      <c r="N22" s="103">
        <f>SUM(O22,+V22,+AC22)</f>
        <v>1795</v>
      </c>
      <c r="O22" s="103">
        <f>SUM(P22:U22)</f>
        <v>319</v>
      </c>
      <c r="P22" s="103">
        <v>319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1476</v>
      </c>
      <c r="W22" s="103">
        <v>1476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46</v>
      </c>
      <c r="AG22" s="103">
        <v>46</v>
      </c>
      <c r="AH22" s="103">
        <v>0</v>
      </c>
      <c r="AI22" s="103">
        <v>0</v>
      </c>
      <c r="AJ22" s="103">
        <f>SUM(AK22:AS22)</f>
        <v>46</v>
      </c>
      <c r="AK22" s="103">
        <v>0</v>
      </c>
      <c r="AL22" s="103">
        <v>0</v>
      </c>
      <c r="AM22" s="103">
        <v>2</v>
      </c>
      <c r="AN22" s="103">
        <v>42</v>
      </c>
      <c r="AO22" s="103">
        <v>0</v>
      </c>
      <c r="AP22" s="103">
        <v>0</v>
      </c>
      <c r="AQ22" s="103">
        <v>0</v>
      </c>
      <c r="AR22" s="103">
        <v>2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48</v>
      </c>
      <c r="B23" s="106" t="s">
        <v>284</v>
      </c>
      <c r="C23" s="101" t="s">
        <v>285</v>
      </c>
      <c r="D23" s="103">
        <f>SUM(E23,+H23,+K23)</f>
        <v>3295</v>
      </c>
      <c r="E23" s="103">
        <f>SUM(F23:G23)</f>
        <v>3295</v>
      </c>
      <c r="F23" s="103">
        <v>1041</v>
      </c>
      <c r="G23" s="103">
        <v>2254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3295</v>
      </c>
      <c r="O23" s="103">
        <f>SUM(P23:U23)</f>
        <v>1041</v>
      </c>
      <c r="P23" s="103">
        <v>1041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2254</v>
      </c>
      <c r="W23" s="103">
        <v>2254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294</v>
      </c>
      <c r="AG23" s="103">
        <v>294</v>
      </c>
      <c r="AH23" s="103">
        <v>0</v>
      </c>
      <c r="AI23" s="103">
        <v>0</v>
      </c>
      <c r="AJ23" s="103">
        <f>SUM(AK23:AS23)</f>
        <v>294</v>
      </c>
      <c r="AK23" s="103">
        <v>0</v>
      </c>
      <c r="AL23" s="103">
        <v>0</v>
      </c>
      <c r="AM23" s="103">
        <v>294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48</v>
      </c>
      <c r="B24" s="106" t="s">
        <v>286</v>
      </c>
      <c r="C24" s="101" t="s">
        <v>287</v>
      </c>
      <c r="D24" s="103">
        <f>SUM(E24,+H24,+K24)</f>
        <v>2655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2655</v>
      </c>
      <c r="L24" s="103">
        <v>397</v>
      </c>
      <c r="M24" s="103">
        <v>2258</v>
      </c>
      <c r="N24" s="103">
        <f>SUM(O24,+V24,+AC24)</f>
        <v>2655</v>
      </c>
      <c r="O24" s="103">
        <f>SUM(P24:U24)</f>
        <v>397</v>
      </c>
      <c r="P24" s="103">
        <v>397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2258</v>
      </c>
      <c r="W24" s="103">
        <v>2258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135</v>
      </c>
      <c r="AG24" s="103">
        <v>135</v>
      </c>
      <c r="AH24" s="103">
        <v>0</v>
      </c>
      <c r="AI24" s="103">
        <v>0</v>
      </c>
      <c r="AJ24" s="103">
        <f>SUM(AK24:AS24)</f>
        <v>135</v>
      </c>
      <c r="AK24" s="103">
        <v>0</v>
      </c>
      <c r="AL24" s="103">
        <v>0</v>
      </c>
      <c r="AM24" s="103">
        <v>135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48</v>
      </c>
      <c r="B25" s="106" t="s">
        <v>288</v>
      </c>
      <c r="C25" s="101" t="s">
        <v>289</v>
      </c>
      <c r="D25" s="103">
        <f>SUM(E25,+H25,+K25)</f>
        <v>4076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4076</v>
      </c>
      <c r="L25" s="103">
        <v>1000</v>
      </c>
      <c r="M25" s="103">
        <v>3076</v>
      </c>
      <c r="N25" s="103">
        <f>SUM(O25,+V25,+AC25)</f>
        <v>4076</v>
      </c>
      <c r="O25" s="103">
        <f>SUM(P25:U25)</f>
        <v>1000</v>
      </c>
      <c r="P25" s="103">
        <v>1000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3076</v>
      </c>
      <c r="W25" s="103">
        <v>3076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207</v>
      </c>
      <c r="AG25" s="103">
        <v>207</v>
      </c>
      <c r="AH25" s="103">
        <v>0</v>
      </c>
      <c r="AI25" s="103">
        <v>0</v>
      </c>
      <c r="AJ25" s="103">
        <f>SUM(AK25:AS25)</f>
        <v>207</v>
      </c>
      <c r="AK25" s="103">
        <v>0</v>
      </c>
      <c r="AL25" s="103">
        <v>0</v>
      </c>
      <c r="AM25" s="103">
        <v>207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48</v>
      </c>
      <c r="B26" s="106" t="s">
        <v>290</v>
      </c>
      <c r="C26" s="101" t="s">
        <v>291</v>
      </c>
      <c r="D26" s="103">
        <f>SUM(E26,+H26,+K26)</f>
        <v>3580</v>
      </c>
      <c r="E26" s="103">
        <f>SUM(F26:G26)</f>
        <v>7</v>
      </c>
      <c r="F26" s="103">
        <v>7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3573</v>
      </c>
      <c r="L26" s="103">
        <v>928</v>
      </c>
      <c r="M26" s="103">
        <v>2645</v>
      </c>
      <c r="N26" s="103">
        <f>SUM(O26,+V26,+AC26)</f>
        <v>3580</v>
      </c>
      <c r="O26" s="103">
        <f>SUM(P26:U26)</f>
        <v>935</v>
      </c>
      <c r="P26" s="103">
        <v>935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2645</v>
      </c>
      <c r="W26" s="103">
        <v>2645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182</v>
      </c>
      <c r="AG26" s="103">
        <v>182</v>
      </c>
      <c r="AH26" s="103">
        <v>0</v>
      </c>
      <c r="AI26" s="103">
        <v>0</v>
      </c>
      <c r="AJ26" s="103">
        <f>SUM(AK26:AS26)</f>
        <v>182</v>
      </c>
      <c r="AK26" s="103">
        <v>0</v>
      </c>
      <c r="AL26" s="103">
        <v>0</v>
      </c>
      <c r="AM26" s="103">
        <v>182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48</v>
      </c>
      <c r="B27" s="106" t="s">
        <v>292</v>
      </c>
      <c r="C27" s="101" t="s">
        <v>293</v>
      </c>
      <c r="D27" s="103">
        <f>SUM(E27,+H27,+K27)</f>
        <v>2615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2615</v>
      </c>
      <c r="L27" s="103">
        <v>286</v>
      </c>
      <c r="M27" s="103">
        <v>2329</v>
      </c>
      <c r="N27" s="103">
        <f>SUM(O27,+V27,+AC27)</f>
        <v>2615</v>
      </c>
      <c r="O27" s="103">
        <f>SUM(P27:U27)</f>
        <v>286</v>
      </c>
      <c r="P27" s="103">
        <v>286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2329</v>
      </c>
      <c r="W27" s="103">
        <v>2329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123</v>
      </c>
      <c r="AG27" s="103">
        <v>123</v>
      </c>
      <c r="AH27" s="103">
        <v>0</v>
      </c>
      <c r="AI27" s="103">
        <v>0</v>
      </c>
      <c r="AJ27" s="103">
        <f>SUM(AK27:AS27)</f>
        <v>123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123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48</v>
      </c>
      <c r="B28" s="106" t="s">
        <v>294</v>
      </c>
      <c r="C28" s="101" t="s">
        <v>295</v>
      </c>
      <c r="D28" s="103">
        <f>SUM(E28,+H28,+K28)</f>
        <v>1933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1933</v>
      </c>
      <c r="L28" s="103">
        <v>504</v>
      </c>
      <c r="M28" s="103">
        <v>1429</v>
      </c>
      <c r="N28" s="103">
        <f>SUM(O28,+V28,+AC28)</f>
        <v>1933</v>
      </c>
      <c r="O28" s="103">
        <f>SUM(P28:U28)</f>
        <v>504</v>
      </c>
      <c r="P28" s="103">
        <v>504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1429</v>
      </c>
      <c r="W28" s="103">
        <v>1429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111</v>
      </c>
      <c r="AG28" s="103">
        <v>111</v>
      </c>
      <c r="AH28" s="103">
        <v>0</v>
      </c>
      <c r="AI28" s="103">
        <v>0</v>
      </c>
      <c r="AJ28" s="103">
        <f>SUM(AK28:AS28)</f>
        <v>111</v>
      </c>
      <c r="AK28" s="103">
        <v>0</v>
      </c>
      <c r="AL28" s="103">
        <v>0</v>
      </c>
      <c r="AM28" s="103">
        <v>4</v>
      </c>
      <c r="AN28" s="103">
        <v>0</v>
      </c>
      <c r="AO28" s="103">
        <v>0</v>
      </c>
      <c r="AP28" s="103">
        <v>0</v>
      </c>
      <c r="AQ28" s="103">
        <v>0</v>
      </c>
      <c r="AR28" s="103">
        <v>11</v>
      </c>
      <c r="AS28" s="103">
        <v>96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48</v>
      </c>
      <c r="B29" s="106" t="s">
        <v>296</v>
      </c>
      <c r="C29" s="101" t="s">
        <v>297</v>
      </c>
      <c r="D29" s="103">
        <f>SUM(E29,+H29,+K29)</f>
        <v>3211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3211</v>
      </c>
      <c r="L29" s="103">
        <v>1480</v>
      </c>
      <c r="M29" s="103">
        <v>1731</v>
      </c>
      <c r="N29" s="103">
        <f>SUM(O29,+V29,+AC29)</f>
        <v>3211</v>
      </c>
      <c r="O29" s="103">
        <f>SUM(P29:U29)</f>
        <v>1480</v>
      </c>
      <c r="P29" s="103">
        <v>1480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1731</v>
      </c>
      <c r="W29" s="103">
        <v>1731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183</v>
      </c>
      <c r="AG29" s="103">
        <v>183</v>
      </c>
      <c r="AH29" s="103">
        <v>0</v>
      </c>
      <c r="AI29" s="103">
        <v>0</v>
      </c>
      <c r="AJ29" s="103">
        <f>SUM(AK29:AS29)</f>
        <v>183</v>
      </c>
      <c r="AK29" s="103">
        <v>0</v>
      </c>
      <c r="AL29" s="103">
        <v>0</v>
      </c>
      <c r="AM29" s="103">
        <v>6</v>
      </c>
      <c r="AN29" s="103">
        <v>0</v>
      </c>
      <c r="AO29" s="103">
        <v>0</v>
      </c>
      <c r="AP29" s="103">
        <v>0</v>
      </c>
      <c r="AQ29" s="103">
        <v>0</v>
      </c>
      <c r="AR29" s="103">
        <v>18</v>
      </c>
      <c r="AS29" s="103">
        <v>159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48</v>
      </c>
      <c r="B30" s="106" t="s">
        <v>298</v>
      </c>
      <c r="C30" s="101" t="s">
        <v>299</v>
      </c>
      <c r="D30" s="103">
        <f>SUM(E30,+H30,+K30)</f>
        <v>835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835</v>
      </c>
      <c r="L30" s="103">
        <v>273</v>
      </c>
      <c r="M30" s="103">
        <v>562</v>
      </c>
      <c r="N30" s="103">
        <f>SUM(O30,+V30,+AC30)</f>
        <v>835</v>
      </c>
      <c r="O30" s="103">
        <f>SUM(P30:U30)</f>
        <v>273</v>
      </c>
      <c r="P30" s="103">
        <v>273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562</v>
      </c>
      <c r="W30" s="103">
        <v>562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48</v>
      </c>
      <c r="AG30" s="103">
        <v>48</v>
      </c>
      <c r="AH30" s="103">
        <v>0</v>
      </c>
      <c r="AI30" s="103">
        <v>0</v>
      </c>
      <c r="AJ30" s="103">
        <f>SUM(AK30:AS30)</f>
        <v>48</v>
      </c>
      <c r="AK30" s="103">
        <v>0</v>
      </c>
      <c r="AL30" s="103">
        <v>0</v>
      </c>
      <c r="AM30" s="103">
        <v>2</v>
      </c>
      <c r="AN30" s="103">
        <v>0</v>
      </c>
      <c r="AO30" s="103">
        <v>0</v>
      </c>
      <c r="AP30" s="103">
        <v>0</v>
      </c>
      <c r="AQ30" s="103">
        <v>0</v>
      </c>
      <c r="AR30" s="103">
        <v>5</v>
      </c>
      <c r="AS30" s="103">
        <v>41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48</v>
      </c>
      <c r="B31" s="106" t="s">
        <v>300</v>
      </c>
      <c r="C31" s="101" t="s">
        <v>301</v>
      </c>
      <c r="D31" s="103">
        <f>SUM(E31,+H31,+K31)</f>
        <v>4255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4255</v>
      </c>
      <c r="L31" s="103">
        <v>1616</v>
      </c>
      <c r="M31" s="103">
        <v>2639</v>
      </c>
      <c r="N31" s="103">
        <f>SUM(O31,+V31,+AC31)</f>
        <v>4255</v>
      </c>
      <c r="O31" s="103">
        <f>SUM(P31:U31)</f>
        <v>1616</v>
      </c>
      <c r="P31" s="103">
        <v>1616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2639</v>
      </c>
      <c r="W31" s="103">
        <v>2639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242</v>
      </c>
      <c r="AG31" s="103">
        <v>242</v>
      </c>
      <c r="AH31" s="103">
        <v>0</v>
      </c>
      <c r="AI31" s="103">
        <v>0</v>
      </c>
      <c r="AJ31" s="103">
        <f>SUM(AK31:AS31)</f>
        <v>242</v>
      </c>
      <c r="AK31" s="103">
        <v>0</v>
      </c>
      <c r="AL31" s="103">
        <v>0</v>
      </c>
      <c r="AM31" s="103">
        <v>8</v>
      </c>
      <c r="AN31" s="103">
        <v>0</v>
      </c>
      <c r="AO31" s="103">
        <v>0</v>
      </c>
      <c r="AP31" s="103">
        <v>0</v>
      </c>
      <c r="AQ31" s="103">
        <v>0</v>
      </c>
      <c r="AR31" s="103">
        <v>23</v>
      </c>
      <c r="AS31" s="103">
        <v>211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48</v>
      </c>
      <c r="B32" s="106" t="s">
        <v>302</v>
      </c>
      <c r="C32" s="101" t="s">
        <v>303</v>
      </c>
      <c r="D32" s="103">
        <f>SUM(E32,+H32,+K32)</f>
        <v>893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893</v>
      </c>
      <c r="L32" s="103">
        <v>255</v>
      </c>
      <c r="M32" s="103">
        <v>638</v>
      </c>
      <c r="N32" s="103">
        <f>SUM(O32,+V32,+AC32)</f>
        <v>893</v>
      </c>
      <c r="O32" s="103">
        <f>SUM(P32:U32)</f>
        <v>255</v>
      </c>
      <c r="P32" s="103">
        <v>255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638</v>
      </c>
      <c r="W32" s="103">
        <v>638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51</v>
      </c>
      <c r="AG32" s="103">
        <v>51</v>
      </c>
      <c r="AH32" s="103">
        <v>0</v>
      </c>
      <c r="AI32" s="103">
        <v>0</v>
      </c>
      <c r="AJ32" s="103">
        <f>SUM(AK32:AS32)</f>
        <v>51</v>
      </c>
      <c r="AK32" s="103">
        <v>0</v>
      </c>
      <c r="AL32" s="103">
        <v>0</v>
      </c>
      <c r="AM32" s="103">
        <v>2</v>
      </c>
      <c r="AN32" s="103">
        <v>0</v>
      </c>
      <c r="AO32" s="103">
        <v>0</v>
      </c>
      <c r="AP32" s="103">
        <v>0</v>
      </c>
      <c r="AQ32" s="103">
        <v>0</v>
      </c>
      <c r="AR32" s="103">
        <v>5</v>
      </c>
      <c r="AS32" s="103">
        <v>44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48</v>
      </c>
      <c r="B33" s="106" t="s">
        <v>304</v>
      </c>
      <c r="C33" s="101" t="s">
        <v>305</v>
      </c>
      <c r="D33" s="103">
        <f>SUM(E33,+H33,+K33)</f>
        <v>1912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1912</v>
      </c>
      <c r="L33" s="103">
        <v>641</v>
      </c>
      <c r="M33" s="103">
        <v>1271</v>
      </c>
      <c r="N33" s="103">
        <f>SUM(O33,+V33,+AC33)</f>
        <v>1912</v>
      </c>
      <c r="O33" s="103">
        <f>SUM(P33:U33)</f>
        <v>641</v>
      </c>
      <c r="P33" s="103">
        <v>641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1271</v>
      </c>
      <c r="W33" s="103">
        <v>1271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109</v>
      </c>
      <c r="AG33" s="103">
        <v>109</v>
      </c>
      <c r="AH33" s="103">
        <v>0</v>
      </c>
      <c r="AI33" s="103">
        <v>0</v>
      </c>
      <c r="AJ33" s="103">
        <f>SUM(AK33:AS33)</f>
        <v>109</v>
      </c>
      <c r="AK33" s="103">
        <v>0</v>
      </c>
      <c r="AL33" s="103">
        <v>0</v>
      </c>
      <c r="AM33" s="103">
        <v>4</v>
      </c>
      <c r="AN33" s="103">
        <v>0</v>
      </c>
      <c r="AO33" s="103">
        <v>0</v>
      </c>
      <c r="AP33" s="103">
        <v>0</v>
      </c>
      <c r="AQ33" s="103">
        <v>0</v>
      </c>
      <c r="AR33" s="103">
        <v>10</v>
      </c>
      <c r="AS33" s="103">
        <v>95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48</v>
      </c>
      <c r="B34" s="106" t="s">
        <v>306</v>
      </c>
      <c r="C34" s="101" t="s">
        <v>307</v>
      </c>
      <c r="D34" s="103">
        <f>SUM(E34,+H34,+K34)</f>
        <v>1760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1760</v>
      </c>
      <c r="L34" s="103">
        <v>594</v>
      </c>
      <c r="M34" s="103">
        <v>1166</v>
      </c>
      <c r="N34" s="103">
        <f>SUM(O34,+V34,+AC34)</f>
        <v>1760</v>
      </c>
      <c r="O34" s="103">
        <f>SUM(P34:U34)</f>
        <v>594</v>
      </c>
      <c r="P34" s="103">
        <v>594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1166</v>
      </c>
      <c r="W34" s="103">
        <v>1166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100</v>
      </c>
      <c r="AG34" s="103">
        <v>100</v>
      </c>
      <c r="AH34" s="103">
        <v>0</v>
      </c>
      <c r="AI34" s="103">
        <v>0</v>
      </c>
      <c r="AJ34" s="103">
        <f>SUM(AK34:AS34)</f>
        <v>100</v>
      </c>
      <c r="AK34" s="103">
        <v>0</v>
      </c>
      <c r="AL34" s="103">
        <v>0</v>
      </c>
      <c r="AM34" s="103">
        <v>3</v>
      </c>
      <c r="AN34" s="103">
        <v>0</v>
      </c>
      <c r="AO34" s="103">
        <v>0</v>
      </c>
      <c r="AP34" s="103">
        <v>0</v>
      </c>
      <c r="AQ34" s="103">
        <v>0</v>
      </c>
      <c r="AR34" s="103">
        <v>10</v>
      </c>
      <c r="AS34" s="103">
        <v>87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48</v>
      </c>
      <c r="B35" s="106" t="s">
        <v>308</v>
      </c>
      <c r="C35" s="101" t="s">
        <v>309</v>
      </c>
      <c r="D35" s="103">
        <f>SUM(E35,+H35,+K35)</f>
        <v>4930</v>
      </c>
      <c r="E35" s="103">
        <f>SUM(F35:G35)</f>
        <v>0</v>
      </c>
      <c r="F35" s="103">
        <v>0</v>
      </c>
      <c r="G35" s="103">
        <v>0</v>
      </c>
      <c r="H35" s="103">
        <f>SUM(I35:J35)</f>
        <v>1291</v>
      </c>
      <c r="I35" s="103">
        <v>1291</v>
      </c>
      <c r="J35" s="103">
        <v>0</v>
      </c>
      <c r="K35" s="103">
        <f>SUM(L35:M35)</f>
        <v>3639</v>
      </c>
      <c r="L35" s="103">
        <v>0</v>
      </c>
      <c r="M35" s="103">
        <v>3639</v>
      </c>
      <c r="N35" s="103">
        <f>SUM(O35,+V35,+AC35)</f>
        <v>4930</v>
      </c>
      <c r="O35" s="103">
        <f>SUM(P35:U35)</f>
        <v>1291</v>
      </c>
      <c r="P35" s="103">
        <v>1291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3639</v>
      </c>
      <c r="W35" s="103">
        <v>3639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280</v>
      </c>
      <c r="AG35" s="103">
        <v>280</v>
      </c>
      <c r="AH35" s="103">
        <v>0</v>
      </c>
      <c r="AI35" s="103">
        <v>0</v>
      </c>
      <c r="AJ35" s="103">
        <f>SUM(AK35:AS35)</f>
        <v>280</v>
      </c>
      <c r="AK35" s="103">
        <v>0</v>
      </c>
      <c r="AL35" s="103">
        <v>0</v>
      </c>
      <c r="AM35" s="103">
        <v>21</v>
      </c>
      <c r="AN35" s="103">
        <v>0</v>
      </c>
      <c r="AO35" s="103">
        <v>0</v>
      </c>
      <c r="AP35" s="103">
        <v>0</v>
      </c>
      <c r="AQ35" s="103">
        <v>0</v>
      </c>
      <c r="AR35" s="103">
        <v>259</v>
      </c>
      <c r="AS35" s="103">
        <v>0</v>
      </c>
      <c r="AT35" s="103">
        <f>SUM(AU35:AY35)</f>
        <v>2</v>
      </c>
      <c r="AU35" s="103">
        <v>0</v>
      </c>
      <c r="AV35" s="103">
        <v>0</v>
      </c>
      <c r="AW35" s="103">
        <v>2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48</v>
      </c>
      <c r="B36" s="106" t="s">
        <v>310</v>
      </c>
      <c r="C36" s="101" t="s">
        <v>311</v>
      </c>
      <c r="D36" s="103">
        <f>SUM(E36,+H36,+K36)</f>
        <v>7045</v>
      </c>
      <c r="E36" s="103">
        <f>SUM(F36:G36)</f>
        <v>0</v>
      </c>
      <c r="F36" s="103">
        <v>0</v>
      </c>
      <c r="G36" s="103">
        <v>0</v>
      </c>
      <c r="H36" s="103">
        <f>SUM(I36:J36)</f>
        <v>2263</v>
      </c>
      <c r="I36" s="103">
        <v>2263</v>
      </c>
      <c r="J36" s="103">
        <v>0</v>
      </c>
      <c r="K36" s="103">
        <f>SUM(L36:M36)</f>
        <v>4782</v>
      </c>
      <c r="L36" s="103">
        <v>0</v>
      </c>
      <c r="M36" s="103">
        <v>4782</v>
      </c>
      <c r="N36" s="103">
        <f>SUM(O36,+V36,+AC36)</f>
        <v>7045</v>
      </c>
      <c r="O36" s="103">
        <f>SUM(P36:U36)</f>
        <v>2263</v>
      </c>
      <c r="P36" s="103">
        <v>2263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4782</v>
      </c>
      <c r="W36" s="103">
        <v>4782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399</v>
      </c>
      <c r="AG36" s="103">
        <v>399</v>
      </c>
      <c r="AH36" s="103">
        <v>0</v>
      </c>
      <c r="AI36" s="103">
        <v>0</v>
      </c>
      <c r="AJ36" s="103">
        <f>SUM(AK36:AS36)</f>
        <v>399</v>
      </c>
      <c r="AK36" s="103">
        <v>0</v>
      </c>
      <c r="AL36" s="103">
        <v>0</v>
      </c>
      <c r="AM36" s="103">
        <v>30</v>
      </c>
      <c r="AN36" s="103">
        <v>0</v>
      </c>
      <c r="AO36" s="103">
        <v>0</v>
      </c>
      <c r="AP36" s="103">
        <v>0</v>
      </c>
      <c r="AQ36" s="103">
        <v>0</v>
      </c>
      <c r="AR36" s="103">
        <v>369</v>
      </c>
      <c r="AS36" s="103">
        <v>0</v>
      </c>
      <c r="AT36" s="103">
        <f>SUM(AU36:AY36)</f>
        <v>3</v>
      </c>
      <c r="AU36" s="103">
        <v>0</v>
      </c>
      <c r="AV36" s="103">
        <v>0</v>
      </c>
      <c r="AW36" s="103">
        <v>3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48</v>
      </c>
      <c r="B37" s="106" t="s">
        <v>312</v>
      </c>
      <c r="C37" s="101" t="s">
        <v>313</v>
      </c>
      <c r="D37" s="103">
        <f>SUM(E37,+H37,+K37)</f>
        <v>2865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2865</v>
      </c>
      <c r="L37" s="103">
        <v>1610</v>
      </c>
      <c r="M37" s="103">
        <v>1255</v>
      </c>
      <c r="N37" s="103">
        <f>SUM(O37,+V37,+AC37)</f>
        <v>2865</v>
      </c>
      <c r="O37" s="103">
        <f>SUM(P37:U37)</f>
        <v>1610</v>
      </c>
      <c r="P37" s="103">
        <v>1610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1255</v>
      </c>
      <c r="W37" s="103">
        <v>1255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95</v>
      </c>
      <c r="AG37" s="103">
        <v>95</v>
      </c>
      <c r="AH37" s="103">
        <v>0</v>
      </c>
      <c r="AI37" s="103">
        <v>0</v>
      </c>
      <c r="AJ37" s="103">
        <f>SUM(AK37:AS37)</f>
        <v>95</v>
      </c>
      <c r="AK37" s="103">
        <v>0</v>
      </c>
      <c r="AL37" s="103">
        <v>0</v>
      </c>
      <c r="AM37" s="103">
        <v>95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10</v>
      </c>
      <c r="AU37" s="103">
        <v>0</v>
      </c>
      <c r="AV37" s="103">
        <v>0</v>
      </c>
      <c r="AW37" s="103">
        <v>10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48</v>
      </c>
      <c r="B38" s="106" t="s">
        <v>314</v>
      </c>
      <c r="C38" s="101" t="s">
        <v>315</v>
      </c>
      <c r="D38" s="103">
        <f>SUM(E38,+H38,+K38)</f>
        <v>3895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3895</v>
      </c>
      <c r="L38" s="103">
        <v>1625</v>
      </c>
      <c r="M38" s="103">
        <v>2270</v>
      </c>
      <c r="N38" s="103">
        <f>SUM(O38,+V38,+AC38)</f>
        <v>3895</v>
      </c>
      <c r="O38" s="103">
        <f>SUM(P38:U38)</f>
        <v>1625</v>
      </c>
      <c r="P38" s="103">
        <v>1625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2270</v>
      </c>
      <c r="W38" s="103">
        <v>2270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128</v>
      </c>
      <c r="AG38" s="103">
        <v>128</v>
      </c>
      <c r="AH38" s="103">
        <v>0</v>
      </c>
      <c r="AI38" s="103">
        <v>0</v>
      </c>
      <c r="AJ38" s="103">
        <f>SUM(AK38:AS38)</f>
        <v>128</v>
      </c>
      <c r="AK38" s="103">
        <v>0</v>
      </c>
      <c r="AL38" s="103">
        <v>0</v>
      </c>
      <c r="AM38" s="103">
        <v>128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14</v>
      </c>
      <c r="AU38" s="103">
        <v>0</v>
      </c>
      <c r="AV38" s="103">
        <v>0</v>
      </c>
      <c r="AW38" s="103">
        <v>14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48</v>
      </c>
      <c r="B39" s="106" t="s">
        <v>316</v>
      </c>
      <c r="C39" s="101" t="s">
        <v>317</v>
      </c>
      <c r="D39" s="103">
        <f>SUM(E39,+H39,+K39)</f>
        <v>3471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3471</v>
      </c>
      <c r="L39" s="103">
        <v>790</v>
      </c>
      <c r="M39" s="103">
        <v>2681</v>
      </c>
      <c r="N39" s="103">
        <f>SUM(O39,+V39,+AC39)</f>
        <v>3471</v>
      </c>
      <c r="O39" s="103">
        <f>SUM(P39:U39)</f>
        <v>790</v>
      </c>
      <c r="P39" s="103">
        <v>790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2681</v>
      </c>
      <c r="W39" s="103">
        <v>2681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114</v>
      </c>
      <c r="AG39" s="103">
        <v>114</v>
      </c>
      <c r="AH39" s="103">
        <v>0</v>
      </c>
      <c r="AI39" s="103">
        <v>0</v>
      </c>
      <c r="AJ39" s="103">
        <f>SUM(AK39:AS39)</f>
        <v>114</v>
      </c>
      <c r="AK39" s="103">
        <v>0</v>
      </c>
      <c r="AL39" s="103">
        <v>0</v>
      </c>
      <c r="AM39" s="103">
        <v>114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13</v>
      </c>
      <c r="AU39" s="103">
        <v>0</v>
      </c>
      <c r="AV39" s="103">
        <v>0</v>
      </c>
      <c r="AW39" s="103">
        <v>13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48</v>
      </c>
      <c r="B40" s="106" t="s">
        <v>318</v>
      </c>
      <c r="C40" s="101" t="s">
        <v>319</v>
      </c>
      <c r="D40" s="103">
        <f>SUM(E40,+H40,+K40)</f>
        <v>1660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1660</v>
      </c>
      <c r="L40" s="103">
        <v>160</v>
      </c>
      <c r="M40" s="103">
        <v>1500</v>
      </c>
      <c r="N40" s="103">
        <f>SUM(O40,+V40,+AC40)</f>
        <v>1660</v>
      </c>
      <c r="O40" s="103">
        <f>SUM(P40:U40)</f>
        <v>160</v>
      </c>
      <c r="P40" s="103">
        <v>160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1500</v>
      </c>
      <c r="W40" s="103">
        <v>1500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85</v>
      </c>
      <c r="AG40" s="103">
        <v>85</v>
      </c>
      <c r="AH40" s="103">
        <v>0</v>
      </c>
      <c r="AI40" s="103">
        <v>0</v>
      </c>
      <c r="AJ40" s="103">
        <f>SUM(AK40:AS40)</f>
        <v>85</v>
      </c>
      <c r="AK40" s="103">
        <v>0</v>
      </c>
      <c r="AL40" s="103">
        <v>0</v>
      </c>
      <c r="AM40" s="103">
        <v>85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11</v>
      </c>
      <c r="AU40" s="103">
        <v>0</v>
      </c>
      <c r="AV40" s="103">
        <v>0</v>
      </c>
      <c r="AW40" s="103">
        <v>11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48</v>
      </c>
      <c r="B41" s="106" t="s">
        <v>320</v>
      </c>
      <c r="C41" s="101" t="s">
        <v>321</v>
      </c>
      <c r="D41" s="103">
        <f>SUM(E41,+H41,+K41)</f>
        <v>2154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2154</v>
      </c>
      <c r="L41" s="103">
        <v>715</v>
      </c>
      <c r="M41" s="103">
        <v>1439</v>
      </c>
      <c r="N41" s="103">
        <f>SUM(O41,+V41,+AC41)</f>
        <v>2154</v>
      </c>
      <c r="O41" s="103">
        <f>SUM(P41:U41)</f>
        <v>715</v>
      </c>
      <c r="P41" s="103">
        <v>715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1439</v>
      </c>
      <c r="W41" s="103">
        <v>1439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35</v>
      </c>
      <c r="AG41" s="103">
        <v>35</v>
      </c>
      <c r="AH41" s="103">
        <v>0</v>
      </c>
      <c r="AI41" s="103">
        <v>0</v>
      </c>
      <c r="AJ41" s="103">
        <f>SUM(AK41:AS41)</f>
        <v>35</v>
      </c>
      <c r="AK41" s="103">
        <v>0</v>
      </c>
      <c r="AL41" s="103">
        <v>0</v>
      </c>
      <c r="AM41" s="103">
        <v>35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48</v>
      </c>
      <c r="B42" s="106" t="s">
        <v>322</v>
      </c>
      <c r="C42" s="101" t="s">
        <v>323</v>
      </c>
      <c r="D42" s="103">
        <f>SUM(E42,+H42,+K42)</f>
        <v>2996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2996</v>
      </c>
      <c r="L42" s="103">
        <v>1086</v>
      </c>
      <c r="M42" s="103">
        <v>1910</v>
      </c>
      <c r="N42" s="103">
        <f>SUM(O42,+V42,+AC42)</f>
        <v>2996</v>
      </c>
      <c r="O42" s="103">
        <f>SUM(P42:U42)</f>
        <v>1086</v>
      </c>
      <c r="P42" s="103">
        <v>1086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1910</v>
      </c>
      <c r="W42" s="103">
        <v>1910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49</v>
      </c>
      <c r="AG42" s="103">
        <v>49</v>
      </c>
      <c r="AH42" s="103">
        <v>0</v>
      </c>
      <c r="AI42" s="103">
        <v>0</v>
      </c>
      <c r="AJ42" s="103">
        <f>SUM(AK42:AS42)</f>
        <v>49</v>
      </c>
      <c r="AK42" s="103">
        <v>0</v>
      </c>
      <c r="AL42" s="103">
        <v>0</v>
      </c>
      <c r="AM42" s="103">
        <v>49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06000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06201</v>
      </c>
      <c r="AG207" s="11">
        <v>207</v>
      </c>
    </row>
    <row r="208" spans="32:33" ht="13.5">
      <c r="AF208" s="45" t="str">
        <f>+'水洗化人口等'!B9</f>
        <v>06202</v>
      </c>
      <c r="AG208" s="11">
        <v>208</v>
      </c>
    </row>
    <row r="209" spans="32:33" ht="13.5">
      <c r="AF209" s="45" t="str">
        <f>+'水洗化人口等'!B10</f>
        <v>06203</v>
      </c>
      <c r="AG209" s="11">
        <v>209</v>
      </c>
    </row>
    <row r="210" spans="32:33" ht="13.5">
      <c r="AF210" s="45" t="str">
        <f>+'水洗化人口等'!B11</f>
        <v>06204</v>
      </c>
      <c r="AG210" s="11">
        <v>210</v>
      </c>
    </row>
    <row r="211" spans="32:33" ht="13.5">
      <c r="AF211" s="45" t="str">
        <f>+'水洗化人口等'!B12</f>
        <v>06205</v>
      </c>
      <c r="AG211" s="11">
        <v>211</v>
      </c>
    </row>
    <row r="212" spans="32:33" ht="13.5">
      <c r="AF212" s="45" t="str">
        <f>+'水洗化人口等'!B13</f>
        <v>06206</v>
      </c>
      <c r="AG212" s="11">
        <v>212</v>
      </c>
    </row>
    <row r="213" spans="32:33" ht="13.5">
      <c r="AF213" s="45" t="str">
        <f>+'水洗化人口等'!B14</f>
        <v>06207</v>
      </c>
      <c r="AG213" s="11">
        <v>213</v>
      </c>
    </row>
    <row r="214" spans="32:33" ht="13.5">
      <c r="AF214" s="45" t="str">
        <f>+'水洗化人口等'!B15</f>
        <v>06208</v>
      </c>
      <c r="AG214" s="11">
        <v>214</v>
      </c>
    </row>
    <row r="215" spans="32:33" ht="13.5">
      <c r="AF215" s="45" t="str">
        <f>+'水洗化人口等'!B16</f>
        <v>06209</v>
      </c>
      <c r="AG215" s="11">
        <v>215</v>
      </c>
    </row>
    <row r="216" spans="32:33" ht="13.5">
      <c r="AF216" s="45" t="str">
        <f>+'水洗化人口等'!B17</f>
        <v>06210</v>
      </c>
      <c r="AG216" s="11">
        <v>216</v>
      </c>
    </row>
    <row r="217" spans="32:33" ht="13.5">
      <c r="AF217" s="45" t="str">
        <f>+'水洗化人口等'!B18</f>
        <v>06211</v>
      </c>
      <c r="AG217" s="11">
        <v>217</v>
      </c>
    </row>
    <row r="218" spans="32:33" ht="13.5">
      <c r="AF218" s="45" t="str">
        <f>+'水洗化人口等'!B19</f>
        <v>06212</v>
      </c>
      <c r="AG218" s="11">
        <v>218</v>
      </c>
    </row>
    <row r="219" spans="32:33" ht="13.5">
      <c r="AF219" s="45" t="str">
        <f>+'水洗化人口等'!B20</f>
        <v>06213</v>
      </c>
      <c r="AG219" s="11">
        <v>219</v>
      </c>
    </row>
    <row r="220" spans="32:33" ht="13.5">
      <c r="AF220" s="45" t="str">
        <f>+'水洗化人口等'!B21</f>
        <v>06301</v>
      </c>
      <c r="AG220" s="11">
        <v>220</v>
      </c>
    </row>
    <row r="221" spans="32:33" ht="13.5">
      <c r="AF221" s="45" t="str">
        <f>+'水洗化人口等'!B22</f>
        <v>06302</v>
      </c>
      <c r="AG221" s="11">
        <v>221</v>
      </c>
    </row>
    <row r="222" spans="32:33" ht="13.5">
      <c r="AF222" s="45" t="str">
        <f>+'水洗化人口等'!B23</f>
        <v>06321</v>
      </c>
      <c r="AG222" s="11">
        <v>222</v>
      </c>
    </row>
    <row r="223" spans="32:33" ht="13.5">
      <c r="AF223" s="45" t="str">
        <f>+'水洗化人口等'!B24</f>
        <v>06322</v>
      </c>
      <c r="AG223" s="11">
        <v>223</v>
      </c>
    </row>
    <row r="224" spans="32:33" ht="13.5">
      <c r="AF224" s="45" t="str">
        <f>+'水洗化人口等'!B25</f>
        <v>06323</v>
      </c>
      <c r="AG224" s="11">
        <v>224</v>
      </c>
    </row>
    <row r="225" spans="32:33" ht="13.5">
      <c r="AF225" s="45" t="str">
        <f>+'水洗化人口等'!B26</f>
        <v>06324</v>
      </c>
      <c r="AG225" s="11">
        <v>225</v>
      </c>
    </row>
    <row r="226" spans="32:33" ht="13.5">
      <c r="AF226" s="45" t="str">
        <f>+'水洗化人口等'!B27</f>
        <v>06341</v>
      </c>
      <c r="AG226" s="11">
        <v>226</v>
      </c>
    </row>
    <row r="227" spans="32:33" ht="13.5">
      <c r="AF227" s="45" t="str">
        <f>+'水洗化人口等'!B28</f>
        <v>06361</v>
      </c>
      <c r="AG227" s="11">
        <v>227</v>
      </c>
    </row>
    <row r="228" spans="32:33" ht="13.5">
      <c r="AF228" s="45" t="str">
        <f>+'水洗化人口等'!B29</f>
        <v>06362</v>
      </c>
      <c r="AG228" s="11">
        <v>228</v>
      </c>
    </row>
    <row r="229" spans="32:33" ht="13.5">
      <c r="AF229" s="45" t="str">
        <f>+'水洗化人口等'!B30</f>
        <v>06363</v>
      </c>
      <c r="AG229" s="11">
        <v>229</v>
      </c>
    </row>
    <row r="230" spans="32:33" ht="13.5">
      <c r="AF230" s="45" t="str">
        <f>+'水洗化人口等'!B31</f>
        <v>06364</v>
      </c>
      <c r="AG230" s="11">
        <v>230</v>
      </c>
    </row>
    <row r="231" spans="32:33" ht="13.5">
      <c r="AF231" s="45" t="str">
        <f>+'水洗化人口等'!B32</f>
        <v>06365</v>
      </c>
      <c r="AG231" s="11">
        <v>231</v>
      </c>
    </row>
    <row r="232" spans="32:33" ht="13.5">
      <c r="AF232" s="45" t="str">
        <f>+'水洗化人口等'!B33</f>
        <v>06366</v>
      </c>
      <c r="AG232" s="11">
        <v>232</v>
      </c>
    </row>
    <row r="233" spans="32:33" ht="13.5">
      <c r="AF233" s="45" t="str">
        <f>+'水洗化人口等'!B34</f>
        <v>06367</v>
      </c>
      <c r="AG233" s="11">
        <v>233</v>
      </c>
    </row>
    <row r="234" spans="32:33" ht="13.5">
      <c r="AF234" s="45" t="str">
        <f>+'水洗化人口等'!B35</f>
        <v>06381</v>
      </c>
      <c r="AG234" s="11">
        <v>234</v>
      </c>
    </row>
    <row r="235" spans="32:33" ht="13.5">
      <c r="AF235" s="45" t="str">
        <f>+'水洗化人口等'!B36</f>
        <v>06382</v>
      </c>
      <c r="AG235" s="11">
        <v>235</v>
      </c>
    </row>
    <row r="236" spans="32:33" ht="13.5">
      <c r="AF236" s="45" t="str">
        <f>+'水洗化人口等'!B37</f>
        <v>06401</v>
      </c>
      <c r="AG236" s="11">
        <v>236</v>
      </c>
    </row>
    <row r="237" spans="32:33" ht="13.5">
      <c r="AF237" s="45" t="str">
        <f>+'水洗化人口等'!B38</f>
        <v>06402</v>
      </c>
      <c r="AG237" s="11">
        <v>237</v>
      </c>
    </row>
    <row r="238" spans="32:33" ht="13.5">
      <c r="AF238" s="45" t="str">
        <f>+'水洗化人口等'!B39</f>
        <v>06403</v>
      </c>
      <c r="AG238" s="11">
        <v>238</v>
      </c>
    </row>
    <row r="239" spans="32:33" ht="13.5">
      <c r="AF239" s="45" t="str">
        <f>+'水洗化人口等'!B40</f>
        <v>06426</v>
      </c>
      <c r="AG239" s="11">
        <v>239</v>
      </c>
    </row>
    <row r="240" spans="32:33" ht="13.5">
      <c r="AF240" s="45" t="str">
        <f>+'水洗化人口等'!B41</f>
        <v>06428</v>
      </c>
      <c r="AG240" s="11">
        <v>240</v>
      </c>
    </row>
    <row r="241" spans="32:33" ht="13.5">
      <c r="AF241" s="45" t="str">
        <f>+'水洗化人口等'!B42</f>
        <v>06461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2017-02-09T15:21:05Z</dcterms:modified>
  <cp:category/>
  <cp:version/>
  <cp:contentType/>
  <cp:contentStatus/>
</cp:coreProperties>
</file>