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<sst xmlns="http://schemas.openxmlformats.org/spreadsheetml/2006/main" count="764" uniqueCount="324">
  <si>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</si>
  <si>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</si>
  <si>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</si>
  <si>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</si>
  <si>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</si>
  <si>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</si>
  <si>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</si>
  <si>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</si>
  <si>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</si>
  <si>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</si>
  <si>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</si>
  <si>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</si>
  <si>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</si>
  <si>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</si>
  <si>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</si>
  <si>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</si>
  <si>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</si>
  <si>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</si>
  <si>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</si>
  <si>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</si>
  <si>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</si>
  <si>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</si>
  <si>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</si>
  <si>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</si>
  <si>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</si>
  <si>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</si>
  <si>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</si>
  <si>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</si>
  <si>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</si>
  <si>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</si>
  <si>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</si>
  <si>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</si>
  <si>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</si>
  <si>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</si>
  <si>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</si>
  <si>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</si>
  <si>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</si>
  <si>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</si>
  <si>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</si>
  <si>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</si>
  <si>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</si>
  <si>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</si>
  <si>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</si>
  <si>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</si>
  <si>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</si>
  <si>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</si>
  <si>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</si>
  <si>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</si>
  <si>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</si>
  <si>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</si>
  <si>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</si>
  <si>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</si>
  <si>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</si>
  <si>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</si>
  <si>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</si>
  <si>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</si>
  <si>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</si>
  <si>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</si>
  <si>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</si>
  <si>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</si>
  <si>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</si>
  <si>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</si>
  <si>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</si>
  <si>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</si>
  <si>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</si>
  <si>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</si>
  <si>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</si>
  <si>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</si>
  <si>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</si>
  <si>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</si>
  <si>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</si>
  <si>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</si>
  <si>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</si>
  <si>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</si>
  <si>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</si>
  <si>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</si>
  <si>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</si>
  <si>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</si>
  <si>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</si>
  <si>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</si>
  <si>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</si>
  <si>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</si>
  <si>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</si>
  <si>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</si>
  <si>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</si>
  <si>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</si>
  <si>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</si>
  <si>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</si>
  <si>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</si>
  <si>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</si>
  <si>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</si>
  <si>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</si>
  <si>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</si>
  <si>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</si>
  <si>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</si>
  <si>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</si>
  <si>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</si>
  <si>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</si>
  <si>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</si>
  <si>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</si>
  <si>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</si>
  <si>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</si>
  <si>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</si>
  <si>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</si>
  <si>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</si>
  <si>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</si>
  <si>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</si>
  <si>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</si>
  <si>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</si>
  <si>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</si>
  <si>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</si>
  <si>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</si>
  <si>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</si>
  <si>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</si>
  <si>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</si>
  <si>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</si>
  <si>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</si>
  <si>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</si>
  <si>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</si>
  <si>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</si>
  <si>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</si>
  <si>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</si>
  <si>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</si>
  <si>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</si>
  <si>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</si>
  <si>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</si>
  <si>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</si>
  <si>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</si>
  <si>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</si>
  <si>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</si>
  <si>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</si>
  <si>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</si>
  <si>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</si>
  <si>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</si>
  <si>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</si>
  <si>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</si>
  <si>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</si>
  <si>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</si>
  <si>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</si>
  <si>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</si>
  <si>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</si>
  <si>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</si>
  <si>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</si>
  <si>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</si>
  <si>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</si>
  <si>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</si>
  <si>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</si>
  <si>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</si>
  <si>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</si>
  <si>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</si>
  <si>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</si>
  <si>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</si>
  <si>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</si>
  <si>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</si>
  <si>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</si>
  <si>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</si>
  <si>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</si>
  <si>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</si>
  <si>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</si>
  <si>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</si>
  <si>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</si>
  <si>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</si>
  <si>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</si>
  <si>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</si>
  <si>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</si>
  <si>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</si>
  <si>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</si>
  <si>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</si>
  <si>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</si>
  <si>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</si>
  <si>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</si>
  <si>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</si>
  <si>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</si>
  <si>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</si>
  <si>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</si>
  <si>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</si>
  <si>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</si>
  <si>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</si>
  <si>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</si>
  <si>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</si>
  <si>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</si>
  <si>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</si>
  <si>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</si>
  <si>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</si>
  <si>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</si>
  <si>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</si>
  <si>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</si>
  <si>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</si>
  <si>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</si>
  <si>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</si>
  <si>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</si>
  <si>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</si>
  <si>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</si>
  <si>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</si>
  <si>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</si>
  <si>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</si>
  <si>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</si>
  <si>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</si>
  <si>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</si>
  <si>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</si>
  <si>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</si>
  <si>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</si>
  <si>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</si>
  <si>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</si>
  <si>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</si>
  <si>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</si>
  <si>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</si>
  <si>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</si>
  <si>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</si>
  <si>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</si>
  <si>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</si>
  <si>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</si>
  <si>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</si>
  <si>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</si>
  <si>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</si>
  <si>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</si>
  <si>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</si>
  <si>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</si>
  <si>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</si>
  <si>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</si>
  <si>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</si>
  <si>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</si>
  <si>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</si>
  <si>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</si>
  <si>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</si>
  <si>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</si>
  <si>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</si>
  <si>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</si>
  <si>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</si>
  <si>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</si>
  <si>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</si>
  <si>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</si>
  <si>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</si>
  <si>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</si>
  <si>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</si>
  <si>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</si>
  <si>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</si>
  <si>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</si>
  <si>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</si>
  <si>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</si>
  <si>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</si>
  <si>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</si>
  <si>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</si>
  <si>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</si>
  <si>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</si>
  <si>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</si>
  <si>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</si>
  <si>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</si>
  <si>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</si>
  <si>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</si>
  <si>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04000</t>
  </si>
  <si>
    <t>水洗化人口等（平成27年度実績）</t>
  </si>
  <si>
    <t>し尿処理の状況（平成27年度実績）</t>
  </si>
  <si>
    <t>04100</t>
  </si>
  <si>
    <t>仙台市</t>
  </si>
  <si>
    <t>○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</si>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</sst>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2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50</v>
      </c>
      <c r="B7" s="115" t="s">
        <v>250</v>
      </c>
      <c r="C7" s="111" t="s">
        <v>201</v>
      </c>
      <c r="D7" s="112">
        <f>+SUM(E7,+I7)</f>
        <v>2324807</v>
      </c>
      <c r="E7" s="112">
        <f>+SUM(G7,+H7)</f>
        <v>290087</v>
      </c>
      <c r="F7" s="113">
        <f>IF(D7&gt;0,E7/D7*100,"-")</f>
        <v>12.477896014593899</v>
      </c>
      <c r="G7" s="110">
        <f>SUM(G$8:G$1000)</f>
        <v>285987</v>
      </c>
      <c r="H7" s="110">
        <f>SUM(H$8:H$1000)</f>
        <v>4100</v>
      </c>
      <c r="I7" s="112">
        <f>+SUM(K7,+M7,+O7)</f>
        <v>2034720</v>
      </c>
      <c r="J7" s="113">
        <f>IF(D7&gt;0,I7/D7*100,"-")</f>
        <v>87.52210398540609</v>
      </c>
      <c r="K7" s="110">
        <f>SUM(K$8:K$1000)</f>
        <v>1761742</v>
      </c>
      <c r="L7" s="113">
        <f>IF(D7&gt;0,K7/D7*100,"-")</f>
        <v>75.7801400288282</v>
      </c>
      <c r="M7" s="110">
        <f>SUM(M$8:M$1000)</f>
        <v>6204</v>
      </c>
      <c r="N7" s="113">
        <f>IF(D7&gt;0,M7/D7*100,"-")</f>
        <v>0.2668608619984369</v>
      </c>
      <c r="O7" s="110">
        <f>SUM(O$8:O$1000)</f>
        <v>266774</v>
      </c>
      <c r="P7" s="110">
        <f>SUM(P$8:P$1000)</f>
        <v>180280</v>
      </c>
      <c r="Q7" s="113">
        <f>IF(D7&gt;0,O7/D7*100,"-")</f>
        <v>11.475103094579463</v>
      </c>
      <c r="R7" s="110">
        <f>SUM(R$8:R$1000)</f>
        <v>16408</v>
      </c>
      <c r="S7" s="114">
        <f aca="true" t="shared" si="0" ref="S7:Z7">COUNTIF(S$8:S$1000,"○")</f>
        <v>30</v>
      </c>
      <c r="T7" s="114">
        <f t="shared" si="0"/>
        <v>0</v>
      </c>
      <c r="U7" s="114">
        <f t="shared" si="0"/>
        <v>0</v>
      </c>
      <c r="V7" s="114">
        <f t="shared" si="0"/>
        <v>5</v>
      </c>
      <c r="W7" s="114">
        <f t="shared" si="0"/>
        <v>24</v>
      </c>
      <c r="X7" s="114">
        <f t="shared" si="0"/>
        <v>1</v>
      </c>
      <c r="Y7" s="114">
        <f t="shared" si="0"/>
        <v>0</v>
      </c>
      <c r="Z7" s="114">
        <f t="shared" si="0"/>
        <v>10</v>
      </c>
    </row>
    <row r="8" spans="1:26" s="107" customFormat="1" ht="13.5" customHeight="1">
      <c r="A8" s="101" t="s">
        <v>50</v>
      </c>
      <c r="B8" s="102" t="s">
        <v>253</v>
      </c>
      <c r="C8" s="101" t="s">
        <v>254</v>
      </c>
      <c r="D8" s="103">
        <f>+SUM(E8,+I8)</f>
        <v>1055613</v>
      </c>
      <c r="E8" s="103">
        <f>+SUM(G8,+H8)</f>
        <v>7770</v>
      </c>
      <c r="F8" s="104">
        <f>IF(D8&gt;0,E8/D8*100,"-")</f>
        <v>0.7360652057145943</v>
      </c>
      <c r="G8" s="103">
        <v>7770</v>
      </c>
      <c r="H8" s="103">
        <v>0</v>
      </c>
      <c r="I8" s="103">
        <f>+SUM(K8,+M8,+O8)</f>
        <v>1047843</v>
      </c>
      <c r="J8" s="104">
        <f>IF(D8&gt;0,I8/D8*100,"-")</f>
        <v>99.2639347942854</v>
      </c>
      <c r="K8" s="103">
        <v>1030278</v>
      </c>
      <c r="L8" s="104">
        <f>IF(D8&gt;0,K8/D8*100,"-")</f>
        <v>97.59997271727423</v>
      </c>
      <c r="M8" s="103">
        <v>4222</v>
      </c>
      <c r="N8" s="104">
        <f>IF(D8&gt;0,M8/D8*100,"-")</f>
        <v>0.3999571812776084</v>
      </c>
      <c r="O8" s="103">
        <v>13343</v>
      </c>
      <c r="P8" s="103">
        <v>5278</v>
      </c>
      <c r="Q8" s="104">
        <f>IF(D8&gt;0,O8/D8*100,"-")</f>
        <v>1.264004895733569</v>
      </c>
      <c r="R8" s="103">
        <v>10733</v>
      </c>
      <c r="S8" s="101" t="s">
        <v>255</v>
      </c>
      <c r="T8" s="101"/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50</v>
      </c>
      <c r="B9" s="102" t="s">
        <v>256</v>
      </c>
      <c r="C9" s="101" t="s">
        <v>257</v>
      </c>
      <c r="D9" s="103">
        <f>+SUM(E9,+I9)</f>
        <v>148968</v>
      </c>
      <c r="E9" s="103">
        <f>+SUM(G9,+H9)</f>
        <v>36924</v>
      </c>
      <c r="F9" s="104">
        <f>IF(D9&gt;0,E9/D9*100,"-")</f>
        <v>24.78653133558885</v>
      </c>
      <c r="G9" s="103">
        <v>36924</v>
      </c>
      <c r="H9" s="103">
        <v>0</v>
      </c>
      <c r="I9" s="103">
        <f>+SUM(K9,+M9,+O9)</f>
        <v>112044</v>
      </c>
      <c r="J9" s="104">
        <f>IF(D9&gt;0,I9/D9*100,"-")</f>
        <v>75.21346866441115</v>
      </c>
      <c r="K9" s="103">
        <v>76716</v>
      </c>
      <c r="L9" s="104">
        <f>IF(D9&gt;0,K9/D9*100,"-")</f>
        <v>51.498308361527315</v>
      </c>
      <c r="M9" s="103">
        <v>0</v>
      </c>
      <c r="N9" s="104">
        <f>IF(D9&gt;0,M9/D9*100,"-")</f>
        <v>0</v>
      </c>
      <c r="O9" s="103">
        <v>35328</v>
      </c>
      <c r="P9" s="103">
        <v>18284</v>
      </c>
      <c r="Q9" s="104">
        <f>IF(D9&gt;0,O9/D9*100,"-")</f>
        <v>23.71516030288384</v>
      </c>
      <c r="R9" s="103">
        <v>868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50</v>
      </c>
      <c r="B10" s="102" t="s">
        <v>258</v>
      </c>
      <c r="C10" s="101" t="s">
        <v>259</v>
      </c>
      <c r="D10" s="103">
        <f>+SUM(E10,+I10)</f>
        <v>55632</v>
      </c>
      <c r="E10" s="103">
        <f>+SUM(G10,+H10)</f>
        <v>191</v>
      </c>
      <c r="F10" s="104">
        <f>IF(D10&gt;0,E10/D10*100,"-")</f>
        <v>0.34332758124820245</v>
      </c>
      <c r="G10" s="103">
        <v>0</v>
      </c>
      <c r="H10" s="103">
        <v>191</v>
      </c>
      <c r="I10" s="103">
        <f>+SUM(K10,+M10,+O10)</f>
        <v>55441</v>
      </c>
      <c r="J10" s="104">
        <f>IF(D10&gt;0,I10/D10*100,"-")</f>
        <v>99.6566724187518</v>
      </c>
      <c r="K10" s="103">
        <v>55182</v>
      </c>
      <c r="L10" s="104">
        <f>IF(D10&gt;0,K10/D10*100,"-")</f>
        <v>99.19111302847283</v>
      </c>
      <c r="M10" s="103">
        <v>0</v>
      </c>
      <c r="N10" s="104">
        <f>IF(D10&gt;0,M10/D10*100,"-")</f>
        <v>0</v>
      </c>
      <c r="O10" s="103">
        <v>259</v>
      </c>
      <c r="P10" s="103">
        <v>223</v>
      </c>
      <c r="Q10" s="104">
        <f>IF(D10&gt;0,O10/D10*100,"-")</f>
        <v>0.4655593902789761</v>
      </c>
      <c r="R10" s="103">
        <v>0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50</v>
      </c>
      <c r="B11" s="102" t="s">
        <v>260</v>
      </c>
      <c r="C11" s="101" t="s">
        <v>261</v>
      </c>
      <c r="D11" s="103">
        <f>+SUM(E11,+I11)</f>
        <v>67767</v>
      </c>
      <c r="E11" s="103">
        <f>+SUM(G11,+H11)</f>
        <v>37260</v>
      </c>
      <c r="F11" s="104">
        <f>IF(D11&gt;0,E11/D11*100,"-")</f>
        <v>54.98251361282039</v>
      </c>
      <c r="G11" s="103">
        <v>37260</v>
      </c>
      <c r="H11" s="103">
        <v>0</v>
      </c>
      <c r="I11" s="103">
        <f>+SUM(K11,+M11,+O11)</f>
        <v>30507</v>
      </c>
      <c r="J11" s="104">
        <f>IF(D11&gt;0,I11/D11*100,"-")</f>
        <v>45.0174863871796</v>
      </c>
      <c r="K11" s="103">
        <v>6419</v>
      </c>
      <c r="L11" s="104">
        <f>IF(D11&gt;0,K11/D11*100,"-")</f>
        <v>9.472161966738973</v>
      </c>
      <c r="M11" s="103">
        <v>0</v>
      </c>
      <c r="N11" s="104">
        <f>IF(D11&gt;0,M11/D11*100,"-")</f>
        <v>0</v>
      </c>
      <c r="O11" s="103">
        <v>24088</v>
      </c>
      <c r="P11" s="103">
        <v>19819</v>
      </c>
      <c r="Q11" s="104">
        <f>IF(D11&gt;0,O11/D11*100,"-")</f>
        <v>35.54532442044063</v>
      </c>
      <c r="R11" s="103">
        <v>297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50</v>
      </c>
      <c r="B12" s="102" t="s">
        <v>262</v>
      </c>
      <c r="C12" s="101" t="s">
        <v>263</v>
      </c>
      <c r="D12" s="103">
        <f>+SUM(E12,+I12)</f>
        <v>35701</v>
      </c>
      <c r="E12" s="103">
        <f>+SUM(G12,+H12)</f>
        <v>6706</v>
      </c>
      <c r="F12" s="104">
        <f>IF(D12&gt;0,E12/D12*100,"-")</f>
        <v>18.78378756897566</v>
      </c>
      <c r="G12" s="103">
        <v>6706</v>
      </c>
      <c r="H12" s="103">
        <v>0</v>
      </c>
      <c r="I12" s="103">
        <f>+SUM(K12,+M12,+O12)</f>
        <v>28995</v>
      </c>
      <c r="J12" s="104">
        <f>IF(D12&gt;0,I12/D12*100,"-")</f>
        <v>81.21621243102433</v>
      </c>
      <c r="K12" s="103">
        <v>21673</v>
      </c>
      <c r="L12" s="104">
        <f>IF(D12&gt;0,K12/D12*100,"-")</f>
        <v>60.70698299767513</v>
      </c>
      <c r="M12" s="103">
        <v>0</v>
      </c>
      <c r="N12" s="104">
        <f>IF(D12&gt;0,M12/D12*100,"-")</f>
        <v>0</v>
      </c>
      <c r="O12" s="103">
        <v>7322</v>
      </c>
      <c r="P12" s="103">
        <v>6499</v>
      </c>
      <c r="Q12" s="104">
        <f>IF(D12&gt;0,O12/D12*100,"-")</f>
        <v>20.509229433349205</v>
      </c>
      <c r="R12" s="103">
        <v>155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50</v>
      </c>
      <c r="B13" s="102" t="s">
        <v>264</v>
      </c>
      <c r="C13" s="101" t="s">
        <v>265</v>
      </c>
      <c r="D13" s="103">
        <f>+SUM(E13,+I13)</f>
        <v>76940</v>
      </c>
      <c r="E13" s="103">
        <f>+SUM(G13,+H13)</f>
        <v>3423</v>
      </c>
      <c r="F13" s="104">
        <f>IF(D13&gt;0,E13/D13*100,"-")</f>
        <v>4.448921237327788</v>
      </c>
      <c r="G13" s="103">
        <v>3423</v>
      </c>
      <c r="H13" s="103">
        <v>0</v>
      </c>
      <c r="I13" s="103">
        <f>+SUM(K13,+M13,+O13)</f>
        <v>73517</v>
      </c>
      <c r="J13" s="104">
        <f>IF(D13&gt;0,I13/D13*100,"-")</f>
        <v>95.55107876267222</v>
      </c>
      <c r="K13" s="103">
        <v>68872</v>
      </c>
      <c r="L13" s="104">
        <f>IF(D13&gt;0,K13/D13*100,"-")</f>
        <v>89.51390694047309</v>
      </c>
      <c r="M13" s="103">
        <v>0</v>
      </c>
      <c r="N13" s="104">
        <f>IF(D13&gt;0,M13/D13*100,"-")</f>
        <v>0</v>
      </c>
      <c r="O13" s="103">
        <v>4645</v>
      </c>
      <c r="P13" s="103">
        <v>3938</v>
      </c>
      <c r="Q13" s="104">
        <f>IF(D13&gt;0,O13/D13*100,"-")</f>
        <v>6.037171822199116</v>
      </c>
      <c r="R13" s="103">
        <v>391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50</v>
      </c>
      <c r="B14" s="102" t="s">
        <v>266</v>
      </c>
      <c r="C14" s="101" t="s">
        <v>267</v>
      </c>
      <c r="D14" s="103">
        <f>+SUM(E14,+I14)</f>
        <v>30318</v>
      </c>
      <c r="E14" s="103">
        <f>+SUM(G14,+H14)</f>
        <v>6249</v>
      </c>
      <c r="F14" s="104">
        <f>IF(D14&gt;0,E14/D14*100,"-")</f>
        <v>20.611517910152386</v>
      </c>
      <c r="G14" s="103">
        <v>6249</v>
      </c>
      <c r="H14" s="103">
        <v>0</v>
      </c>
      <c r="I14" s="103">
        <f>+SUM(K14,+M14,+O14)</f>
        <v>24069</v>
      </c>
      <c r="J14" s="104">
        <f>IF(D14&gt;0,I14/D14*100,"-")</f>
        <v>79.38848208984761</v>
      </c>
      <c r="K14" s="103">
        <v>13237</v>
      </c>
      <c r="L14" s="104">
        <f>IF(D14&gt;0,K14/D14*100,"-")</f>
        <v>43.66053169734151</v>
      </c>
      <c r="M14" s="103">
        <v>0</v>
      </c>
      <c r="N14" s="104">
        <f>IF(D14&gt;0,M14/D14*100,"-")</f>
        <v>0</v>
      </c>
      <c r="O14" s="103">
        <v>10832</v>
      </c>
      <c r="P14" s="103">
        <v>6226</v>
      </c>
      <c r="Q14" s="104">
        <f>IF(D14&gt;0,O14/D14*100,"-")</f>
        <v>35.7279503925061</v>
      </c>
      <c r="R14" s="103">
        <v>171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50</v>
      </c>
      <c r="B15" s="102" t="s">
        <v>268</v>
      </c>
      <c r="C15" s="101" t="s">
        <v>269</v>
      </c>
      <c r="D15" s="103">
        <f>+SUM(E15,+I15)</f>
        <v>62444</v>
      </c>
      <c r="E15" s="103">
        <f>+SUM(G15,+H15)</f>
        <v>1050</v>
      </c>
      <c r="F15" s="104">
        <f>IF(D15&gt;0,E15/D15*100,"-")</f>
        <v>1.6815066299404264</v>
      </c>
      <c r="G15" s="103">
        <v>1050</v>
      </c>
      <c r="H15" s="103">
        <v>0</v>
      </c>
      <c r="I15" s="103">
        <f>+SUM(K15,+M15,+O15)</f>
        <v>61394</v>
      </c>
      <c r="J15" s="104">
        <f>IF(D15&gt;0,I15/D15*100,"-")</f>
        <v>98.31849337005958</v>
      </c>
      <c r="K15" s="103">
        <v>61089</v>
      </c>
      <c r="L15" s="104">
        <f>IF(D15&gt;0,K15/D15*100,"-")</f>
        <v>97.83005572993402</v>
      </c>
      <c r="M15" s="103">
        <v>0</v>
      </c>
      <c r="N15" s="104">
        <f>IF(D15&gt;0,M15/D15*100,"-")</f>
        <v>0</v>
      </c>
      <c r="O15" s="103">
        <v>305</v>
      </c>
      <c r="P15" s="103">
        <v>47</v>
      </c>
      <c r="Q15" s="104">
        <f>IF(D15&gt;0,O15/D15*100,"-")</f>
        <v>0.48843764012555246</v>
      </c>
      <c r="R15" s="103">
        <v>377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50</v>
      </c>
      <c r="B16" s="102" t="s">
        <v>270</v>
      </c>
      <c r="C16" s="101" t="s">
        <v>271</v>
      </c>
      <c r="D16" s="103">
        <f>+SUM(E16,+I16)</f>
        <v>44256</v>
      </c>
      <c r="E16" s="103">
        <f>+SUM(G16,+H16)</f>
        <v>1029</v>
      </c>
      <c r="F16" s="104">
        <f>IF(D16&gt;0,E16/D16*100,"-")</f>
        <v>2.325108459869848</v>
      </c>
      <c r="G16" s="103">
        <v>1029</v>
      </c>
      <c r="H16" s="103">
        <v>0</v>
      </c>
      <c r="I16" s="103">
        <f>+SUM(K16,+M16,+O16)</f>
        <v>43227</v>
      </c>
      <c r="J16" s="104">
        <f>IF(D16&gt;0,I16/D16*100,"-")</f>
        <v>97.67489154013015</v>
      </c>
      <c r="K16" s="103">
        <v>40193</v>
      </c>
      <c r="L16" s="104">
        <f>IF(D16&gt;0,K16/D16*100,"-")</f>
        <v>90.81932393347795</v>
      </c>
      <c r="M16" s="103">
        <v>0</v>
      </c>
      <c r="N16" s="104">
        <f>IF(D16&gt;0,M16/D16*100,"-")</f>
        <v>0</v>
      </c>
      <c r="O16" s="103">
        <v>3034</v>
      </c>
      <c r="P16" s="103">
        <v>2644</v>
      </c>
      <c r="Q16" s="104">
        <f>IF(D16&gt;0,O16/D16*100,"-")</f>
        <v>6.855567606652205</v>
      </c>
      <c r="R16" s="103">
        <v>210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50</v>
      </c>
      <c r="B17" s="102" t="s">
        <v>272</v>
      </c>
      <c r="C17" s="101" t="s">
        <v>273</v>
      </c>
      <c r="D17" s="103">
        <f>+SUM(E17,+I17)</f>
        <v>83007</v>
      </c>
      <c r="E17" s="103">
        <f>+SUM(G17,+H17)</f>
        <v>26037</v>
      </c>
      <c r="F17" s="104">
        <f>IF(D17&gt;0,E17/D17*100,"-")</f>
        <v>31.367234088691315</v>
      </c>
      <c r="G17" s="103">
        <v>22128</v>
      </c>
      <c r="H17" s="103">
        <v>3909</v>
      </c>
      <c r="I17" s="103">
        <f>+SUM(K17,+M17,+O17)</f>
        <v>56970</v>
      </c>
      <c r="J17" s="104">
        <f>IF(D17&gt;0,I17/D17*100,"-")</f>
        <v>68.63276591130868</v>
      </c>
      <c r="K17" s="103">
        <v>26544</v>
      </c>
      <c r="L17" s="104">
        <f>IF(D17&gt;0,K17/D17*100,"-")</f>
        <v>31.978025949618704</v>
      </c>
      <c r="M17" s="103">
        <v>0</v>
      </c>
      <c r="N17" s="104">
        <f>IF(D17&gt;0,M17/D17*100,"-")</f>
        <v>0</v>
      </c>
      <c r="O17" s="103">
        <v>30426</v>
      </c>
      <c r="P17" s="103">
        <v>14511</v>
      </c>
      <c r="Q17" s="104">
        <f>IF(D17&gt;0,O17/D17*100,"-")</f>
        <v>36.654739961689984</v>
      </c>
      <c r="R17" s="103">
        <v>287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50</v>
      </c>
      <c r="B18" s="102" t="s">
        <v>274</v>
      </c>
      <c r="C18" s="101" t="s">
        <v>275</v>
      </c>
      <c r="D18" s="103">
        <f>+SUM(E18,+I18)</f>
        <v>71934</v>
      </c>
      <c r="E18" s="103">
        <f>+SUM(G18,+H18)</f>
        <v>33129</v>
      </c>
      <c r="F18" s="104">
        <f>IF(D18&gt;0,E18/D18*100,"-")</f>
        <v>46.05471682375511</v>
      </c>
      <c r="G18" s="103">
        <v>33129</v>
      </c>
      <c r="H18" s="103">
        <v>0</v>
      </c>
      <c r="I18" s="103">
        <f>+SUM(K18,+M18,+O18)</f>
        <v>38805</v>
      </c>
      <c r="J18" s="104">
        <f>IF(D18&gt;0,I18/D18*100,"-")</f>
        <v>53.9452831762449</v>
      </c>
      <c r="K18" s="103">
        <v>21265</v>
      </c>
      <c r="L18" s="104">
        <f>IF(D18&gt;0,K18/D18*100,"-")</f>
        <v>29.561820557733476</v>
      </c>
      <c r="M18" s="103">
        <v>0</v>
      </c>
      <c r="N18" s="104">
        <f>IF(D18&gt;0,M18/D18*100,"-")</f>
        <v>0</v>
      </c>
      <c r="O18" s="103">
        <v>17540</v>
      </c>
      <c r="P18" s="103">
        <v>12373</v>
      </c>
      <c r="Q18" s="104">
        <f>IF(D18&gt;0,O18/D18*100,"-")</f>
        <v>24.383462618511416</v>
      </c>
      <c r="R18" s="103">
        <v>327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50</v>
      </c>
      <c r="B19" s="102" t="s">
        <v>276</v>
      </c>
      <c r="C19" s="101" t="s">
        <v>277</v>
      </c>
      <c r="D19" s="103">
        <f>+SUM(E19,+I19)</f>
        <v>40181</v>
      </c>
      <c r="E19" s="103">
        <f>+SUM(G19,+H19)</f>
        <v>6519</v>
      </c>
      <c r="F19" s="104">
        <f>IF(D19&gt;0,E19/D19*100,"-")</f>
        <v>16.224086010801127</v>
      </c>
      <c r="G19" s="103">
        <v>6519</v>
      </c>
      <c r="H19" s="103">
        <v>0</v>
      </c>
      <c r="I19" s="103">
        <f>+SUM(K19,+M19,+O19)</f>
        <v>33662</v>
      </c>
      <c r="J19" s="104">
        <f>IF(D19&gt;0,I19/D19*100,"-")</f>
        <v>83.77591398919888</v>
      </c>
      <c r="K19" s="103">
        <v>26353</v>
      </c>
      <c r="L19" s="104">
        <f>IF(D19&gt;0,K19/D19*100,"-")</f>
        <v>65.58572459620218</v>
      </c>
      <c r="M19" s="103">
        <v>390</v>
      </c>
      <c r="N19" s="104">
        <f>IF(D19&gt;0,M19/D19*100,"-")</f>
        <v>0.9706079988054055</v>
      </c>
      <c r="O19" s="103">
        <v>6919</v>
      </c>
      <c r="P19" s="103">
        <v>4434</v>
      </c>
      <c r="Q19" s="104">
        <f>IF(D19&gt;0,O19/D19*100,"-")</f>
        <v>17.219581394191287</v>
      </c>
      <c r="R19" s="103">
        <v>97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50</v>
      </c>
      <c r="B20" s="102" t="s">
        <v>278</v>
      </c>
      <c r="C20" s="101" t="s">
        <v>279</v>
      </c>
      <c r="D20" s="103">
        <f>+SUM(E20,+I20)</f>
        <v>133552</v>
      </c>
      <c r="E20" s="103">
        <f>+SUM(G20,+H20)</f>
        <v>51269</v>
      </c>
      <c r="F20" s="104">
        <f>IF(D20&gt;0,E20/D20*100,"-")</f>
        <v>38.388792380495985</v>
      </c>
      <c r="G20" s="103">
        <v>51269</v>
      </c>
      <c r="H20" s="103">
        <v>0</v>
      </c>
      <c r="I20" s="103">
        <f>+SUM(K20,+M20,+O20)</f>
        <v>82283</v>
      </c>
      <c r="J20" s="104">
        <f>IF(D20&gt;0,I20/D20*100,"-")</f>
        <v>61.611207619504015</v>
      </c>
      <c r="K20" s="103">
        <v>42744</v>
      </c>
      <c r="L20" s="104">
        <f>IF(D20&gt;0,K20/D20*100,"-")</f>
        <v>32.005510962022285</v>
      </c>
      <c r="M20" s="103">
        <v>260</v>
      </c>
      <c r="N20" s="104">
        <f>IF(D20&gt;0,M20/D20*100,"-")</f>
        <v>0.19468072361327424</v>
      </c>
      <c r="O20" s="103">
        <v>39279</v>
      </c>
      <c r="P20" s="103">
        <v>30920</v>
      </c>
      <c r="Q20" s="104">
        <f>IF(D20&gt;0,O20/D20*100,"-")</f>
        <v>29.411015933868455</v>
      </c>
      <c r="R20" s="103">
        <v>710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50</v>
      </c>
      <c r="B21" s="102" t="s">
        <v>280</v>
      </c>
      <c r="C21" s="101" t="s">
        <v>281</v>
      </c>
      <c r="D21" s="103">
        <f>+SUM(E21,+I21)</f>
        <v>12646</v>
      </c>
      <c r="E21" s="103">
        <f>+SUM(G21,+H21)</f>
        <v>1378</v>
      </c>
      <c r="F21" s="104">
        <f>IF(D21&gt;0,E21/D21*100,"-")</f>
        <v>10.896726237545469</v>
      </c>
      <c r="G21" s="103">
        <v>1378</v>
      </c>
      <c r="H21" s="103">
        <v>0</v>
      </c>
      <c r="I21" s="103">
        <f>+SUM(K21,+M21,+O21)</f>
        <v>11268</v>
      </c>
      <c r="J21" s="104">
        <f>IF(D21&gt;0,I21/D21*100,"-")</f>
        <v>89.10327376245452</v>
      </c>
      <c r="K21" s="103">
        <v>5503</v>
      </c>
      <c r="L21" s="104">
        <f>IF(D21&gt;0,K21/D21*100,"-")</f>
        <v>43.51573620117033</v>
      </c>
      <c r="M21" s="103">
        <v>0</v>
      </c>
      <c r="N21" s="104">
        <f>IF(D21&gt;0,M21/D21*100,"-")</f>
        <v>0</v>
      </c>
      <c r="O21" s="103">
        <v>5765</v>
      </c>
      <c r="P21" s="103">
        <v>5480</v>
      </c>
      <c r="Q21" s="104">
        <f>IF(D21&gt;0,O21/D21*100,"-")</f>
        <v>45.5875375612842</v>
      </c>
      <c r="R21" s="103">
        <v>58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50</v>
      </c>
      <c r="B22" s="102" t="s">
        <v>282</v>
      </c>
      <c r="C22" s="101" t="s">
        <v>283</v>
      </c>
      <c r="D22" s="103">
        <f>+SUM(E22,+I22)</f>
        <v>1533</v>
      </c>
      <c r="E22" s="103">
        <f>+SUM(G22,+H22)</f>
        <v>206</v>
      </c>
      <c r="F22" s="104">
        <f>IF(D22&gt;0,E22/D22*100,"-")</f>
        <v>13.437703848662752</v>
      </c>
      <c r="G22" s="103">
        <v>206</v>
      </c>
      <c r="H22" s="103">
        <v>0</v>
      </c>
      <c r="I22" s="103">
        <f>+SUM(K22,+M22,+O22)</f>
        <v>1327</v>
      </c>
      <c r="J22" s="104">
        <f>IF(D22&gt;0,I22/D22*100,"-")</f>
        <v>86.56229615133725</v>
      </c>
      <c r="K22" s="103">
        <v>1242</v>
      </c>
      <c r="L22" s="104">
        <f>IF(D22&gt;0,K22/D22*100,"-")</f>
        <v>81.01761252446184</v>
      </c>
      <c r="M22" s="103">
        <v>0</v>
      </c>
      <c r="N22" s="104">
        <f>IF(D22&gt;0,M22/D22*100,"-")</f>
        <v>0</v>
      </c>
      <c r="O22" s="103">
        <v>85</v>
      </c>
      <c r="P22" s="103">
        <v>84</v>
      </c>
      <c r="Q22" s="104">
        <f>IF(D22&gt;0,O22/D22*100,"-")</f>
        <v>5.544683626875408</v>
      </c>
      <c r="R22" s="103">
        <v>16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50</v>
      </c>
      <c r="B23" s="102" t="s">
        <v>284</v>
      </c>
      <c r="C23" s="101" t="s">
        <v>285</v>
      </c>
      <c r="D23" s="103">
        <f>+SUM(E23,+I23)</f>
        <v>23736</v>
      </c>
      <c r="E23" s="103">
        <f>+SUM(G23,+H23)</f>
        <v>1287</v>
      </c>
      <c r="F23" s="104">
        <f>IF(D23&gt;0,E23/D23*100,"-")</f>
        <v>5.422143579373104</v>
      </c>
      <c r="G23" s="103">
        <v>1287</v>
      </c>
      <c r="H23" s="103">
        <v>0</v>
      </c>
      <c r="I23" s="103">
        <f>+SUM(K23,+M23,+O23)</f>
        <v>22449</v>
      </c>
      <c r="J23" s="104">
        <f>IF(D23&gt;0,I23/D23*100,"-")</f>
        <v>94.57785642062689</v>
      </c>
      <c r="K23" s="103">
        <v>21106</v>
      </c>
      <c r="L23" s="104">
        <f>IF(D23&gt;0,K23/D23*100,"-")</f>
        <v>88.91978429389957</v>
      </c>
      <c r="M23" s="103">
        <v>0</v>
      </c>
      <c r="N23" s="104">
        <f>IF(D23&gt;0,M23/D23*100,"-")</f>
        <v>0</v>
      </c>
      <c r="O23" s="103">
        <v>1343</v>
      </c>
      <c r="P23" s="103">
        <v>759</v>
      </c>
      <c r="Q23" s="104">
        <f>IF(D23&gt;0,O23/D23*100,"-")</f>
        <v>5.658072126727334</v>
      </c>
      <c r="R23" s="103">
        <v>86</v>
      </c>
      <c r="S23" s="101" t="s">
        <v>255</v>
      </c>
      <c r="T23" s="101"/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50</v>
      </c>
      <c r="B24" s="102" t="s">
        <v>286</v>
      </c>
      <c r="C24" s="101" t="s">
        <v>287</v>
      </c>
      <c r="D24" s="103">
        <f>+SUM(E24,+I24)</f>
        <v>11443</v>
      </c>
      <c r="E24" s="103">
        <f>+SUM(G24,+H24)</f>
        <v>2599</v>
      </c>
      <c r="F24" s="104">
        <f>IF(D24&gt;0,E24/D24*100,"-")</f>
        <v>22.71257537359084</v>
      </c>
      <c r="G24" s="103">
        <v>2599</v>
      </c>
      <c r="H24" s="103">
        <v>0</v>
      </c>
      <c r="I24" s="103">
        <f>+SUM(K24,+M24,+O24)</f>
        <v>8844</v>
      </c>
      <c r="J24" s="104">
        <f>IF(D24&gt;0,I24/D24*100,"-")</f>
        <v>77.28742462640916</v>
      </c>
      <c r="K24" s="103">
        <v>6285</v>
      </c>
      <c r="L24" s="104">
        <f>IF(D24&gt;0,K24/D24*100,"-")</f>
        <v>54.92440793498209</v>
      </c>
      <c r="M24" s="103">
        <v>0</v>
      </c>
      <c r="N24" s="104">
        <f>IF(D24&gt;0,M24/D24*100,"-")</f>
        <v>0</v>
      </c>
      <c r="O24" s="103">
        <v>2559</v>
      </c>
      <c r="P24" s="103">
        <v>1925</v>
      </c>
      <c r="Q24" s="104">
        <f>IF(D24&gt;0,O24/D24*100,"-")</f>
        <v>22.363016691427074</v>
      </c>
      <c r="R24" s="103">
        <v>41</v>
      </c>
      <c r="S24" s="101" t="s">
        <v>255</v>
      </c>
      <c r="T24" s="101"/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50</v>
      </c>
      <c r="B25" s="102" t="s">
        <v>288</v>
      </c>
      <c r="C25" s="101" t="s">
        <v>289</v>
      </c>
      <c r="D25" s="103">
        <f>+SUM(E25,+I25)</f>
        <v>38337</v>
      </c>
      <c r="E25" s="103">
        <f>+SUM(G25,+H25)</f>
        <v>4775</v>
      </c>
      <c r="F25" s="104">
        <f>IF(D25&gt;0,E25/D25*100,"-")</f>
        <v>12.455330359704723</v>
      </c>
      <c r="G25" s="103">
        <v>4775</v>
      </c>
      <c r="H25" s="103">
        <v>0</v>
      </c>
      <c r="I25" s="103">
        <f>+SUM(K25,+M25,+O25)</f>
        <v>33562</v>
      </c>
      <c r="J25" s="104">
        <f>IF(D25&gt;0,I25/D25*100,"-")</f>
        <v>87.54466964029528</v>
      </c>
      <c r="K25" s="103">
        <v>26733</v>
      </c>
      <c r="L25" s="104">
        <f>IF(D25&gt;0,K25/D25*100,"-")</f>
        <v>69.73159089130606</v>
      </c>
      <c r="M25" s="103">
        <v>0</v>
      </c>
      <c r="N25" s="104">
        <f>IF(D25&gt;0,M25/D25*100,"-")</f>
        <v>0</v>
      </c>
      <c r="O25" s="103">
        <v>6829</v>
      </c>
      <c r="P25" s="103">
        <v>5817</v>
      </c>
      <c r="Q25" s="104">
        <f>IF(D25&gt;0,O25/D25*100,"-")</f>
        <v>17.813078748989227</v>
      </c>
      <c r="R25" s="103">
        <v>163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50</v>
      </c>
      <c r="B26" s="102" t="s">
        <v>290</v>
      </c>
      <c r="C26" s="101" t="s">
        <v>291</v>
      </c>
      <c r="D26" s="103">
        <f>+SUM(E26,+I26)</f>
        <v>9303</v>
      </c>
      <c r="E26" s="103">
        <f>+SUM(G26,+H26)</f>
        <v>1814</v>
      </c>
      <c r="F26" s="104">
        <f>IF(D26&gt;0,E26/D26*100,"-")</f>
        <v>19.499086316242074</v>
      </c>
      <c r="G26" s="103">
        <v>1814</v>
      </c>
      <c r="H26" s="103">
        <v>0</v>
      </c>
      <c r="I26" s="103">
        <f>+SUM(K26,+M26,+O26)</f>
        <v>7489</v>
      </c>
      <c r="J26" s="104">
        <f>IF(D26&gt;0,I26/D26*100,"-")</f>
        <v>80.50091368375793</v>
      </c>
      <c r="K26" s="103">
        <v>5580</v>
      </c>
      <c r="L26" s="104">
        <f>IF(D26&gt;0,K26/D26*100,"-")</f>
        <v>59.9806514027733</v>
      </c>
      <c r="M26" s="103">
        <v>0</v>
      </c>
      <c r="N26" s="104">
        <f>IF(D26&gt;0,M26/D26*100,"-")</f>
        <v>0</v>
      </c>
      <c r="O26" s="103">
        <v>1909</v>
      </c>
      <c r="P26" s="103">
        <v>1801</v>
      </c>
      <c r="Q26" s="104">
        <f>IF(D26&gt;0,O26/D26*100,"-")</f>
        <v>20.52026228098463</v>
      </c>
      <c r="R26" s="103">
        <v>34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50</v>
      </c>
      <c r="B27" s="102" t="s">
        <v>292</v>
      </c>
      <c r="C27" s="101" t="s">
        <v>293</v>
      </c>
      <c r="D27" s="103">
        <f>+SUM(E27,+I27)</f>
        <v>14554</v>
      </c>
      <c r="E27" s="103">
        <f>+SUM(G27,+H27)</f>
        <v>6626</v>
      </c>
      <c r="F27" s="104">
        <f>IF(D27&gt;0,E27/D27*100,"-")</f>
        <v>45.52700288580459</v>
      </c>
      <c r="G27" s="103">
        <v>6626</v>
      </c>
      <c r="H27" s="103">
        <v>0</v>
      </c>
      <c r="I27" s="103">
        <f>+SUM(K27,+M27,+O27)</f>
        <v>7928</v>
      </c>
      <c r="J27" s="104">
        <f>IF(D27&gt;0,I27/D27*100,"-")</f>
        <v>54.47299711419541</v>
      </c>
      <c r="K27" s="103">
        <v>4067</v>
      </c>
      <c r="L27" s="104">
        <f>IF(D27&gt;0,K27/D27*100,"-")</f>
        <v>27.944207777930462</v>
      </c>
      <c r="M27" s="103">
        <v>0</v>
      </c>
      <c r="N27" s="104">
        <f>IF(D27&gt;0,M27/D27*100,"-")</f>
        <v>0</v>
      </c>
      <c r="O27" s="103">
        <v>3861</v>
      </c>
      <c r="P27" s="103">
        <v>2640</v>
      </c>
      <c r="Q27" s="104">
        <f>IF(D27&gt;0,O27/D27*100,"-")</f>
        <v>26.528789336264946</v>
      </c>
      <c r="R27" s="103">
        <v>106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50</v>
      </c>
      <c r="B28" s="102" t="s">
        <v>294</v>
      </c>
      <c r="C28" s="101" t="s">
        <v>295</v>
      </c>
      <c r="D28" s="103">
        <f>+SUM(E28,+I28)</f>
        <v>34162</v>
      </c>
      <c r="E28" s="103">
        <f>+SUM(G28,+H28)</f>
        <v>3096</v>
      </c>
      <c r="F28" s="104">
        <f>IF(D28&gt;0,E28/D28*100,"-")</f>
        <v>9.06270124699959</v>
      </c>
      <c r="G28" s="103">
        <v>3096</v>
      </c>
      <c r="H28" s="103">
        <v>0</v>
      </c>
      <c r="I28" s="103">
        <f>+SUM(K28,+M28,+O28)</f>
        <v>31066</v>
      </c>
      <c r="J28" s="104">
        <f>IF(D28&gt;0,I28/D28*100,"-")</f>
        <v>90.9372987530004</v>
      </c>
      <c r="K28" s="103">
        <v>24134</v>
      </c>
      <c r="L28" s="104">
        <f>IF(D28&gt;0,K28/D28*100,"-")</f>
        <v>70.64574673613957</v>
      </c>
      <c r="M28" s="103">
        <v>0</v>
      </c>
      <c r="N28" s="104">
        <f>IF(D28&gt;0,M28/D28*100,"-")</f>
        <v>0</v>
      </c>
      <c r="O28" s="103">
        <v>6932</v>
      </c>
      <c r="P28" s="103">
        <v>5106</v>
      </c>
      <c r="Q28" s="104">
        <f>IF(D28&gt;0,O28/D28*100,"-")</f>
        <v>20.29155201686084</v>
      </c>
      <c r="R28" s="103">
        <v>92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50</v>
      </c>
      <c r="B29" s="102" t="s">
        <v>296</v>
      </c>
      <c r="C29" s="101" t="s">
        <v>297</v>
      </c>
      <c r="D29" s="103">
        <f>+SUM(E29,+I29)</f>
        <v>12646</v>
      </c>
      <c r="E29" s="103">
        <f>+SUM(G29,+H29)</f>
        <v>3112</v>
      </c>
      <c r="F29" s="104">
        <f>IF(D29&gt;0,E29/D29*100,"-")</f>
        <v>24.608571880436504</v>
      </c>
      <c r="G29" s="103">
        <v>3112</v>
      </c>
      <c r="H29" s="103">
        <v>0</v>
      </c>
      <c r="I29" s="103">
        <f>+SUM(K29,+M29,+O29)</f>
        <v>9534</v>
      </c>
      <c r="J29" s="104">
        <f>IF(D29&gt;0,I29/D29*100,"-")</f>
        <v>75.3914281195635</v>
      </c>
      <c r="K29" s="103">
        <v>6414</v>
      </c>
      <c r="L29" s="104">
        <f>IF(D29&gt;0,K29/D29*100,"-")</f>
        <v>50.71959512889451</v>
      </c>
      <c r="M29" s="103">
        <v>0</v>
      </c>
      <c r="N29" s="104">
        <f>IF(D29&gt;0,M29/D29*100,"-")</f>
        <v>0</v>
      </c>
      <c r="O29" s="103">
        <v>3120</v>
      </c>
      <c r="P29" s="103">
        <v>2865</v>
      </c>
      <c r="Q29" s="104">
        <f>IF(D29&gt;0,O29/D29*100,"-")</f>
        <v>24.67183299066899</v>
      </c>
      <c r="R29" s="103">
        <v>47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50</v>
      </c>
      <c r="B30" s="102" t="s">
        <v>298</v>
      </c>
      <c r="C30" s="101" t="s">
        <v>299</v>
      </c>
      <c r="D30" s="103">
        <f>+SUM(E30,+I30)</f>
        <v>14893</v>
      </c>
      <c r="E30" s="103">
        <f>+SUM(G30,+H30)</f>
        <v>901</v>
      </c>
      <c r="F30" s="104">
        <f>IF(D30&gt;0,E30/D30*100,"-")</f>
        <v>6.049822064056939</v>
      </c>
      <c r="G30" s="103">
        <v>901</v>
      </c>
      <c r="H30" s="103">
        <v>0</v>
      </c>
      <c r="I30" s="103">
        <f>+SUM(K30,+M30,+O30)</f>
        <v>13992</v>
      </c>
      <c r="J30" s="104">
        <f>IF(D30&gt;0,I30/D30*100,"-")</f>
        <v>93.95017793594306</v>
      </c>
      <c r="K30" s="103">
        <v>9298</v>
      </c>
      <c r="L30" s="104">
        <f>IF(D30&gt;0,K30/D30*100,"-")</f>
        <v>62.432015040623114</v>
      </c>
      <c r="M30" s="103">
        <v>0</v>
      </c>
      <c r="N30" s="104">
        <f>IF(D30&gt;0,M30/D30*100,"-")</f>
        <v>0</v>
      </c>
      <c r="O30" s="103">
        <v>4694</v>
      </c>
      <c r="P30" s="103">
        <v>2944</v>
      </c>
      <c r="Q30" s="104">
        <f>IF(D30&gt;0,O30/D30*100,"-")</f>
        <v>31.51816289531995</v>
      </c>
      <c r="R30" s="103">
        <v>48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50</v>
      </c>
      <c r="B31" s="102" t="s">
        <v>300</v>
      </c>
      <c r="C31" s="101" t="s">
        <v>301</v>
      </c>
      <c r="D31" s="103">
        <f>+SUM(E31,+I31)</f>
        <v>19279</v>
      </c>
      <c r="E31" s="103">
        <f>+SUM(G31,+H31)</f>
        <v>535</v>
      </c>
      <c r="F31" s="104">
        <f>IF(D31&gt;0,E31/D31*100,"-")</f>
        <v>2.7750401991804554</v>
      </c>
      <c r="G31" s="103">
        <v>535</v>
      </c>
      <c r="H31" s="103">
        <v>0</v>
      </c>
      <c r="I31" s="103">
        <f>+SUM(K31,+M31,+O31)</f>
        <v>18744</v>
      </c>
      <c r="J31" s="104">
        <f>IF(D31&gt;0,I31/D31*100,"-")</f>
        <v>97.22495980081955</v>
      </c>
      <c r="K31" s="103">
        <v>18638</v>
      </c>
      <c r="L31" s="104">
        <f>IF(D31&gt;0,K31/D31*100,"-")</f>
        <v>96.67513875200996</v>
      </c>
      <c r="M31" s="103">
        <v>0</v>
      </c>
      <c r="N31" s="104">
        <f>IF(D31&gt;0,M31/D31*100,"-")</f>
        <v>0</v>
      </c>
      <c r="O31" s="103">
        <v>106</v>
      </c>
      <c r="P31" s="103">
        <v>50</v>
      </c>
      <c r="Q31" s="104">
        <f>IF(D31&gt;0,O31/D31*100,"-")</f>
        <v>0.5498210488095855</v>
      </c>
      <c r="R31" s="103">
        <v>56</v>
      </c>
      <c r="S31" s="101" t="s">
        <v>255</v>
      </c>
      <c r="T31" s="101"/>
      <c r="U31" s="101"/>
      <c r="V31" s="101"/>
      <c r="W31" s="101"/>
      <c r="X31" s="101" t="s">
        <v>255</v>
      </c>
      <c r="Y31" s="101"/>
      <c r="Z31" s="101"/>
    </row>
    <row r="32" spans="1:26" s="107" customFormat="1" ht="13.5" customHeight="1">
      <c r="A32" s="101" t="s">
        <v>50</v>
      </c>
      <c r="B32" s="102" t="s">
        <v>302</v>
      </c>
      <c r="C32" s="101" t="s">
        <v>303</v>
      </c>
      <c r="D32" s="103">
        <f>+SUM(E32,+I32)</f>
        <v>36401</v>
      </c>
      <c r="E32" s="103">
        <f>+SUM(G32,+H32)</f>
        <v>1337</v>
      </c>
      <c r="F32" s="104">
        <f>IF(D32&gt;0,E32/D32*100,"-")</f>
        <v>3.672976017142386</v>
      </c>
      <c r="G32" s="103">
        <v>1337</v>
      </c>
      <c r="H32" s="103">
        <v>0</v>
      </c>
      <c r="I32" s="103">
        <f>+SUM(K32,+M32,+O32)</f>
        <v>35064</v>
      </c>
      <c r="J32" s="104">
        <f>IF(D32&gt;0,I32/D32*100,"-")</f>
        <v>96.32702398285761</v>
      </c>
      <c r="K32" s="103">
        <v>33994</v>
      </c>
      <c r="L32" s="104">
        <f>IF(D32&gt;0,K32/D32*100,"-")</f>
        <v>93.38754429823356</v>
      </c>
      <c r="M32" s="103">
        <v>0</v>
      </c>
      <c r="N32" s="104">
        <f>IF(D32&gt;0,M32/D32*100,"-")</f>
        <v>0</v>
      </c>
      <c r="O32" s="103">
        <v>1070</v>
      </c>
      <c r="P32" s="103">
        <v>789</v>
      </c>
      <c r="Q32" s="104">
        <f>IF(D32&gt;0,O32/D32*100,"-")</f>
        <v>2.939479684624049</v>
      </c>
      <c r="R32" s="103">
        <v>115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50</v>
      </c>
      <c r="B33" s="102" t="s">
        <v>304</v>
      </c>
      <c r="C33" s="101" t="s">
        <v>305</v>
      </c>
      <c r="D33" s="103">
        <f>+SUM(E33,+I33)</f>
        <v>28198</v>
      </c>
      <c r="E33" s="103">
        <f>+SUM(G33,+H33)</f>
        <v>4213</v>
      </c>
      <c r="F33" s="104">
        <f>IF(D33&gt;0,E33/D33*100,"-")</f>
        <v>14.94077594155614</v>
      </c>
      <c r="G33" s="103">
        <v>4213</v>
      </c>
      <c r="H33" s="103">
        <v>0</v>
      </c>
      <c r="I33" s="103">
        <f>+SUM(K33,+M33,+O33)</f>
        <v>23985</v>
      </c>
      <c r="J33" s="104">
        <f>IF(D33&gt;0,I33/D33*100,"-")</f>
        <v>85.05922405844386</v>
      </c>
      <c r="K33" s="103">
        <v>21890</v>
      </c>
      <c r="L33" s="104">
        <f>IF(D33&gt;0,K33/D33*100,"-")</f>
        <v>77.62961912192354</v>
      </c>
      <c r="M33" s="103">
        <v>0</v>
      </c>
      <c r="N33" s="104">
        <f>IF(D33&gt;0,M33/D33*100,"-")</f>
        <v>0</v>
      </c>
      <c r="O33" s="103">
        <v>2095</v>
      </c>
      <c r="P33" s="103">
        <v>1497</v>
      </c>
      <c r="Q33" s="104">
        <f>IF(D33&gt;0,O33/D33*100,"-")</f>
        <v>7.42960493652032</v>
      </c>
      <c r="R33" s="103">
        <v>154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50</v>
      </c>
      <c r="B34" s="102" t="s">
        <v>306</v>
      </c>
      <c r="C34" s="101" t="s">
        <v>307</v>
      </c>
      <c r="D34" s="103">
        <f>+SUM(E34,+I34)</f>
        <v>8478</v>
      </c>
      <c r="E34" s="103">
        <f>+SUM(G34,+H34)</f>
        <v>2764</v>
      </c>
      <c r="F34" s="104">
        <f>IF(D34&gt;0,E34/D34*100,"-")</f>
        <v>32.60202878037273</v>
      </c>
      <c r="G34" s="103">
        <v>2764</v>
      </c>
      <c r="H34" s="103">
        <v>0</v>
      </c>
      <c r="I34" s="103">
        <f>+SUM(K34,+M34,+O34)</f>
        <v>5714</v>
      </c>
      <c r="J34" s="104">
        <f>IF(D34&gt;0,I34/D34*100,"-")</f>
        <v>67.39797121962727</v>
      </c>
      <c r="K34" s="103">
        <v>3575</v>
      </c>
      <c r="L34" s="104">
        <f>IF(D34&gt;0,K34/D34*100,"-")</f>
        <v>42.16796414248643</v>
      </c>
      <c r="M34" s="103">
        <v>0</v>
      </c>
      <c r="N34" s="104">
        <f>IF(D34&gt;0,M34/D34*100,"-")</f>
        <v>0</v>
      </c>
      <c r="O34" s="103">
        <v>2139</v>
      </c>
      <c r="P34" s="103">
        <v>2139</v>
      </c>
      <c r="Q34" s="104">
        <f>IF(D34&gt;0,O34/D34*100,"-")</f>
        <v>25.230007077140836</v>
      </c>
      <c r="R34" s="103">
        <v>44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50</v>
      </c>
      <c r="B35" s="102" t="s">
        <v>308</v>
      </c>
      <c r="C35" s="101" t="s">
        <v>309</v>
      </c>
      <c r="D35" s="103">
        <f>+SUM(E35,+I35)</f>
        <v>52239</v>
      </c>
      <c r="E35" s="103">
        <f>+SUM(G35,+H35)</f>
        <v>440</v>
      </c>
      <c r="F35" s="104">
        <f>IF(D35&gt;0,E35/D35*100,"-")</f>
        <v>0.8422825858075386</v>
      </c>
      <c r="G35" s="103">
        <v>440</v>
      </c>
      <c r="H35" s="103">
        <v>0</v>
      </c>
      <c r="I35" s="103">
        <f>+SUM(K35,+M35,+O35)</f>
        <v>51799</v>
      </c>
      <c r="J35" s="104">
        <f>IF(D35&gt;0,I35/D35*100,"-")</f>
        <v>99.15771741419246</v>
      </c>
      <c r="K35" s="103">
        <v>50293</v>
      </c>
      <c r="L35" s="104">
        <f>IF(D35&gt;0,K35/D35*100,"-")</f>
        <v>96.27481383640574</v>
      </c>
      <c r="M35" s="103">
        <v>0</v>
      </c>
      <c r="N35" s="104">
        <f>IF(D35&gt;0,M35/D35*100,"-")</f>
        <v>0</v>
      </c>
      <c r="O35" s="103">
        <v>1506</v>
      </c>
      <c r="P35" s="103">
        <v>1396</v>
      </c>
      <c r="Q35" s="104">
        <f>IF(D35&gt;0,O35/D35*100,"-")</f>
        <v>2.882903577786711</v>
      </c>
      <c r="R35" s="103">
        <v>152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50</v>
      </c>
      <c r="B36" s="102" t="s">
        <v>310</v>
      </c>
      <c r="C36" s="101" t="s">
        <v>311</v>
      </c>
      <c r="D36" s="103">
        <f>+SUM(E36,+I36)</f>
        <v>5824</v>
      </c>
      <c r="E36" s="103">
        <f>+SUM(G36,+H36)</f>
        <v>1596</v>
      </c>
      <c r="F36" s="104">
        <f>IF(D36&gt;0,E36/D36*100,"-")</f>
        <v>27.403846153846157</v>
      </c>
      <c r="G36" s="103">
        <v>1596</v>
      </c>
      <c r="H36" s="103">
        <v>0</v>
      </c>
      <c r="I36" s="103">
        <f>+SUM(K36,+M36,+O36)</f>
        <v>4228</v>
      </c>
      <c r="J36" s="104">
        <f>IF(D36&gt;0,I36/D36*100,"-")</f>
        <v>72.59615384615384</v>
      </c>
      <c r="K36" s="103">
        <v>2831</v>
      </c>
      <c r="L36" s="104">
        <f>IF(D36&gt;0,K36/D36*100,"-")</f>
        <v>48.6092032967033</v>
      </c>
      <c r="M36" s="103">
        <v>0</v>
      </c>
      <c r="N36" s="104">
        <f>IF(D36&gt;0,M36/D36*100,"-")</f>
        <v>0</v>
      </c>
      <c r="O36" s="103">
        <v>1397</v>
      </c>
      <c r="P36" s="103">
        <v>1397</v>
      </c>
      <c r="Q36" s="104">
        <f>IF(D36&gt;0,O36/D36*100,"-")</f>
        <v>23.98695054945055</v>
      </c>
      <c r="R36" s="103">
        <v>57</v>
      </c>
      <c r="S36" s="101"/>
      <c r="T36" s="101"/>
      <c r="U36" s="101"/>
      <c r="V36" s="101" t="s">
        <v>255</v>
      </c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50</v>
      </c>
      <c r="B37" s="102" t="s">
        <v>312</v>
      </c>
      <c r="C37" s="101" t="s">
        <v>313</v>
      </c>
      <c r="D37" s="103">
        <f>+SUM(E37,+I37)</f>
        <v>7292</v>
      </c>
      <c r="E37" s="103">
        <f>+SUM(G37,+H37)</f>
        <v>2110</v>
      </c>
      <c r="F37" s="104">
        <f>IF(D37&gt;0,E37/D37*100,"-")</f>
        <v>28.935820076796485</v>
      </c>
      <c r="G37" s="103">
        <v>2110</v>
      </c>
      <c r="H37" s="103">
        <v>0</v>
      </c>
      <c r="I37" s="103">
        <f>+SUM(K37,+M37,+O37)</f>
        <v>5182</v>
      </c>
      <c r="J37" s="104">
        <f>IF(D37&gt;0,I37/D37*100,"-")</f>
        <v>71.06417992320351</v>
      </c>
      <c r="K37" s="103">
        <v>2689</v>
      </c>
      <c r="L37" s="104">
        <f>IF(D37&gt;0,K37/D37*100,"-")</f>
        <v>36.876028524410316</v>
      </c>
      <c r="M37" s="103">
        <v>0</v>
      </c>
      <c r="N37" s="104">
        <f>IF(D37&gt;0,M37/D37*100,"-")</f>
        <v>0</v>
      </c>
      <c r="O37" s="103">
        <v>2493</v>
      </c>
      <c r="P37" s="103">
        <v>2156</v>
      </c>
      <c r="Q37" s="104">
        <f>IF(D37&gt;0,O37/D37*100,"-")</f>
        <v>34.188151398793195</v>
      </c>
      <c r="R37" s="103">
        <v>55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50</v>
      </c>
      <c r="B38" s="102" t="s">
        <v>314</v>
      </c>
      <c r="C38" s="101" t="s">
        <v>315</v>
      </c>
      <c r="D38" s="103">
        <f>+SUM(E38,+I38)</f>
        <v>24590</v>
      </c>
      <c r="E38" s="103">
        <f>+SUM(G38,+H38)</f>
        <v>8585</v>
      </c>
      <c r="F38" s="104">
        <f>IF(D38&gt;0,E38/D38*100,"-")</f>
        <v>34.912566083773896</v>
      </c>
      <c r="G38" s="103">
        <v>8585</v>
      </c>
      <c r="H38" s="103">
        <v>0</v>
      </c>
      <c r="I38" s="103">
        <f>+SUM(K38,+M38,+O38)</f>
        <v>16005</v>
      </c>
      <c r="J38" s="104">
        <f>IF(D38&gt;0,I38/D38*100,"-")</f>
        <v>65.08743391622612</v>
      </c>
      <c r="K38" s="103">
        <v>12736</v>
      </c>
      <c r="L38" s="104">
        <f>IF(D38&gt;0,K38/D38*100,"-")</f>
        <v>51.7934119560797</v>
      </c>
      <c r="M38" s="103">
        <v>0</v>
      </c>
      <c r="N38" s="104">
        <f>IF(D38&gt;0,M38/D38*100,"-")</f>
        <v>0</v>
      </c>
      <c r="O38" s="103">
        <v>3269</v>
      </c>
      <c r="P38" s="103">
        <v>2618</v>
      </c>
      <c r="Q38" s="104">
        <f>IF(D38&gt;0,O38/D38*100,"-")</f>
        <v>13.294021960146402</v>
      </c>
      <c r="R38" s="103">
        <v>117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50</v>
      </c>
      <c r="B39" s="102" t="s">
        <v>316</v>
      </c>
      <c r="C39" s="101" t="s">
        <v>317</v>
      </c>
      <c r="D39" s="103">
        <f>+SUM(E39,+I39)</f>
        <v>16908</v>
      </c>
      <c r="E39" s="103">
        <f>+SUM(G39,+H39)</f>
        <v>8625</v>
      </c>
      <c r="F39" s="104">
        <f>IF(D39&gt;0,E39/D39*100,"-")</f>
        <v>51.01135557132718</v>
      </c>
      <c r="G39" s="103">
        <v>8625</v>
      </c>
      <c r="H39" s="103">
        <v>0</v>
      </c>
      <c r="I39" s="103">
        <f>+SUM(K39,+M39,+O39)</f>
        <v>8283</v>
      </c>
      <c r="J39" s="104">
        <f>IF(D39&gt;0,I39/D39*100,"-")</f>
        <v>48.98864442867282</v>
      </c>
      <c r="K39" s="103">
        <v>4267</v>
      </c>
      <c r="L39" s="104">
        <f>IF(D39&gt;0,K39/D39*100,"-")</f>
        <v>25.23657440264963</v>
      </c>
      <c r="M39" s="103">
        <v>0</v>
      </c>
      <c r="N39" s="104">
        <f>IF(D39&gt;0,M39/D39*100,"-")</f>
        <v>0</v>
      </c>
      <c r="O39" s="103">
        <v>4016</v>
      </c>
      <c r="P39" s="103">
        <v>3247</v>
      </c>
      <c r="Q39" s="104">
        <f>IF(D39&gt;0,O39/D39*100,"-")</f>
        <v>23.752070026023183</v>
      </c>
      <c r="R39" s="103">
        <v>52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50</v>
      </c>
      <c r="B40" s="102" t="s">
        <v>318</v>
      </c>
      <c r="C40" s="101" t="s">
        <v>319</v>
      </c>
      <c r="D40" s="103">
        <f>+SUM(E40,+I40)</f>
        <v>25212</v>
      </c>
      <c r="E40" s="103">
        <f>+SUM(G40,+H40)</f>
        <v>7517</v>
      </c>
      <c r="F40" s="104">
        <f>IF(D40&gt;0,E40/D40*100,"-")</f>
        <v>29.815167380612408</v>
      </c>
      <c r="G40" s="103">
        <v>7517</v>
      </c>
      <c r="H40" s="103">
        <v>0</v>
      </c>
      <c r="I40" s="103">
        <f>+SUM(K40,+M40,+O40)</f>
        <v>17695</v>
      </c>
      <c r="J40" s="104">
        <f>IF(D40&gt;0,I40/D40*100,"-")</f>
        <v>70.18483261938759</v>
      </c>
      <c r="K40" s="103">
        <v>6728</v>
      </c>
      <c r="L40" s="104">
        <f>IF(D40&gt;0,K40/D40*100,"-")</f>
        <v>26.685705219736633</v>
      </c>
      <c r="M40" s="103">
        <v>1332</v>
      </c>
      <c r="N40" s="104">
        <f>IF(D40&gt;0,M40/D40*100,"-")</f>
        <v>5.2831984769157545</v>
      </c>
      <c r="O40" s="103">
        <v>9635</v>
      </c>
      <c r="P40" s="103">
        <v>2338</v>
      </c>
      <c r="Q40" s="104">
        <f>IF(D40&gt;0,O40/D40*100,"-")</f>
        <v>38.2159289227352</v>
      </c>
      <c r="R40" s="103">
        <v>78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50</v>
      </c>
      <c r="B41" s="102" t="s">
        <v>320</v>
      </c>
      <c r="C41" s="101" t="s">
        <v>321</v>
      </c>
      <c r="D41" s="103">
        <f>+SUM(E41,+I41)</f>
        <v>6930</v>
      </c>
      <c r="E41" s="103">
        <f>+SUM(G41,+H41)</f>
        <v>1579</v>
      </c>
      <c r="F41" s="104">
        <f>IF(D41&gt;0,E41/D41*100,"-")</f>
        <v>22.784992784992784</v>
      </c>
      <c r="G41" s="103">
        <v>1579</v>
      </c>
      <c r="H41" s="103">
        <v>0</v>
      </c>
      <c r="I41" s="103">
        <f>+SUM(K41,+M41,+O41)</f>
        <v>5351</v>
      </c>
      <c r="J41" s="104">
        <f>IF(D41&gt;0,I41/D41*100,"-")</f>
        <v>77.21500721500722</v>
      </c>
      <c r="K41" s="103">
        <v>2837</v>
      </c>
      <c r="L41" s="104">
        <f>IF(D41&gt;0,K41/D41*100,"-")</f>
        <v>40.93795093795094</v>
      </c>
      <c r="M41" s="103">
        <v>0</v>
      </c>
      <c r="N41" s="104">
        <f>IF(D41&gt;0,M41/D41*100,"-")</f>
        <v>0</v>
      </c>
      <c r="O41" s="103">
        <v>2514</v>
      </c>
      <c r="P41" s="103">
        <v>2384</v>
      </c>
      <c r="Q41" s="104">
        <f>IF(D41&gt;0,O41/D41*100,"-")</f>
        <v>36.277056277056275</v>
      </c>
      <c r="R41" s="103">
        <v>107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50</v>
      </c>
      <c r="B42" s="102" t="s">
        <v>322</v>
      </c>
      <c r="C42" s="101" t="s">
        <v>323</v>
      </c>
      <c r="D42" s="103">
        <f>+SUM(E42,+I42)</f>
        <v>13890</v>
      </c>
      <c r="E42" s="103">
        <f>+SUM(G42,+H42)</f>
        <v>7436</v>
      </c>
      <c r="F42" s="104">
        <f>IF(D42&gt;0,E42/D42*100,"-")</f>
        <v>53.53491720662347</v>
      </c>
      <c r="G42" s="103">
        <v>7436</v>
      </c>
      <c r="H42" s="103">
        <v>0</v>
      </c>
      <c r="I42" s="103">
        <f>+SUM(K42,+M42,+O42)</f>
        <v>6454</v>
      </c>
      <c r="J42" s="104">
        <f>IF(D42&gt;0,I42/D42*100,"-")</f>
        <v>46.465082793376524</v>
      </c>
      <c r="K42" s="103">
        <v>337</v>
      </c>
      <c r="L42" s="104">
        <f>IF(D42&gt;0,K42/D42*100,"-")</f>
        <v>2.426205903527718</v>
      </c>
      <c r="M42" s="103">
        <v>0</v>
      </c>
      <c r="N42" s="104">
        <f>IF(D42&gt;0,M42/D42*100,"-")</f>
        <v>0</v>
      </c>
      <c r="O42" s="103">
        <v>6117</v>
      </c>
      <c r="P42" s="103">
        <v>5652</v>
      </c>
      <c r="Q42" s="104">
        <f>IF(D42&gt;0,O42/D42*100,"-")</f>
        <v>44.03887688984881</v>
      </c>
      <c r="R42" s="103">
        <v>107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宮城県</v>
      </c>
      <c r="B7" s="109" t="str">
        <f>'水洗化人口等'!B7</f>
        <v>04000</v>
      </c>
      <c r="C7" s="108" t="s">
        <v>201</v>
      </c>
      <c r="D7" s="110">
        <f>SUM(E7,+H7,+K7)</f>
        <v>448352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109205</v>
      </c>
      <c r="I7" s="110">
        <f>SUM(I$8:I$1000)</f>
        <v>109205</v>
      </c>
      <c r="J7" s="110">
        <f>SUM(J$8:J$1000)</f>
        <v>0</v>
      </c>
      <c r="K7" s="110">
        <f>SUM(L7:M7)</f>
        <v>339147</v>
      </c>
      <c r="L7" s="110">
        <f>SUM(L$8:L$1000)</f>
        <v>146259</v>
      </c>
      <c r="M7" s="110">
        <f>SUM(M$8:M$1000)</f>
        <v>192888</v>
      </c>
      <c r="N7" s="110">
        <f>SUM(O7,+V7,+AC7)</f>
        <v>452131</v>
      </c>
      <c r="O7" s="110">
        <f>SUM(P7:U7)</f>
        <v>255464</v>
      </c>
      <c r="P7" s="110">
        <f aca="true" t="shared" si="0" ref="P7:U7">SUM(P$8:P$1000)</f>
        <v>255464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192888</v>
      </c>
      <c r="W7" s="110">
        <f aca="true" t="shared" si="1" ref="W7:AB7">SUM(W$8:W$1000)</f>
        <v>192888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3779</v>
      </c>
      <c r="AD7" s="110">
        <f>SUM(AD$8:AD$1000)</f>
        <v>3779</v>
      </c>
      <c r="AE7" s="110">
        <f>SUM(AE$8:AE$1000)</f>
        <v>0</v>
      </c>
      <c r="AF7" s="110">
        <f>SUM(AG7:AI7)</f>
        <v>97585</v>
      </c>
      <c r="AG7" s="110">
        <f>SUM(AG$8:AG$1000)</f>
        <v>97585</v>
      </c>
      <c r="AH7" s="110">
        <f>SUM(AH$8:AH$1000)</f>
        <v>0</v>
      </c>
      <c r="AI7" s="110">
        <f>SUM(AI$8:AI$1000)</f>
        <v>0</v>
      </c>
      <c r="AJ7" s="110">
        <f>SUM(AK7:AS7)</f>
        <v>12955</v>
      </c>
      <c r="AK7" s="110">
        <f aca="true" t="shared" si="2" ref="AK7:AS7">SUM(AK$8:AK$1000)</f>
        <v>3063</v>
      </c>
      <c r="AL7" s="110">
        <f t="shared" si="2"/>
        <v>2240</v>
      </c>
      <c r="AM7" s="110">
        <f t="shared" si="2"/>
        <v>4581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32</v>
      </c>
      <c r="AR7" s="110">
        <f t="shared" si="2"/>
        <v>0</v>
      </c>
      <c r="AS7" s="110">
        <f t="shared" si="2"/>
        <v>3039</v>
      </c>
      <c r="AT7" s="110">
        <f>SUM(AU7:AY7)</f>
        <v>89935</v>
      </c>
      <c r="AU7" s="110">
        <f>SUM(AU$8:AU$1000)</f>
        <v>89933</v>
      </c>
      <c r="AV7" s="110">
        <f>SUM(AV$8:AV$1000)</f>
        <v>0</v>
      </c>
      <c r="AW7" s="110">
        <f>SUM(AW$8:AW$1000)</f>
        <v>2</v>
      </c>
      <c r="AX7" s="110">
        <f>SUM(AX$8:AX$1000)</f>
        <v>0</v>
      </c>
      <c r="AY7" s="110">
        <f>SUM(AY$8:AY$1000)</f>
        <v>0</v>
      </c>
      <c r="AZ7" s="110">
        <f>SUM(BA7:BC7)</f>
        <v>1671</v>
      </c>
      <c r="BA7" s="110">
        <f>SUM(BA$8:BA$1000)</f>
        <v>1671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50</v>
      </c>
      <c r="B8" s="106" t="s">
        <v>253</v>
      </c>
      <c r="C8" s="101" t="s">
        <v>254</v>
      </c>
      <c r="D8" s="103">
        <f>SUM(E8,+H8,+K8)</f>
        <v>24564</v>
      </c>
      <c r="E8" s="103">
        <f>SUM(F8:G8)</f>
        <v>0</v>
      </c>
      <c r="F8" s="103">
        <v>0</v>
      </c>
      <c r="G8" s="103">
        <v>0</v>
      </c>
      <c r="H8" s="103">
        <f>SUM(I8:J8)</f>
        <v>9695</v>
      </c>
      <c r="I8" s="103">
        <v>9695</v>
      </c>
      <c r="J8" s="103">
        <v>0</v>
      </c>
      <c r="K8" s="103">
        <f>SUM(L8:M8)</f>
        <v>14869</v>
      </c>
      <c r="L8" s="103">
        <v>3751</v>
      </c>
      <c r="M8" s="103">
        <v>11118</v>
      </c>
      <c r="N8" s="103">
        <f>SUM(O8,+V8,+AC8)</f>
        <v>24564</v>
      </c>
      <c r="O8" s="103">
        <f>SUM(P8:U8)</f>
        <v>13446</v>
      </c>
      <c r="P8" s="103">
        <v>13446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11118</v>
      </c>
      <c r="W8" s="103">
        <v>11118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414</v>
      </c>
      <c r="AG8" s="103">
        <v>414</v>
      </c>
      <c r="AH8" s="103">
        <v>0</v>
      </c>
      <c r="AI8" s="103">
        <v>0</v>
      </c>
      <c r="AJ8" s="103">
        <f>SUM(AK8:AS8)</f>
        <v>410</v>
      </c>
      <c r="AK8" s="103">
        <v>0</v>
      </c>
      <c r="AL8" s="103">
        <v>0</v>
      </c>
      <c r="AM8" s="103">
        <v>410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4</v>
      </c>
      <c r="AU8" s="103">
        <v>4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50</v>
      </c>
      <c r="B9" s="106" t="s">
        <v>256</v>
      </c>
      <c r="C9" s="101" t="s">
        <v>257</v>
      </c>
      <c r="D9" s="103">
        <f>SUM(E9,+H9,+K9)</f>
        <v>49681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49681</v>
      </c>
      <c r="L9" s="103">
        <v>19400</v>
      </c>
      <c r="M9" s="103">
        <v>30281</v>
      </c>
      <c r="N9" s="103">
        <f>SUM(O9,+V9,+AC9)</f>
        <v>49681</v>
      </c>
      <c r="O9" s="103">
        <f>SUM(P9:U9)</f>
        <v>19400</v>
      </c>
      <c r="P9" s="103">
        <v>19400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30281</v>
      </c>
      <c r="W9" s="103">
        <v>30281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142</v>
      </c>
      <c r="AG9" s="103">
        <v>142</v>
      </c>
      <c r="AH9" s="103">
        <v>0</v>
      </c>
      <c r="AI9" s="103">
        <v>0</v>
      </c>
      <c r="AJ9" s="103">
        <f>SUM(AK9:AS9)</f>
        <v>1231</v>
      </c>
      <c r="AK9" s="103">
        <v>1231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142</v>
      </c>
      <c r="AU9" s="103">
        <v>142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91</v>
      </c>
      <c r="BA9" s="103">
        <v>91</v>
      </c>
      <c r="BB9" s="103">
        <v>0</v>
      </c>
      <c r="BC9" s="103">
        <v>0</v>
      </c>
    </row>
    <row r="10" spans="1:55" s="107" customFormat="1" ht="13.5" customHeight="1">
      <c r="A10" s="105" t="s">
        <v>50</v>
      </c>
      <c r="B10" s="106" t="s">
        <v>258</v>
      </c>
      <c r="C10" s="101" t="s">
        <v>259</v>
      </c>
      <c r="D10" s="103">
        <f>SUM(E10,+H10,+K10)</f>
        <v>1810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1810</v>
      </c>
      <c r="L10" s="103">
        <v>1333</v>
      </c>
      <c r="M10" s="103">
        <v>477</v>
      </c>
      <c r="N10" s="103">
        <f>SUM(O10,+V10,+AC10)</f>
        <v>1814</v>
      </c>
      <c r="O10" s="103">
        <f>SUM(P10:U10)</f>
        <v>1333</v>
      </c>
      <c r="P10" s="103">
        <v>1333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477</v>
      </c>
      <c r="W10" s="103">
        <v>477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4</v>
      </c>
      <c r="AD10" s="103">
        <v>4</v>
      </c>
      <c r="AE10" s="103">
        <v>0</v>
      </c>
      <c r="AF10" s="103">
        <f>SUM(AG10:AI10)</f>
        <v>4</v>
      </c>
      <c r="AG10" s="103">
        <v>4</v>
      </c>
      <c r="AH10" s="103">
        <v>0</v>
      </c>
      <c r="AI10" s="103">
        <v>0</v>
      </c>
      <c r="AJ10" s="103">
        <f>SUM(AK10:AS10)</f>
        <v>36</v>
      </c>
      <c r="AK10" s="103">
        <v>0</v>
      </c>
      <c r="AL10" s="103">
        <v>32</v>
      </c>
      <c r="AM10" s="103">
        <v>4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</v>
      </c>
      <c r="AU10" s="103">
        <v>0</v>
      </c>
      <c r="AV10" s="103">
        <v>0</v>
      </c>
      <c r="AW10" s="103">
        <v>2</v>
      </c>
      <c r="AX10" s="103">
        <v>0</v>
      </c>
      <c r="AY10" s="103">
        <v>0</v>
      </c>
      <c r="AZ10" s="103">
        <f>SUM(BA10:BC10)</f>
        <v>32</v>
      </c>
      <c r="BA10" s="103">
        <v>32</v>
      </c>
      <c r="BB10" s="103">
        <v>0</v>
      </c>
      <c r="BC10" s="103">
        <v>0</v>
      </c>
    </row>
    <row r="11" spans="1:55" s="107" customFormat="1" ht="13.5" customHeight="1">
      <c r="A11" s="105" t="s">
        <v>50</v>
      </c>
      <c r="B11" s="106" t="s">
        <v>260</v>
      </c>
      <c r="C11" s="101" t="s">
        <v>261</v>
      </c>
      <c r="D11" s="103">
        <f>SUM(E11,+H11,+K11)</f>
        <v>40028</v>
      </c>
      <c r="E11" s="103">
        <f>SUM(F11:G11)</f>
        <v>0</v>
      </c>
      <c r="F11" s="103">
        <v>0</v>
      </c>
      <c r="G11" s="103">
        <v>0</v>
      </c>
      <c r="H11" s="103">
        <f>SUM(I11:J11)</f>
        <v>25309</v>
      </c>
      <c r="I11" s="103">
        <v>25309</v>
      </c>
      <c r="J11" s="103">
        <v>0</v>
      </c>
      <c r="K11" s="103">
        <f>SUM(L11:M11)</f>
        <v>14719</v>
      </c>
      <c r="L11" s="103">
        <v>0</v>
      </c>
      <c r="M11" s="103">
        <v>14719</v>
      </c>
      <c r="N11" s="103">
        <f>SUM(O11,+V11,+AC11)</f>
        <v>40028</v>
      </c>
      <c r="O11" s="103">
        <f>SUM(P11:U11)</f>
        <v>25309</v>
      </c>
      <c r="P11" s="103">
        <v>25309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14719</v>
      </c>
      <c r="W11" s="103">
        <v>14719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2115</v>
      </c>
      <c r="AG11" s="103">
        <v>2115</v>
      </c>
      <c r="AH11" s="103">
        <v>0</v>
      </c>
      <c r="AI11" s="103">
        <v>0</v>
      </c>
      <c r="AJ11" s="103">
        <f>SUM(AK11:AS11)</f>
        <v>2115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2115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50</v>
      </c>
      <c r="B12" s="106" t="s">
        <v>262</v>
      </c>
      <c r="C12" s="101" t="s">
        <v>263</v>
      </c>
      <c r="D12" s="103">
        <f>SUM(E12,+H12,+K12)</f>
        <v>10651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10651</v>
      </c>
      <c r="L12" s="103">
        <v>6882</v>
      </c>
      <c r="M12" s="103">
        <v>3769</v>
      </c>
      <c r="N12" s="103">
        <f>SUM(O12,+V12,+AC12)</f>
        <v>10651</v>
      </c>
      <c r="O12" s="103">
        <f>SUM(P12:U12)</f>
        <v>6882</v>
      </c>
      <c r="P12" s="103">
        <v>6882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3769</v>
      </c>
      <c r="W12" s="103">
        <v>3769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233</v>
      </c>
      <c r="AG12" s="103">
        <v>233</v>
      </c>
      <c r="AH12" s="103">
        <v>0</v>
      </c>
      <c r="AI12" s="103">
        <v>0</v>
      </c>
      <c r="AJ12" s="103">
        <f>SUM(AK12:AS12)</f>
        <v>233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233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50</v>
      </c>
      <c r="B13" s="106" t="s">
        <v>264</v>
      </c>
      <c r="C13" s="101" t="s">
        <v>265</v>
      </c>
      <c r="D13" s="103">
        <f>SUM(E13,+H13,+K13)</f>
        <v>6464</v>
      </c>
      <c r="E13" s="103">
        <f>SUM(F13:G13)</f>
        <v>0</v>
      </c>
      <c r="F13" s="103">
        <v>0</v>
      </c>
      <c r="G13" s="103">
        <v>0</v>
      </c>
      <c r="H13" s="103">
        <f>SUM(I13:J13)</f>
        <v>1947</v>
      </c>
      <c r="I13" s="103">
        <v>1947</v>
      </c>
      <c r="J13" s="103">
        <v>0</v>
      </c>
      <c r="K13" s="103">
        <f>SUM(L13:M13)</f>
        <v>4517</v>
      </c>
      <c r="L13" s="103">
        <v>0</v>
      </c>
      <c r="M13" s="103">
        <v>4517</v>
      </c>
      <c r="N13" s="103">
        <f>SUM(O13,+V13,+AC13)</f>
        <v>6464</v>
      </c>
      <c r="O13" s="103">
        <f>SUM(P13:U13)</f>
        <v>1947</v>
      </c>
      <c r="P13" s="103">
        <v>1947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4517</v>
      </c>
      <c r="W13" s="103">
        <v>4517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</v>
      </c>
      <c r="AG13" s="103">
        <v>17</v>
      </c>
      <c r="AH13" s="103">
        <v>0</v>
      </c>
      <c r="AI13" s="103">
        <v>0</v>
      </c>
      <c r="AJ13" s="103">
        <f>SUM(AK13:AS13)</f>
        <v>75</v>
      </c>
      <c r="AK13" s="103">
        <v>75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17</v>
      </c>
      <c r="AU13" s="103">
        <v>17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50</v>
      </c>
      <c r="B14" s="106" t="s">
        <v>266</v>
      </c>
      <c r="C14" s="101" t="s">
        <v>267</v>
      </c>
      <c r="D14" s="103">
        <f>SUM(E14,+H14,+K14)</f>
        <v>11830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11830</v>
      </c>
      <c r="L14" s="103">
        <v>5083</v>
      </c>
      <c r="M14" s="103">
        <v>6747</v>
      </c>
      <c r="N14" s="103">
        <f>SUM(O14,+V14,+AC14)</f>
        <v>11830</v>
      </c>
      <c r="O14" s="103">
        <f>SUM(P14:U14)</f>
        <v>5083</v>
      </c>
      <c r="P14" s="103">
        <v>5083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6747</v>
      </c>
      <c r="W14" s="103">
        <v>6747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281</v>
      </c>
      <c r="AG14" s="103">
        <v>281</v>
      </c>
      <c r="AH14" s="103">
        <v>0</v>
      </c>
      <c r="AI14" s="103">
        <v>0</v>
      </c>
      <c r="AJ14" s="103">
        <f>SUM(AK14:AS14)</f>
        <v>281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281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50</v>
      </c>
      <c r="B15" s="106" t="s">
        <v>268</v>
      </c>
      <c r="C15" s="101" t="s">
        <v>269</v>
      </c>
      <c r="D15" s="103">
        <f>SUM(E15,+H15,+K15)</f>
        <v>1292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1292</v>
      </c>
      <c r="L15" s="103">
        <v>978</v>
      </c>
      <c r="M15" s="103">
        <v>314</v>
      </c>
      <c r="N15" s="103">
        <f>SUM(O15,+V15,+AC15)</f>
        <v>1292</v>
      </c>
      <c r="O15" s="103">
        <f>SUM(P15:U15)</f>
        <v>978</v>
      </c>
      <c r="P15" s="103">
        <v>978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314</v>
      </c>
      <c r="W15" s="103">
        <v>314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</v>
      </c>
      <c r="AG15" s="103">
        <v>3</v>
      </c>
      <c r="AH15" s="103">
        <v>0</v>
      </c>
      <c r="AI15" s="103">
        <v>0</v>
      </c>
      <c r="AJ15" s="103">
        <f>SUM(AK15:AS15)</f>
        <v>3</v>
      </c>
      <c r="AK15" s="103">
        <v>0</v>
      </c>
      <c r="AL15" s="103">
        <v>0</v>
      </c>
      <c r="AM15" s="103">
        <v>3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22</v>
      </c>
      <c r="BA15" s="103">
        <v>22</v>
      </c>
      <c r="BB15" s="103">
        <v>0</v>
      </c>
      <c r="BC15" s="103">
        <v>0</v>
      </c>
    </row>
    <row r="16" spans="1:55" s="107" customFormat="1" ht="13.5" customHeight="1">
      <c r="A16" s="105" t="s">
        <v>50</v>
      </c>
      <c r="B16" s="106" t="s">
        <v>270</v>
      </c>
      <c r="C16" s="101" t="s">
        <v>271</v>
      </c>
      <c r="D16" s="103">
        <f>SUM(E16,+H16,+K16)</f>
        <v>4273</v>
      </c>
      <c r="E16" s="103">
        <f>SUM(F16:G16)</f>
        <v>0</v>
      </c>
      <c r="F16" s="103">
        <v>0</v>
      </c>
      <c r="G16" s="103">
        <v>0</v>
      </c>
      <c r="H16" s="103">
        <f>SUM(I16:J16)</f>
        <v>1528</v>
      </c>
      <c r="I16" s="103">
        <v>1528</v>
      </c>
      <c r="J16" s="103">
        <v>0</v>
      </c>
      <c r="K16" s="103">
        <f>SUM(L16:M16)</f>
        <v>2745</v>
      </c>
      <c r="L16" s="103">
        <v>0</v>
      </c>
      <c r="M16" s="103">
        <v>2745</v>
      </c>
      <c r="N16" s="103">
        <f>SUM(O16,+V16,+AC16)</f>
        <v>4273</v>
      </c>
      <c r="O16" s="103">
        <f>SUM(P16:U16)</f>
        <v>1528</v>
      </c>
      <c r="P16" s="103">
        <v>1528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2745</v>
      </c>
      <c r="W16" s="103">
        <v>2745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11</v>
      </c>
      <c r="AG16" s="103">
        <v>11</v>
      </c>
      <c r="AH16" s="103">
        <v>0</v>
      </c>
      <c r="AI16" s="103">
        <v>0</v>
      </c>
      <c r="AJ16" s="103">
        <f>SUM(AK16:AS16)</f>
        <v>52</v>
      </c>
      <c r="AK16" s="103">
        <v>52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11</v>
      </c>
      <c r="AU16" s="103">
        <v>11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50</v>
      </c>
      <c r="B17" s="106" t="s">
        <v>272</v>
      </c>
      <c r="C17" s="101" t="s">
        <v>273</v>
      </c>
      <c r="D17" s="103">
        <f>SUM(E17,+H17,+K17)</f>
        <v>38332</v>
      </c>
      <c r="E17" s="103">
        <f>SUM(F17:G17)</f>
        <v>0</v>
      </c>
      <c r="F17" s="103">
        <v>0</v>
      </c>
      <c r="G17" s="103">
        <v>0</v>
      </c>
      <c r="H17" s="103">
        <f>SUM(I17:J17)</f>
        <v>25440</v>
      </c>
      <c r="I17" s="103">
        <v>25440</v>
      </c>
      <c r="J17" s="103">
        <v>0</v>
      </c>
      <c r="K17" s="103">
        <f>SUM(L17:M17)</f>
        <v>12892</v>
      </c>
      <c r="L17" s="103">
        <v>0</v>
      </c>
      <c r="M17" s="103">
        <v>12892</v>
      </c>
      <c r="N17" s="103">
        <f>SUM(O17,+V17,+AC17)</f>
        <v>42107</v>
      </c>
      <c r="O17" s="103">
        <f>SUM(P17:U17)</f>
        <v>25440</v>
      </c>
      <c r="P17" s="103">
        <v>25440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12892</v>
      </c>
      <c r="W17" s="103">
        <v>12892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3775</v>
      </c>
      <c r="AD17" s="103">
        <v>3775</v>
      </c>
      <c r="AE17" s="103">
        <v>0</v>
      </c>
      <c r="AF17" s="103">
        <f>SUM(AG17:AI17)</f>
        <v>91</v>
      </c>
      <c r="AG17" s="103">
        <v>91</v>
      </c>
      <c r="AH17" s="103">
        <v>0</v>
      </c>
      <c r="AI17" s="103">
        <v>0</v>
      </c>
      <c r="AJ17" s="103">
        <f>SUM(AK17:AS17)</f>
        <v>91</v>
      </c>
      <c r="AK17" s="103">
        <v>0</v>
      </c>
      <c r="AL17" s="103">
        <v>0</v>
      </c>
      <c r="AM17" s="103">
        <v>91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186</v>
      </c>
      <c r="BA17" s="103">
        <v>186</v>
      </c>
      <c r="BB17" s="103">
        <v>0</v>
      </c>
      <c r="BC17" s="103">
        <v>0</v>
      </c>
    </row>
    <row r="18" spans="1:55" s="107" customFormat="1" ht="13.5" customHeight="1">
      <c r="A18" s="105" t="s">
        <v>50</v>
      </c>
      <c r="B18" s="106" t="s">
        <v>274</v>
      </c>
      <c r="C18" s="101" t="s">
        <v>275</v>
      </c>
      <c r="D18" s="103">
        <f>SUM(E18,+H18,+K18)</f>
        <v>38335</v>
      </c>
      <c r="E18" s="103">
        <f>SUM(F18:G18)</f>
        <v>0</v>
      </c>
      <c r="F18" s="103">
        <v>0</v>
      </c>
      <c r="G18" s="103">
        <v>0</v>
      </c>
      <c r="H18" s="103">
        <f>SUM(I18:J18)</f>
        <v>27033</v>
      </c>
      <c r="I18" s="103">
        <v>27033</v>
      </c>
      <c r="J18" s="103">
        <v>0</v>
      </c>
      <c r="K18" s="103">
        <f>SUM(L18:M18)</f>
        <v>11302</v>
      </c>
      <c r="L18" s="103">
        <v>0</v>
      </c>
      <c r="M18" s="103">
        <v>11302</v>
      </c>
      <c r="N18" s="103">
        <f>SUM(O18,+V18,+AC18)</f>
        <v>38335</v>
      </c>
      <c r="O18" s="103">
        <f>SUM(P18:U18)</f>
        <v>27033</v>
      </c>
      <c r="P18" s="103">
        <v>27033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11302</v>
      </c>
      <c r="W18" s="103">
        <v>11302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44</v>
      </c>
      <c r="AG18" s="103">
        <v>44</v>
      </c>
      <c r="AH18" s="103">
        <v>0</v>
      </c>
      <c r="AI18" s="103">
        <v>0</v>
      </c>
      <c r="AJ18" s="103">
        <f>SUM(AK18:AS18)</f>
        <v>1630</v>
      </c>
      <c r="AK18" s="103">
        <v>756</v>
      </c>
      <c r="AL18" s="103">
        <v>874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44</v>
      </c>
      <c r="AU18" s="103">
        <v>44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50</v>
      </c>
      <c r="B19" s="106" t="s">
        <v>276</v>
      </c>
      <c r="C19" s="101" t="s">
        <v>277</v>
      </c>
      <c r="D19" s="103">
        <f>SUM(E19,+H19,+K19)</f>
        <v>9326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9326</v>
      </c>
      <c r="L19" s="103">
        <v>3440</v>
      </c>
      <c r="M19" s="103">
        <v>5886</v>
      </c>
      <c r="N19" s="103">
        <f>SUM(O19,+V19,+AC19)</f>
        <v>9326</v>
      </c>
      <c r="O19" s="103">
        <f>SUM(P19:U19)</f>
        <v>3440</v>
      </c>
      <c r="P19" s="103">
        <v>3440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5886</v>
      </c>
      <c r="W19" s="103">
        <v>5886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27</v>
      </c>
      <c r="AG19" s="103">
        <v>27</v>
      </c>
      <c r="AH19" s="103">
        <v>0</v>
      </c>
      <c r="AI19" s="103">
        <v>0</v>
      </c>
      <c r="AJ19" s="103">
        <f>SUM(AK19:AS19)</f>
        <v>231</v>
      </c>
      <c r="AK19" s="103">
        <v>231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27</v>
      </c>
      <c r="AU19" s="103">
        <v>27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50</v>
      </c>
      <c r="B20" s="106" t="s">
        <v>278</v>
      </c>
      <c r="C20" s="101" t="s">
        <v>279</v>
      </c>
      <c r="D20" s="103">
        <f>SUM(E20,+H20,+K20)</f>
        <v>94923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94923</v>
      </c>
      <c r="L20" s="103">
        <v>63497</v>
      </c>
      <c r="M20" s="103">
        <v>31426</v>
      </c>
      <c r="N20" s="103">
        <f>SUM(O20,+V20,+AC20)</f>
        <v>94923</v>
      </c>
      <c r="O20" s="103">
        <f>SUM(P20:U20)</f>
        <v>63497</v>
      </c>
      <c r="P20" s="103">
        <v>63497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31426</v>
      </c>
      <c r="W20" s="103">
        <v>31426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49080</v>
      </c>
      <c r="AG20" s="103">
        <v>49080</v>
      </c>
      <c r="AH20" s="103">
        <v>0</v>
      </c>
      <c r="AI20" s="103">
        <v>0</v>
      </c>
      <c r="AJ20" s="103">
        <f>SUM(AK20:AS20)</f>
        <v>3414</v>
      </c>
      <c r="AK20" s="103">
        <v>0</v>
      </c>
      <c r="AL20" s="103">
        <v>465</v>
      </c>
      <c r="AM20" s="103">
        <v>2949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46131</v>
      </c>
      <c r="AU20" s="103">
        <v>46131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465</v>
      </c>
      <c r="BA20" s="103">
        <v>465</v>
      </c>
      <c r="BB20" s="103">
        <v>0</v>
      </c>
      <c r="BC20" s="103">
        <v>0</v>
      </c>
    </row>
    <row r="21" spans="1:55" s="107" customFormat="1" ht="13.5" customHeight="1">
      <c r="A21" s="105" t="s">
        <v>50</v>
      </c>
      <c r="B21" s="106" t="s">
        <v>280</v>
      </c>
      <c r="C21" s="101" t="s">
        <v>281</v>
      </c>
      <c r="D21" s="103">
        <f>SUM(E21,+H21,+K21)</f>
        <v>4647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4647</v>
      </c>
      <c r="L21" s="103">
        <v>2218</v>
      </c>
      <c r="M21" s="103">
        <v>2429</v>
      </c>
      <c r="N21" s="103">
        <f>SUM(O21,+V21,+AC21)</f>
        <v>4647</v>
      </c>
      <c r="O21" s="103">
        <f>SUM(P21:U21)</f>
        <v>2218</v>
      </c>
      <c r="P21" s="103">
        <v>2218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2429</v>
      </c>
      <c r="W21" s="103">
        <v>2429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52</v>
      </c>
      <c r="AG21" s="103">
        <v>52</v>
      </c>
      <c r="AH21" s="103">
        <v>0</v>
      </c>
      <c r="AI21" s="103">
        <v>0</v>
      </c>
      <c r="AJ21" s="103">
        <f>SUM(AK21:AS21)</f>
        <v>52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52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50</v>
      </c>
      <c r="B22" s="106" t="s">
        <v>282</v>
      </c>
      <c r="C22" s="101" t="s">
        <v>283</v>
      </c>
      <c r="D22" s="103">
        <f>SUM(E22,+H22,+K22)</f>
        <v>236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236</v>
      </c>
      <c r="L22" s="103">
        <v>160</v>
      </c>
      <c r="M22" s="103">
        <v>76</v>
      </c>
      <c r="N22" s="103">
        <f>SUM(O22,+V22,+AC22)</f>
        <v>236</v>
      </c>
      <c r="O22" s="103">
        <f>SUM(P22:U22)</f>
        <v>160</v>
      </c>
      <c r="P22" s="103">
        <v>160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76</v>
      </c>
      <c r="W22" s="103">
        <v>76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</v>
      </c>
      <c r="AG22" s="103">
        <v>4</v>
      </c>
      <c r="AH22" s="103">
        <v>0</v>
      </c>
      <c r="AI22" s="103">
        <v>0</v>
      </c>
      <c r="AJ22" s="103">
        <f>SUM(AK22:AS22)</f>
        <v>4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4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50</v>
      </c>
      <c r="B23" s="106" t="s">
        <v>284</v>
      </c>
      <c r="C23" s="101" t="s">
        <v>285</v>
      </c>
      <c r="D23" s="103">
        <f>SUM(E23,+H23,+K23)</f>
        <v>2107</v>
      </c>
      <c r="E23" s="103">
        <f>SUM(F23:G23)</f>
        <v>0</v>
      </c>
      <c r="F23" s="103">
        <v>0</v>
      </c>
      <c r="G23" s="103">
        <v>0</v>
      </c>
      <c r="H23" s="103">
        <f>SUM(I23:J23)</f>
        <v>1168</v>
      </c>
      <c r="I23" s="103">
        <v>1168</v>
      </c>
      <c r="J23" s="103">
        <v>0</v>
      </c>
      <c r="K23" s="103">
        <f>SUM(L23:M23)</f>
        <v>939</v>
      </c>
      <c r="L23" s="103">
        <v>0</v>
      </c>
      <c r="M23" s="103">
        <v>939</v>
      </c>
      <c r="N23" s="103">
        <f>SUM(O23,+V23,+AC23)</f>
        <v>2107</v>
      </c>
      <c r="O23" s="103">
        <f>SUM(P23:U23)</f>
        <v>1168</v>
      </c>
      <c r="P23" s="103">
        <v>1168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939</v>
      </c>
      <c r="W23" s="103">
        <v>939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27</v>
      </c>
      <c r="AG23" s="103">
        <v>27</v>
      </c>
      <c r="AH23" s="103">
        <v>0</v>
      </c>
      <c r="AI23" s="103">
        <v>0</v>
      </c>
      <c r="AJ23" s="103">
        <f>SUM(AK23:AS23)</f>
        <v>27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27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50</v>
      </c>
      <c r="B24" s="106" t="s">
        <v>286</v>
      </c>
      <c r="C24" s="101" t="s">
        <v>287</v>
      </c>
      <c r="D24" s="103">
        <f>SUM(E24,+H24,+K24)</f>
        <v>3304</v>
      </c>
      <c r="E24" s="103">
        <f>SUM(F24:G24)</f>
        <v>0</v>
      </c>
      <c r="F24" s="103">
        <v>0</v>
      </c>
      <c r="G24" s="103">
        <v>0</v>
      </c>
      <c r="H24" s="103">
        <f>SUM(I24:J24)</f>
        <v>1703</v>
      </c>
      <c r="I24" s="103">
        <v>1703</v>
      </c>
      <c r="J24" s="103">
        <v>0</v>
      </c>
      <c r="K24" s="103">
        <f>SUM(L24:M24)</f>
        <v>1601</v>
      </c>
      <c r="L24" s="103">
        <v>0</v>
      </c>
      <c r="M24" s="103">
        <v>1601</v>
      </c>
      <c r="N24" s="103">
        <f>SUM(O24,+V24,+AC24)</f>
        <v>3304</v>
      </c>
      <c r="O24" s="103">
        <f>SUM(P24:U24)</f>
        <v>1703</v>
      </c>
      <c r="P24" s="103">
        <v>1703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1601</v>
      </c>
      <c r="W24" s="103">
        <v>1601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39</v>
      </c>
      <c r="AG24" s="103">
        <v>39</v>
      </c>
      <c r="AH24" s="103">
        <v>0</v>
      </c>
      <c r="AI24" s="103">
        <v>0</v>
      </c>
      <c r="AJ24" s="103">
        <f>SUM(AK24:AS24)</f>
        <v>39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39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50</v>
      </c>
      <c r="B25" s="106" t="s">
        <v>288</v>
      </c>
      <c r="C25" s="101" t="s">
        <v>289</v>
      </c>
      <c r="D25" s="103">
        <f>SUM(E25,+H25,+K25)</f>
        <v>9933</v>
      </c>
      <c r="E25" s="103">
        <f>SUM(F25:G25)</f>
        <v>0</v>
      </c>
      <c r="F25" s="103">
        <v>0</v>
      </c>
      <c r="G25" s="103">
        <v>0</v>
      </c>
      <c r="H25" s="103">
        <f>SUM(I25:J25)</f>
        <v>4815</v>
      </c>
      <c r="I25" s="103">
        <v>4815</v>
      </c>
      <c r="J25" s="103">
        <v>0</v>
      </c>
      <c r="K25" s="103">
        <f>SUM(L25:M25)</f>
        <v>5118</v>
      </c>
      <c r="L25" s="103">
        <v>0</v>
      </c>
      <c r="M25" s="103">
        <v>5118</v>
      </c>
      <c r="N25" s="103">
        <f>SUM(O25,+V25,+AC25)</f>
        <v>9933</v>
      </c>
      <c r="O25" s="103">
        <f>SUM(P25:U25)</f>
        <v>4815</v>
      </c>
      <c r="P25" s="103">
        <v>4815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5118</v>
      </c>
      <c r="W25" s="103">
        <v>5118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110</v>
      </c>
      <c r="AG25" s="103">
        <v>110</v>
      </c>
      <c r="AH25" s="103">
        <v>0</v>
      </c>
      <c r="AI25" s="103">
        <v>0</v>
      </c>
      <c r="AJ25" s="103">
        <f>SUM(AK25:AS25)</f>
        <v>110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110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50</v>
      </c>
      <c r="B26" s="106" t="s">
        <v>290</v>
      </c>
      <c r="C26" s="101" t="s">
        <v>291</v>
      </c>
      <c r="D26" s="103">
        <f>SUM(E26,+H26,+K26)</f>
        <v>2675</v>
      </c>
      <c r="E26" s="103">
        <f>SUM(F26:G26)</f>
        <v>0</v>
      </c>
      <c r="F26" s="103">
        <v>0</v>
      </c>
      <c r="G26" s="103">
        <v>0</v>
      </c>
      <c r="H26" s="103">
        <f>SUM(I26:J26)</f>
        <v>1736</v>
      </c>
      <c r="I26" s="103">
        <v>1736</v>
      </c>
      <c r="J26" s="103">
        <v>0</v>
      </c>
      <c r="K26" s="103">
        <f>SUM(L26:M26)</f>
        <v>939</v>
      </c>
      <c r="L26" s="103">
        <v>0</v>
      </c>
      <c r="M26" s="103">
        <v>939</v>
      </c>
      <c r="N26" s="103">
        <f>SUM(O26,+V26,+AC26)</f>
        <v>2675</v>
      </c>
      <c r="O26" s="103">
        <f>SUM(P26:U26)</f>
        <v>1736</v>
      </c>
      <c r="P26" s="103">
        <v>1736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939</v>
      </c>
      <c r="W26" s="103">
        <v>939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40</v>
      </c>
      <c r="AG26" s="103">
        <v>40</v>
      </c>
      <c r="AH26" s="103">
        <v>0</v>
      </c>
      <c r="AI26" s="103">
        <v>0</v>
      </c>
      <c r="AJ26" s="103">
        <f>SUM(AK26:AS26)</f>
        <v>40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40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50</v>
      </c>
      <c r="B27" s="106" t="s">
        <v>292</v>
      </c>
      <c r="C27" s="101" t="s">
        <v>293</v>
      </c>
      <c r="D27" s="103">
        <f>SUM(E27,+H27,+K27)</f>
        <v>6116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6116</v>
      </c>
      <c r="L27" s="103">
        <v>2506</v>
      </c>
      <c r="M27" s="103">
        <v>3610</v>
      </c>
      <c r="N27" s="103">
        <f>SUM(O27,+V27,+AC27)</f>
        <v>6116</v>
      </c>
      <c r="O27" s="103">
        <f>SUM(P27:U27)</f>
        <v>2506</v>
      </c>
      <c r="P27" s="103">
        <v>2506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3610</v>
      </c>
      <c r="W27" s="103">
        <v>3610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138</v>
      </c>
      <c r="AG27" s="103">
        <v>138</v>
      </c>
      <c r="AH27" s="103">
        <v>0</v>
      </c>
      <c r="AI27" s="103">
        <v>0</v>
      </c>
      <c r="AJ27" s="103">
        <f>SUM(AK27:AS27)</f>
        <v>138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138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50</v>
      </c>
      <c r="B28" s="106" t="s">
        <v>294</v>
      </c>
      <c r="C28" s="101" t="s">
        <v>295</v>
      </c>
      <c r="D28" s="103">
        <f>SUM(E28,+H28,+K28)</f>
        <v>7024</v>
      </c>
      <c r="E28" s="103">
        <f>SUM(F28:G28)</f>
        <v>0</v>
      </c>
      <c r="F28" s="103">
        <v>0</v>
      </c>
      <c r="G28" s="103">
        <v>0</v>
      </c>
      <c r="H28" s="103">
        <f>SUM(I28:J28)</f>
        <v>2628</v>
      </c>
      <c r="I28" s="103">
        <v>2628</v>
      </c>
      <c r="J28" s="103">
        <v>0</v>
      </c>
      <c r="K28" s="103">
        <f>SUM(L28:M28)</f>
        <v>4396</v>
      </c>
      <c r="L28" s="103">
        <v>0</v>
      </c>
      <c r="M28" s="103">
        <v>4396</v>
      </c>
      <c r="N28" s="103">
        <f>SUM(O28,+V28,+AC28)</f>
        <v>7024</v>
      </c>
      <c r="O28" s="103">
        <f>SUM(P28:U28)</f>
        <v>2628</v>
      </c>
      <c r="P28" s="103">
        <v>2628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4396</v>
      </c>
      <c r="W28" s="103">
        <v>4396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19</v>
      </c>
      <c r="AG28" s="103">
        <v>19</v>
      </c>
      <c r="AH28" s="103">
        <v>0</v>
      </c>
      <c r="AI28" s="103">
        <v>0</v>
      </c>
      <c r="AJ28" s="103">
        <f>SUM(AK28:AS28)</f>
        <v>86</v>
      </c>
      <c r="AK28" s="103">
        <v>86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19</v>
      </c>
      <c r="AU28" s="103">
        <v>19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50</v>
      </c>
      <c r="B29" s="106" t="s">
        <v>296</v>
      </c>
      <c r="C29" s="101" t="s">
        <v>297</v>
      </c>
      <c r="D29" s="103">
        <f>SUM(E29,+H29,+K29)</f>
        <v>4525</v>
      </c>
      <c r="E29" s="103">
        <f>SUM(F29:G29)</f>
        <v>0</v>
      </c>
      <c r="F29" s="103">
        <v>0</v>
      </c>
      <c r="G29" s="103">
        <v>0</v>
      </c>
      <c r="H29" s="103">
        <f>SUM(I29:J29)</f>
        <v>1715</v>
      </c>
      <c r="I29" s="103">
        <v>1715</v>
      </c>
      <c r="J29" s="103">
        <v>0</v>
      </c>
      <c r="K29" s="103">
        <f>SUM(L29:M29)</f>
        <v>2810</v>
      </c>
      <c r="L29" s="103">
        <v>0</v>
      </c>
      <c r="M29" s="103">
        <v>2810</v>
      </c>
      <c r="N29" s="103">
        <f>SUM(O29,+V29,+AC29)</f>
        <v>4525</v>
      </c>
      <c r="O29" s="103">
        <f>SUM(P29:U29)</f>
        <v>1715</v>
      </c>
      <c r="P29" s="103">
        <v>1715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2810</v>
      </c>
      <c r="W29" s="103">
        <v>2810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22</v>
      </c>
      <c r="AG29" s="103">
        <v>22</v>
      </c>
      <c r="AH29" s="103">
        <v>0</v>
      </c>
      <c r="AI29" s="103">
        <v>0</v>
      </c>
      <c r="AJ29" s="103">
        <f>SUM(AK29:AS29)</f>
        <v>33</v>
      </c>
      <c r="AK29" s="103">
        <v>33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22</v>
      </c>
      <c r="AU29" s="103">
        <v>22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50</v>
      </c>
      <c r="B30" s="106" t="s">
        <v>298</v>
      </c>
      <c r="C30" s="101" t="s">
        <v>299</v>
      </c>
      <c r="D30" s="103">
        <f>SUM(E30,+H30,+K30)</f>
        <v>4522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4522</v>
      </c>
      <c r="L30" s="103">
        <v>3110</v>
      </c>
      <c r="M30" s="103">
        <v>1412</v>
      </c>
      <c r="N30" s="103">
        <f>SUM(O30,+V30,+AC30)</f>
        <v>4522</v>
      </c>
      <c r="O30" s="103">
        <f>SUM(P30:U30)</f>
        <v>3110</v>
      </c>
      <c r="P30" s="103">
        <v>3110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1412</v>
      </c>
      <c r="W30" s="103">
        <v>1412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</v>
      </c>
      <c r="AG30" s="103">
        <v>11</v>
      </c>
      <c r="AH30" s="103">
        <v>0</v>
      </c>
      <c r="AI30" s="103">
        <v>0</v>
      </c>
      <c r="AJ30" s="103">
        <f>SUM(AK30:AS30)</f>
        <v>90</v>
      </c>
      <c r="AK30" s="103">
        <v>0</v>
      </c>
      <c r="AL30" s="103">
        <v>79</v>
      </c>
      <c r="AM30" s="103">
        <v>11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79</v>
      </c>
      <c r="BA30" s="103">
        <v>79</v>
      </c>
      <c r="BB30" s="103">
        <v>0</v>
      </c>
      <c r="BC30" s="103">
        <v>0</v>
      </c>
    </row>
    <row r="31" spans="1:55" s="107" customFormat="1" ht="13.5" customHeight="1">
      <c r="A31" s="105" t="s">
        <v>50</v>
      </c>
      <c r="B31" s="106" t="s">
        <v>300</v>
      </c>
      <c r="C31" s="101" t="s">
        <v>301</v>
      </c>
      <c r="D31" s="103">
        <f>SUM(E31,+H31,+K31)</f>
        <v>991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991</v>
      </c>
      <c r="L31" s="103">
        <v>606</v>
      </c>
      <c r="M31" s="103">
        <v>385</v>
      </c>
      <c r="N31" s="103">
        <f>SUM(O31,+V31,+AC31)</f>
        <v>991</v>
      </c>
      <c r="O31" s="103">
        <f>SUM(P31:U31)</f>
        <v>606</v>
      </c>
      <c r="P31" s="103">
        <v>606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385</v>
      </c>
      <c r="W31" s="103">
        <v>385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20</v>
      </c>
      <c r="AG31" s="103">
        <v>20</v>
      </c>
      <c r="AH31" s="103">
        <v>0</v>
      </c>
      <c r="AI31" s="103">
        <v>0</v>
      </c>
      <c r="AJ31" s="103">
        <f>SUM(AK31:AS31)</f>
        <v>37</v>
      </c>
      <c r="AK31" s="103">
        <v>0</v>
      </c>
      <c r="AL31" s="103">
        <v>17</v>
      </c>
      <c r="AM31" s="103">
        <v>20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17</v>
      </c>
      <c r="BA31" s="103">
        <v>17</v>
      </c>
      <c r="BB31" s="103">
        <v>0</v>
      </c>
      <c r="BC31" s="103">
        <v>0</v>
      </c>
    </row>
    <row r="32" spans="1:55" s="107" customFormat="1" ht="13.5" customHeight="1">
      <c r="A32" s="105" t="s">
        <v>50</v>
      </c>
      <c r="B32" s="106" t="s">
        <v>302</v>
      </c>
      <c r="C32" s="101" t="s">
        <v>303</v>
      </c>
      <c r="D32" s="103">
        <f>SUM(E32,+H32,+K32)</f>
        <v>2231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2231</v>
      </c>
      <c r="L32" s="103">
        <v>1256</v>
      </c>
      <c r="M32" s="103">
        <v>975</v>
      </c>
      <c r="N32" s="103">
        <f>SUM(O32,+V32,+AC32)</f>
        <v>2231</v>
      </c>
      <c r="O32" s="103">
        <f>SUM(P32:U32)</f>
        <v>1256</v>
      </c>
      <c r="P32" s="103">
        <v>1256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975</v>
      </c>
      <c r="W32" s="103">
        <v>975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5</v>
      </c>
      <c r="AG32" s="103">
        <v>5</v>
      </c>
      <c r="AH32" s="103">
        <v>0</v>
      </c>
      <c r="AI32" s="103">
        <v>0</v>
      </c>
      <c r="AJ32" s="103">
        <f>SUM(AK32:AS32)</f>
        <v>44</v>
      </c>
      <c r="AK32" s="103">
        <v>0</v>
      </c>
      <c r="AL32" s="103">
        <v>39</v>
      </c>
      <c r="AM32" s="103">
        <v>5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39</v>
      </c>
      <c r="BA32" s="103">
        <v>39</v>
      </c>
      <c r="BB32" s="103">
        <v>0</v>
      </c>
      <c r="BC32" s="103">
        <v>0</v>
      </c>
    </row>
    <row r="33" spans="1:55" s="107" customFormat="1" ht="13.5" customHeight="1">
      <c r="A33" s="105" t="s">
        <v>50</v>
      </c>
      <c r="B33" s="106" t="s">
        <v>304</v>
      </c>
      <c r="C33" s="101" t="s">
        <v>305</v>
      </c>
      <c r="D33" s="103">
        <f>SUM(E33,+H33,+K33)</f>
        <v>5222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5222</v>
      </c>
      <c r="L33" s="103">
        <v>2207</v>
      </c>
      <c r="M33" s="103">
        <v>3015</v>
      </c>
      <c r="N33" s="103">
        <f>SUM(O33,+V33,+AC33)</f>
        <v>5222</v>
      </c>
      <c r="O33" s="103">
        <f>SUM(P33:U33)</f>
        <v>2207</v>
      </c>
      <c r="P33" s="103">
        <v>2207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3015</v>
      </c>
      <c r="W33" s="103">
        <v>3015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7</v>
      </c>
      <c r="AG33" s="103">
        <v>7</v>
      </c>
      <c r="AH33" s="103">
        <v>0</v>
      </c>
      <c r="AI33" s="103">
        <v>0</v>
      </c>
      <c r="AJ33" s="103">
        <f>SUM(AK33:AS33)</f>
        <v>178</v>
      </c>
      <c r="AK33" s="103">
        <v>178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7</v>
      </c>
      <c r="AU33" s="103">
        <v>7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50</v>
      </c>
      <c r="B34" s="106" t="s">
        <v>306</v>
      </c>
      <c r="C34" s="101" t="s">
        <v>307</v>
      </c>
      <c r="D34" s="103">
        <f>SUM(E34,+H34,+K34)</f>
        <v>4466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4466</v>
      </c>
      <c r="L34" s="103">
        <v>1952</v>
      </c>
      <c r="M34" s="103">
        <v>2514</v>
      </c>
      <c r="N34" s="103">
        <f>SUM(O34,+V34,+AC34)</f>
        <v>4466</v>
      </c>
      <c r="O34" s="103">
        <f>SUM(P34:U34)</f>
        <v>1952</v>
      </c>
      <c r="P34" s="103">
        <v>1952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2514</v>
      </c>
      <c r="W34" s="103">
        <v>2514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6</v>
      </c>
      <c r="AG34" s="103">
        <v>6</v>
      </c>
      <c r="AH34" s="103">
        <v>0</v>
      </c>
      <c r="AI34" s="103">
        <v>0</v>
      </c>
      <c r="AJ34" s="103">
        <f>SUM(AK34:AS34)</f>
        <v>152</v>
      </c>
      <c r="AK34" s="103">
        <v>152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6</v>
      </c>
      <c r="AU34" s="103">
        <v>6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50</v>
      </c>
      <c r="B35" s="106" t="s">
        <v>308</v>
      </c>
      <c r="C35" s="101" t="s">
        <v>309</v>
      </c>
      <c r="D35" s="103">
        <f>SUM(E35,+H35,+K35)</f>
        <v>2568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2568</v>
      </c>
      <c r="L35" s="103">
        <v>839</v>
      </c>
      <c r="M35" s="103">
        <v>1729</v>
      </c>
      <c r="N35" s="103">
        <f>SUM(O35,+V35,+AC35)</f>
        <v>2568</v>
      </c>
      <c r="O35" s="103">
        <f>SUM(P35:U35)</f>
        <v>839</v>
      </c>
      <c r="P35" s="103">
        <v>839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1729</v>
      </c>
      <c r="W35" s="103">
        <v>1729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4</v>
      </c>
      <c r="AG35" s="103">
        <v>4</v>
      </c>
      <c r="AH35" s="103">
        <v>0</v>
      </c>
      <c r="AI35" s="103">
        <v>0</v>
      </c>
      <c r="AJ35" s="103">
        <f>SUM(AK35:AS35)</f>
        <v>88</v>
      </c>
      <c r="AK35" s="103">
        <v>88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4</v>
      </c>
      <c r="AU35" s="103">
        <v>4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50</v>
      </c>
      <c r="B36" s="106" t="s">
        <v>310</v>
      </c>
      <c r="C36" s="101" t="s">
        <v>311</v>
      </c>
      <c r="D36" s="103">
        <f>SUM(E36,+H36,+K36)</f>
        <v>2833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2833</v>
      </c>
      <c r="L36" s="103">
        <v>928</v>
      </c>
      <c r="M36" s="103">
        <v>1905</v>
      </c>
      <c r="N36" s="103">
        <f>SUM(O36,+V36,+AC36)</f>
        <v>2833</v>
      </c>
      <c r="O36" s="103">
        <f>SUM(P36:U36)</f>
        <v>928</v>
      </c>
      <c r="P36" s="103">
        <v>928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1905</v>
      </c>
      <c r="W36" s="103">
        <v>1905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4</v>
      </c>
      <c r="AG36" s="103">
        <v>4</v>
      </c>
      <c r="AH36" s="103">
        <v>0</v>
      </c>
      <c r="AI36" s="103">
        <v>0</v>
      </c>
      <c r="AJ36" s="103">
        <f>SUM(AK36:AS36)</f>
        <v>97</v>
      </c>
      <c r="AK36" s="103">
        <v>97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4</v>
      </c>
      <c r="AU36" s="103">
        <v>4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50</v>
      </c>
      <c r="B37" s="106" t="s">
        <v>312</v>
      </c>
      <c r="C37" s="101" t="s">
        <v>313</v>
      </c>
      <c r="D37" s="103">
        <f>SUM(E37,+H37,+K37)</f>
        <v>4278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4278</v>
      </c>
      <c r="L37" s="103">
        <v>2685</v>
      </c>
      <c r="M37" s="103">
        <v>1593</v>
      </c>
      <c r="N37" s="103">
        <f>SUM(O37,+V37,+AC37)</f>
        <v>4278</v>
      </c>
      <c r="O37" s="103">
        <f>SUM(P37:U37)</f>
        <v>2685</v>
      </c>
      <c r="P37" s="103">
        <v>2685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1593</v>
      </c>
      <c r="W37" s="103">
        <v>1593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12304</v>
      </c>
      <c r="AG37" s="103">
        <v>12304</v>
      </c>
      <c r="AH37" s="103">
        <v>0</v>
      </c>
      <c r="AI37" s="103">
        <v>0</v>
      </c>
      <c r="AJ37" s="103">
        <f>SUM(AK37:AS37)</f>
        <v>127</v>
      </c>
      <c r="AK37" s="103">
        <v>0</v>
      </c>
      <c r="AL37" s="103">
        <v>14</v>
      </c>
      <c r="AM37" s="103">
        <v>113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12191</v>
      </c>
      <c r="AU37" s="103">
        <v>12191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14</v>
      </c>
      <c r="BA37" s="103">
        <v>14</v>
      </c>
      <c r="BB37" s="103">
        <v>0</v>
      </c>
      <c r="BC37" s="103">
        <v>0</v>
      </c>
    </row>
    <row r="38" spans="1:55" s="107" customFormat="1" ht="13.5" customHeight="1">
      <c r="A38" s="105" t="s">
        <v>50</v>
      </c>
      <c r="B38" s="106" t="s">
        <v>314</v>
      </c>
      <c r="C38" s="101" t="s">
        <v>315</v>
      </c>
      <c r="D38" s="103">
        <f>SUM(E38,+H38,+K38)</f>
        <v>10982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10982</v>
      </c>
      <c r="L38" s="103">
        <v>8144</v>
      </c>
      <c r="M38" s="103">
        <v>2838</v>
      </c>
      <c r="N38" s="103">
        <f>SUM(O38,+V38,+AC38)</f>
        <v>10982</v>
      </c>
      <c r="O38" s="103">
        <f>SUM(P38:U38)</f>
        <v>8144</v>
      </c>
      <c r="P38" s="103">
        <v>8144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2838</v>
      </c>
      <c r="W38" s="103">
        <v>2838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31585</v>
      </c>
      <c r="AG38" s="103">
        <v>31585</v>
      </c>
      <c r="AH38" s="103">
        <v>0</v>
      </c>
      <c r="AI38" s="103">
        <v>0</v>
      </c>
      <c r="AJ38" s="103">
        <f>SUM(AK38:AS38)</f>
        <v>327</v>
      </c>
      <c r="AK38" s="103">
        <v>0</v>
      </c>
      <c r="AL38" s="103">
        <v>36</v>
      </c>
      <c r="AM38" s="103">
        <v>291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31294</v>
      </c>
      <c r="AU38" s="103">
        <v>31294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36</v>
      </c>
      <c r="BA38" s="103">
        <v>36</v>
      </c>
      <c r="BB38" s="103">
        <v>0</v>
      </c>
      <c r="BC38" s="103">
        <v>0</v>
      </c>
    </row>
    <row r="39" spans="1:55" s="107" customFormat="1" ht="13.5" customHeight="1">
      <c r="A39" s="105" t="s">
        <v>50</v>
      </c>
      <c r="B39" s="106" t="s">
        <v>316</v>
      </c>
      <c r="C39" s="101" t="s">
        <v>317</v>
      </c>
      <c r="D39" s="103">
        <f>SUM(E39,+H39,+K39)</f>
        <v>10079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10079</v>
      </c>
      <c r="L39" s="103">
        <v>6500</v>
      </c>
      <c r="M39" s="103">
        <v>3579</v>
      </c>
      <c r="N39" s="103">
        <f>SUM(O39,+V39,+AC39)</f>
        <v>10079</v>
      </c>
      <c r="O39" s="103">
        <f>SUM(P39:U39)</f>
        <v>6500</v>
      </c>
      <c r="P39" s="103">
        <v>6500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3579</v>
      </c>
      <c r="W39" s="103">
        <v>3579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272</v>
      </c>
      <c r="AG39" s="103">
        <v>272</v>
      </c>
      <c r="AH39" s="103">
        <v>0</v>
      </c>
      <c r="AI39" s="103">
        <v>0</v>
      </c>
      <c r="AJ39" s="103">
        <f>SUM(AK39:AS39)</f>
        <v>544</v>
      </c>
      <c r="AK39" s="103">
        <v>0</v>
      </c>
      <c r="AL39" s="103">
        <v>272</v>
      </c>
      <c r="AM39" s="103">
        <v>272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272</v>
      </c>
      <c r="BA39" s="103">
        <v>272</v>
      </c>
      <c r="BB39" s="103">
        <v>0</v>
      </c>
      <c r="BC39" s="103">
        <v>0</v>
      </c>
    </row>
    <row r="40" spans="1:55" s="107" customFormat="1" ht="13.5" customHeight="1">
      <c r="A40" s="105" t="s">
        <v>50</v>
      </c>
      <c r="B40" s="106" t="s">
        <v>318</v>
      </c>
      <c r="C40" s="101" t="s">
        <v>319</v>
      </c>
      <c r="D40" s="103">
        <f>SUM(E40,+H40,+K40)</f>
        <v>15244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15244</v>
      </c>
      <c r="L40" s="103">
        <v>7893</v>
      </c>
      <c r="M40" s="103">
        <v>7351</v>
      </c>
      <c r="N40" s="103">
        <f>SUM(O40,+V40,+AC40)</f>
        <v>15244</v>
      </c>
      <c r="O40" s="103">
        <f>SUM(P40:U40)</f>
        <v>7893</v>
      </c>
      <c r="P40" s="103">
        <v>7893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7351</v>
      </c>
      <c r="W40" s="103">
        <v>7351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412</v>
      </c>
      <c r="AG40" s="103">
        <v>412</v>
      </c>
      <c r="AH40" s="103">
        <v>0</v>
      </c>
      <c r="AI40" s="103">
        <v>0</v>
      </c>
      <c r="AJ40" s="103">
        <f>SUM(AK40:AS40)</f>
        <v>824</v>
      </c>
      <c r="AK40" s="103">
        <v>0</v>
      </c>
      <c r="AL40" s="103">
        <v>412</v>
      </c>
      <c r="AM40" s="103">
        <v>412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412</v>
      </c>
      <c r="BA40" s="103">
        <v>412</v>
      </c>
      <c r="BB40" s="103">
        <v>0</v>
      </c>
      <c r="BC40" s="103">
        <v>0</v>
      </c>
    </row>
    <row r="41" spans="1:55" s="107" customFormat="1" ht="13.5" customHeight="1">
      <c r="A41" s="105" t="s">
        <v>50</v>
      </c>
      <c r="B41" s="106" t="s">
        <v>320</v>
      </c>
      <c r="C41" s="101" t="s">
        <v>321</v>
      </c>
      <c r="D41" s="103">
        <f>SUM(E41,+H41,+K41)</f>
        <v>3411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3411</v>
      </c>
      <c r="L41" s="103">
        <v>891</v>
      </c>
      <c r="M41" s="103">
        <v>2520</v>
      </c>
      <c r="N41" s="103">
        <f>SUM(O41,+V41,+AC41)</f>
        <v>3411</v>
      </c>
      <c r="O41" s="103">
        <f>SUM(P41:U41)</f>
        <v>891</v>
      </c>
      <c r="P41" s="103">
        <v>891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2520</v>
      </c>
      <c r="W41" s="103">
        <v>2520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10</v>
      </c>
      <c r="AG41" s="103">
        <v>10</v>
      </c>
      <c r="AH41" s="103">
        <v>0</v>
      </c>
      <c r="AI41" s="103">
        <v>0</v>
      </c>
      <c r="AJ41" s="103">
        <f>SUM(AK41:AS41)</f>
        <v>84</v>
      </c>
      <c r="AK41" s="103">
        <v>84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10</v>
      </c>
      <c r="AU41" s="103">
        <v>10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6</v>
      </c>
      <c r="BA41" s="103">
        <v>6</v>
      </c>
      <c r="BB41" s="103">
        <v>0</v>
      </c>
      <c r="BC41" s="103">
        <v>0</v>
      </c>
    </row>
    <row r="42" spans="1:55" s="107" customFormat="1" ht="13.5" customHeight="1">
      <c r="A42" s="105" t="s">
        <v>50</v>
      </c>
      <c r="B42" s="106" t="s">
        <v>322</v>
      </c>
      <c r="C42" s="101" t="s">
        <v>323</v>
      </c>
      <c r="D42" s="103">
        <f>SUM(E42,+H42,+K42)</f>
        <v>9449</v>
      </c>
      <c r="E42" s="103">
        <f>SUM(F42:G42)</f>
        <v>0</v>
      </c>
      <c r="F42" s="103">
        <v>0</v>
      </c>
      <c r="G42" s="103">
        <v>0</v>
      </c>
      <c r="H42" s="103">
        <f>SUM(I42:J42)</f>
        <v>4488</v>
      </c>
      <c r="I42" s="103">
        <v>4488</v>
      </c>
      <c r="J42" s="103">
        <v>0</v>
      </c>
      <c r="K42" s="103">
        <f>SUM(L42:M42)</f>
        <v>4961</v>
      </c>
      <c r="L42" s="103">
        <v>0</v>
      </c>
      <c r="M42" s="103">
        <v>4961</v>
      </c>
      <c r="N42" s="103">
        <f>SUM(O42,+V42,+AC42)</f>
        <v>9449</v>
      </c>
      <c r="O42" s="103">
        <f>SUM(P42:U42)</f>
        <v>4488</v>
      </c>
      <c r="P42" s="103">
        <v>4488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4961</v>
      </c>
      <c r="W42" s="103">
        <v>4961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32</v>
      </c>
      <c r="AG42" s="103">
        <v>32</v>
      </c>
      <c r="AH42" s="103">
        <v>0</v>
      </c>
      <c r="AI42" s="103">
        <v>0</v>
      </c>
      <c r="AJ42" s="103">
        <f>SUM(AK42:AS42)</f>
        <v>32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32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04000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04100</v>
      </c>
      <c r="AG207" s="11">
        <v>207</v>
      </c>
    </row>
    <row r="208" spans="32:33" ht="13.5">
      <c r="AF208" s="45" t="str">
        <f>+'水洗化人口等'!B9</f>
        <v>04202</v>
      </c>
      <c r="AG208" s="11">
        <v>208</v>
      </c>
    </row>
    <row r="209" spans="32:33" ht="13.5">
      <c r="AF209" s="45" t="str">
        <f>+'水洗化人口等'!B10</f>
        <v>04203</v>
      </c>
      <c r="AG209" s="11">
        <v>209</v>
      </c>
    </row>
    <row r="210" spans="32:33" ht="13.5">
      <c r="AF210" s="45" t="str">
        <f>+'水洗化人口等'!B11</f>
        <v>04205</v>
      </c>
      <c r="AG210" s="11">
        <v>210</v>
      </c>
    </row>
    <row r="211" spans="32:33" ht="13.5">
      <c r="AF211" s="45" t="str">
        <f>+'水洗化人口等'!B12</f>
        <v>04206</v>
      </c>
      <c r="AG211" s="11">
        <v>211</v>
      </c>
    </row>
    <row r="212" spans="32:33" ht="13.5">
      <c r="AF212" s="45" t="str">
        <f>+'水洗化人口等'!B13</f>
        <v>04207</v>
      </c>
      <c r="AG212" s="11">
        <v>212</v>
      </c>
    </row>
    <row r="213" spans="32:33" ht="13.5">
      <c r="AF213" s="45" t="str">
        <f>+'水洗化人口等'!B14</f>
        <v>04208</v>
      </c>
      <c r="AG213" s="11">
        <v>213</v>
      </c>
    </row>
    <row r="214" spans="32:33" ht="13.5">
      <c r="AF214" s="45" t="str">
        <f>+'水洗化人口等'!B15</f>
        <v>04209</v>
      </c>
      <c r="AG214" s="11">
        <v>214</v>
      </c>
    </row>
    <row r="215" spans="32:33" ht="13.5">
      <c r="AF215" s="45" t="str">
        <f>+'水洗化人口等'!B16</f>
        <v>04211</v>
      </c>
      <c r="AG215" s="11">
        <v>215</v>
      </c>
    </row>
    <row r="216" spans="32:33" ht="13.5">
      <c r="AF216" s="45" t="str">
        <f>+'水洗化人口等'!B17</f>
        <v>04212</v>
      </c>
      <c r="AG216" s="11">
        <v>216</v>
      </c>
    </row>
    <row r="217" spans="32:33" ht="13.5">
      <c r="AF217" s="45" t="str">
        <f>+'水洗化人口等'!B18</f>
        <v>04213</v>
      </c>
      <c r="AG217" s="11">
        <v>217</v>
      </c>
    </row>
    <row r="218" spans="32:33" ht="13.5">
      <c r="AF218" s="45" t="str">
        <f>+'水洗化人口等'!B19</f>
        <v>04214</v>
      </c>
      <c r="AG218" s="11">
        <v>218</v>
      </c>
    </row>
    <row r="219" spans="32:33" ht="13.5">
      <c r="AF219" s="45" t="str">
        <f>+'水洗化人口等'!B20</f>
        <v>04215</v>
      </c>
      <c r="AG219" s="11">
        <v>219</v>
      </c>
    </row>
    <row r="220" spans="32:33" ht="13.5">
      <c r="AF220" s="45" t="str">
        <f>+'水洗化人口等'!B21</f>
        <v>04301</v>
      </c>
      <c r="AG220" s="11">
        <v>220</v>
      </c>
    </row>
    <row r="221" spans="32:33" ht="13.5">
      <c r="AF221" s="45" t="str">
        <f>+'水洗化人口等'!B22</f>
        <v>04302</v>
      </c>
      <c r="AG221" s="11">
        <v>221</v>
      </c>
    </row>
    <row r="222" spans="32:33" ht="13.5">
      <c r="AF222" s="45" t="str">
        <f>+'水洗化人口等'!B23</f>
        <v>04321</v>
      </c>
      <c r="AG222" s="11">
        <v>222</v>
      </c>
    </row>
    <row r="223" spans="32:33" ht="13.5">
      <c r="AF223" s="45" t="str">
        <f>+'水洗化人口等'!B24</f>
        <v>04322</v>
      </c>
      <c r="AG223" s="11">
        <v>223</v>
      </c>
    </row>
    <row r="224" spans="32:33" ht="13.5">
      <c r="AF224" s="45" t="str">
        <f>+'水洗化人口等'!B25</f>
        <v>04323</v>
      </c>
      <c r="AG224" s="11">
        <v>224</v>
      </c>
    </row>
    <row r="225" spans="32:33" ht="13.5">
      <c r="AF225" s="45" t="str">
        <f>+'水洗化人口等'!B26</f>
        <v>04324</v>
      </c>
      <c r="AG225" s="11">
        <v>225</v>
      </c>
    </row>
    <row r="226" spans="32:33" ht="13.5">
      <c r="AF226" s="45" t="str">
        <f>+'水洗化人口等'!B27</f>
        <v>04341</v>
      </c>
      <c r="AG226" s="11">
        <v>226</v>
      </c>
    </row>
    <row r="227" spans="32:33" ht="13.5">
      <c r="AF227" s="45" t="str">
        <f>+'水洗化人口等'!B28</f>
        <v>04361</v>
      </c>
      <c r="AG227" s="11">
        <v>227</v>
      </c>
    </row>
    <row r="228" spans="32:33" ht="13.5">
      <c r="AF228" s="45" t="str">
        <f>+'水洗化人口等'!B29</f>
        <v>04362</v>
      </c>
      <c r="AG228" s="11">
        <v>228</v>
      </c>
    </row>
    <row r="229" spans="32:33" ht="13.5">
      <c r="AF229" s="45" t="str">
        <f>+'水洗化人口等'!B30</f>
        <v>04401</v>
      </c>
      <c r="AG229" s="11">
        <v>229</v>
      </c>
    </row>
    <row r="230" spans="32:33" ht="13.5">
      <c r="AF230" s="45" t="str">
        <f>+'水洗化人口等'!B31</f>
        <v>04404</v>
      </c>
      <c r="AG230" s="11">
        <v>230</v>
      </c>
    </row>
    <row r="231" spans="32:33" ht="13.5">
      <c r="AF231" s="45" t="str">
        <f>+'水洗化人口等'!B32</f>
        <v>04406</v>
      </c>
      <c r="AG231" s="11">
        <v>231</v>
      </c>
    </row>
    <row r="232" spans="32:33" ht="13.5">
      <c r="AF232" s="45" t="str">
        <f>+'水洗化人口等'!B33</f>
        <v>04421</v>
      </c>
      <c r="AG232" s="11">
        <v>232</v>
      </c>
    </row>
    <row r="233" spans="32:33" ht="13.5">
      <c r="AF233" s="45" t="str">
        <f>+'水洗化人口等'!B34</f>
        <v>04422</v>
      </c>
      <c r="AG233" s="11">
        <v>233</v>
      </c>
    </row>
    <row r="234" spans="32:33" ht="13.5">
      <c r="AF234" s="45" t="str">
        <f>+'水洗化人口等'!B35</f>
        <v>04423</v>
      </c>
      <c r="AG234" s="11">
        <v>234</v>
      </c>
    </row>
    <row r="235" spans="32:33" ht="13.5">
      <c r="AF235" s="45" t="str">
        <f>+'水洗化人口等'!B36</f>
        <v>04424</v>
      </c>
      <c r="AG235" s="11">
        <v>235</v>
      </c>
    </row>
    <row r="236" spans="32:33" ht="13.5">
      <c r="AF236" s="45" t="str">
        <f>+'水洗化人口等'!B37</f>
        <v>04444</v>
      </c>
      <c r="AG236" s="11">
        <v>236</v>
      </c>
    </row>
    <row r="237" spans="32:33" ht="13.5">
      <c r="AF237" s="45" t="str">
        <f>+'水洗化人口等'!B38</f>
        <v>04445</v>
      </c>
      <c r="AG237" s="11">
        <v>237</v>
      </c>
    </row>
    <row r="238" spans="32:33" ht="13.5">
      <c r="AF238" s="45" t="str">
        <f>+'水洗化人口等'!B39</f>
        <v>04501</v>
      </c>
      <c r="AG238" s="11">
        <v>238</v>
      </c>
    </row>
    <row r="239" spans="32:33" ht="13.5">
      <c r="AF239" s="45" t="str">
        <f>+'水洗化人口等'!B40</f>
        <v>04505</v>
      </c>
      <c r="AG239" s="11">
        <v>239</v>
      </c>
    </row>
    <row r="240" spans="32:33" ht="13.5">
      <c r="AF240" s="45" t="str">
        <f>+'水洗化人口等'!B41</f>
        <v>04581</v>
      </c>
      <c r="AG240" s="11">
        <v>240</v>
      </c>
    </row>
    <row r="241" spans="32:33" ht="13.5">
      <c r="AF241" s="45" t="str">
        <f>+'水洗化人口等'!B42</f>
        <v>04606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2017-02-27T23:34:49Z</dcterms:modified>
  <cp:category/>
  <cp:version/>
  <cp:contentType/>
  <cp:contentStatus/>
</cp:coreProperties>
</file>