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'し尿処理状況'!$2:$40</definedName>
    <definedName name="_xlnm.Print_Area" localSheetId="0">'水洗化人口等'!$2:$40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<sst xmlns="http://schemas.openxmlformats.org/spreadsheetml/2006/main" count="748" uniqueCount="320">
  <si>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</si>
  <si>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</si>
  <si>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</si>
  <si>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</si>
  <si>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</si>
  <si>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</si>
  <si>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</si>
  <si>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</si>
  <si>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</si>
  <si>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</si>
  <si>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</si>
  <si>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</si>
  <si>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</si>
  <si>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</si>
  <si>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</si>
  <si>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</si>
  <si>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</si>
  <si>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</si>
  <si>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</si>
  <si>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</si>
  <si>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</si>
  <si>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</si>
  <si>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</si>
  <si>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</si>
  <si>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</si>
  <si>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</si>
  <si>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</si>
  <si>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</si>
  <si>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</si>
  <si>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</si>
  <si>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</si>
  <si>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</si>
  <si>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</si>
  <si>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</si>
  <si>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</si>
  <si>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</si>
  <si>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</si>
  <si>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</si>
  <si>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</si>
  <si>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</si>
  <si>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</si>
  <si>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</si>
  <si>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</si>
  <si>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</si>
  <si>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</si>
  <si>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</si>
  <si>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</si>
  <si>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</si>
  <si>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</si>
  <si>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</si>
  <si>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</si>
  <si>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</si>
  <si>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</si>
  <si>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</si>
  <si>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</si>
  <si>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</si>
  <si>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</si>
  <si>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</si>
  <si>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</si>
  <si>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</si>
  <si>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</si>
  <si>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</si>
  <si>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</si>
  <si>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</si>
  <si>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</si>
  <si>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</si>
  <si>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</si>
  <si>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</si>
  <si>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</si>
  <si>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</si>
  <si>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</si>
  <si>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</si>
  <si>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</si>
  <si>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</si>
  <si>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</si>
  <si>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</si>
  <si>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</si>
  <si>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</si>
  <si>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</si>
  <si>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</si>
  <si>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</si>
  <si>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</si>
  <si>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</si>
  <si>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</si>
  <si>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</si>
  <si>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</si>
  <si>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</si>
  <si>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</si>
  <si>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</si>
  <si>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</si>
  <si>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</si>
  <si>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</si>
  <si>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</si>
  <si>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</si>
  <si>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</si>
  <si>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</si>
  <si>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</si>
  <si>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</si>
  <si>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</si>
  <si>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</si>
  <si>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</si>
  <si>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</si>
  <si>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</si>
  <si>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</si>
  <si>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</si>
  <si>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</si>
  <si>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</si>
  <si>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</si>
  <si>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</si>
  <si>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</si>
  <si>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</si>
  <si>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</si>
  <si>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</si>
  <si>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</si>
  <si>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</si>
  <si>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</si>
  <si>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</si>
  <si>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</si>
  <si>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</si>
  <si>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</si>
  <si>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</si>
  <si>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</si>
  <si>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</si>
  <si>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</si>
  <si>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</si>
  <si>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</si>
  <si>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</si>
  <si>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</si>
  <si>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</si>
  <si>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</si>
  <si>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</si>
  <si>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</si>
  <si>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</si>
  <si>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</si>
  <si>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</si>
  <si>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</si>
  <si>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</si>
  <si>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</si>
  <si>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</si>
  <si>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</si>
  <si>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</si>
  <si>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</si>
  <si>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</si>
  <si>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</si>
  <si>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</si>
  <si>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</si>
  <si>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</si>
  <si>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</si>
  <si>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</si>
  <si>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</si>
  <si>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</si>
  <si>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</si>
  <si>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</si>
  <si>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</si>
  <si>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</si>
  <si>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</si>
  <si>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</si>
  <si>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</si>
  <si>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</si>
  <si>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</si>
  <si>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</si>
  <si>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</si>
  <si>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</si>
  <si>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</si>
  <si>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</si>
  <si>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</si>
  <si>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</si>
  <si>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</si>
  <si>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</si>
  <si>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</si>
  <si>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</si>
  <si>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</si>
  <si>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</si>
  <si>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</si>
  <si>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</si>
  <si>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</si>
  <si>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</si>
  <si>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</si>
  <si>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</si>
  <si>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</si>
  <si>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</si>
  <si>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</si>
  <si>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</si>
  <si>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</si>
  <si>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</si>
  <si>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</si>
  <si>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</si>
  <si>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</si>
  <si>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</si>
  <si>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</si>
  <si>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</si>
  <si>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</si>
  <si>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</si>
  <si>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</si>
  <si>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</si>
  <si>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</si>
  <si>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</si>
  <si>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</si>
  <si>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</si>
  <si>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</si>
  <si>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</si>
  <si>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</si>
  <si>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</si>
  <si>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</si>
  <si>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</si>
  <si>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</si>
  <si>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</si>
  <si>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</si>
  <si>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</si>
  <si>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</si>
  <si>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</si>
  <si>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</si>
  <si>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</si>
  <si>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</si>
  <si>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</si>
  <si>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</si>
  <si>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</si>
  <si>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</si>
  <si>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</si>
  <si>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</si>
  <si>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</si>
  <si>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</si>
  <si>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</si>
  <si>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</si>
  <si>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</si>
  <si>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</si>
  <si>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</si>
  <si>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</si>
  <si>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</si>
  <si>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</si>
  <si>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</si>
  <si>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</si>
  <si>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</si>
  <si>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</si>
  <si>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</si>
  <si>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</si>
  <si>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</si>
  <si>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</si>
  <si>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</si>
  <si>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</si>
  <si>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</si>
  <si>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</si>
  <si>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</si>
  <si>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</si>
  <si>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</si>
  <si>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</si>
  <si>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</si>
  <si>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</si>
  <si>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</si>
  <si>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</si>
  <si>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03000</t>
  </si>
  <si>
    <t>水洗化人口等（平成27年度実績）</t>
  </si>
  <si>
    <t>し尿処理の状況（平成27年度実績）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</si>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</sst>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 textRotation="255" shrinkToFit="1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26" t="s">
        <v>194</v>
      </c>
      <c r="B2" s="130" t="s">
        <v>195</v>
      </c>
      <c r="C2" s="13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16" t="s">
        <v>199</v>
      </c>
      <c r="T2" s="117"/>
      <c r="U2" s="117"/>
      <c r="V2" s="118"/>
      <c r="W2" s="125" t="s">
        <v>200</v>
      </c>
      <c r="X2" s="117"/>
      <c r="Y2" s="117"/>
      <c r="Z2" s="118"/>
    </row>
    <row r="3" spans="1:26" s="76" customFormat="1" ht="13.5" customHeight="1">
      <c r="A3" s="129"/>
      <c r="B3" s="129"/>
      <c r="C3" s="13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19"/>
      <c r="T3" s="120"/>
      <c r="U3" s="120"/>
      <c r="V3" s="121"/>
      <c r="W3" s="119"/>
      <c r="X3" s="120"/>
      <c r="Y3" s="120"/>
      <c r="Z3" s="121"/>
    </row>
    <row r="4" spans="1:26" s="76" customFormat="1" ht="18.75" customHeight="1">
      <c r="A4" s="129"/>
      <c r="B4" s="129"/>
      <c r="C4" s="132"/>
      <c r="D4" s="64"/>
      <c r="E4" s="124" t="s">
        <v>201</v>
      </c>
      <c r="F4" s="122" t="s">
        <v>204</v>
      </c>
      <c r="G4" s="122" t="s">
        <v>205</v>
      </c>
      <c r="H4" s="122" t="s">
        <v>206</v>
      </c>
      <c r="I4" s="124" t="s">
        <v>201</v>
      </c>
      <c r="J4" s="122" t="s">
        <v>207</v>
      </c>
      <c r="K4" s="122" t="s">
        <v>208</v>
      </c>
      <c r="L4" s="122" t="s">
        <v>209</v>
      </c>
      <c r="M4" s="122" t="s">
        <v>210</v>
      </c>
      <c r="N4" s="122" t="s">
        <v>211</v>
      </c>
      <c r="O4" s="128" t="s">
        <v>212</v>
      </c>
      <c r="P4" s="67"/>
      <c r="Q4" s="122" t="s">
        <v>213</v>
      </c>
      <c r="R4" s="68"/>
      <c r="S4" s="122" t="s">
        <v>214</v>
      </c>
      <c r="T4" s="122" t="s">
        <v>215</v>
      </c>
      <c r="U4" s="126" t="s">
        <v>216</v>
      </c>
      <c r="V4" s="126" t="s">
        <v>217</v>
      </c>
      <c r="W4" s="122" t="s">
        <v>214</v>
      </c>
      <c r="X4" s="122" t="s">
        <v>215</v>
      </c>
      <c r="Y4" s="126" t="s">
        <v>216</v>
      </c>
      <c r="Z4" s="126" t="s">
        <v>217</v>
      </c>
    </row>
    <row r="5" spans="1:26" s="76" customFormat="1" ht="22.5" customHeight="1">
      <c r="A5" s="129"/>
      <c r="B5" s="129"/>
      <c r="C5" s="132"/>
      <c r="D5" s="64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69" t="s">
        <v>218</v>
      </c>
      <c r="Q5" s="123"/>
      <c r="R5" s="70"/>
      <c r="S5" s="123"/>
      <c r="T5" s="123"/>
      <c r="U5" s="127"/>
      <c r="V5" s="127"/>
      <c r="W5" s="123"/>
      <c r="X5" s="123"/>
      <c r="Y5" s="127"/>
      <c r="Z5" s="127"/>
    </row>
    <row r="6" spans="1:26" s="77" customFormat="1" ht="13.5" customHeight="1">
      <c r="A6" s="129"/>
      <c r="B6" s="129"/>
      <c r="C6" s="13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51</v>
      </c>
      <c r="B7" s="115" t="s">
        <v>250</v>
      </c>
      <c r="C7" s="111" t="s">
        <v>201</v>
      </c>
      <c r="D7" s="112">
        <f aca="true" t="shared" si="0" ref="D7:D40">+SUM(E7,+I7)</f>
        <v>1291352</v>
      </c>
      <c r="E7" s="112">
        <f aca="true" t="shared" si="1" ref="E7:E40">+SUM(G7,+H7)</f>
        <v>362090</v>
      </c>
      <c r="F7" s="113">
        <f aca="true" t="shared" si="2" ref="F7:F40">IF(D7&gt;0,E7/D7*100,"-")</f>
        <v>28.039605003128504</v>
      </c>
      <c r="G7" s="110">
        <f>SUM(G$8:G$1000)</f>
        <v>360857</v>
      </c>
      <c r="H7" s="110">
        <f>SUM(H$8:H$1000)</f>
        <v>1233</v>
      </c>
      <c r="I7" s="112">
        <f aca="true" t="shared" si="3" ref="I7:I40">+SUM(K7,+M7,+O7)</f>
        <v>929262</v>
      </c>
      <c r="J7" s="113">
        <f aca="true" t="shared" si="4" ref="J7:J40">IF(D7&gt;0,I7/D7*100,"-")</f>
        <v>71.96039499687149</v>
      </c>
      <c r="K7" s="110">
        <f>SUM(K$8:K$1000)</f>
        <v>647945</v>
      </c>
      <c r="L7" s="113">
        <f aca="true" t="shared" si="5" ref="L7:L40">IF(D7&gt;0,K7/D7*100,"-")</f>
        <v>50.175707320699544</v>
      </c>
      <c r="M7" s="110">
        <f>SUM(M$8:M$1000)</f>
        <v>1721</v>
      </c>
      <c r="N7" s="113">
        <f aca="true" t="shared" si="6" ref="N7:N40">IF(D7&gt;0,M7/D7*100,"-")</f>
        <v>0.1332711762555833</v>
      </c>
      <c r="O7" s="110">
        <f>SUM(O$8:O$1000)</f>
        <v>279596</v>
      </c>
      <c r="P7" s="110">
        <f>SUM(P$8:P$1000)</f>
        <v>235775</v>
      </c>
      <c r="Q7" s="113">
        <f aca="true" t="shared" si="7" ref="Q7:Q40">IF(D7&gt;0,O7/D7*100,"-")</f>
        <v>21.65141649991637</v>
      </c>
      <c r="R7" s="110">
        <f>SUM(R$8:R$1000)</f>
        <v>5786</v>
      </c>
      <c r="S7" s="114">
        <f aca="true" t="shared" si="8" ref="S7:Z7">COUNTIF(S$8:S$1000,"○")</f>
        <v>31</v>
      </c>
      <c r="T7" s="114">
        <f t="shared" si="8"/>
        <v>0</v>
      </c>
      <c r="U7" s="114">
        <f t="shared" si="8"/>
        <v>0</v>
      </c>
      <c r="V7" s="114">
        <f t="shared" si="8"/>
        <v>2</v>
      </c>
      <c r="W7" s="114">
        <f t="shared" si="8"/>
        <v>28</v>
      </c>
      <c r="X7" s="114">
        <f t="shared" si="8"/>
        <v>0</v>
      </c>
      <c r="Y7" s="114">
        <f t="shared" si="8"/>
        <v>0</v>
      </c>
      <c r="Z7" s="114">
        <f t="shared" si="8"/>
        <v>5</v>
      </c>
    </row>
    <row r="8" spans="1:26" s="107" customFormat="1" ht="13.5" customHeight="1">
      <c r="A8" s="101" t="s">
        <v>51</v>
      </c>
      <c r="B8" s="102" t="s">
        <v>253</v>
      </c>
      <c r="C8" s="101" t="s">
        <v>254</v>
      </c>
      <c r="D8" s="103">
        <f t="shared" si="0"/>
        <v>294091</v>
      </c>
      <c r="E8" s="103">
        <f t="shared" si="1"/>
        <v>21355</v>
      </c>
      <c r="F8" s="104">
        <f t="shared" si="2"/>
        <v>7.26135787902384</v>
      </c>
      <c r="G8" s="103">
        <v>21355</v>
      </c>
      <c r="H8" s="103">
        <v>0</v>
      </c>
      <c r="I8" s="103">
        <f t="shared" si="3"/>
        <v>272736</v>
      </c>
      <c r="J8" s="104">
        <f t="shared" si="4"/>
        <v>92.73864212097615</v>
      </c>
      <c r="K8" s="103">
        <v>251299</v>
      </c>
      <c r="L8" s="104">
        <f t="shared" si="5"/>
        <v>85.44940171579545</v>
      </c>
      <c r="M8" s="103">
        <v>0</v>
      </c>
      <c r="N8" s="104">
        <f t="shared" si="6"/>
        <v>0</v>
      </c>
      <c r="O8" s="103">
        <v>21437</v>
      </c>
      <c r="P8" s="103">
        <v>20016</v>
      </c>
      <c r="Q8" s="104">
        <f t="shared" si="7"/>
        <v>7.28924040518071</v>
      </c>
      <c r="R8" s="103">
        <v>1380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51</v>
      </c>
      <c r="B9" s="102" t="s">
        <v>256</v>
      </c>
      <c r="C9" s="101" t="s">
        <v>257</v>
      </c>
      <c r="D9" s="103">
        <f t="shared" si="0"/>
        <v>56138</v>
      </c>
      <c r="E9" s="103">
        <f t="shared" si="1"/>
        <v>14727</v>
      </c>
      <c r="F9" s="104">
        <f t="shared" si="2"/>
        <v>26.233567280629877</v>
      </c>
      <c r="G9" s="103">
        <v>14727</v>
      </c>
      <c r="H9" s="103">
        <v>0</v>
      </c>
      <c r="I9" s="103">
        <f t="shared" si="3"/>
        <v>41411</v>
      </c>
      <c r="J9" s="104">
        <f t="shared" si="4"/>
        <v>73.76643271937013</v>
      </c>
      <c r="K9" s="103">
        <v>30964</v>
      </c>
      <c r="L9" s="104">
        <f t="shared" si="5"/>
        <v>55.15693469664043</v>
      </c>
      <c r="M9" s="103">
        <v>0</v>
      </c>
      <c r="N9" s="104">
        <f t="shared" si="6"/>
        <v>0</v>
      </c>
      <c r="O9" s="103">
        <v>10447</v>
      </c>
      <c r="P9" s="103">
        <v>10447</v>
      </c>
      <c r="Q9" s="104">
        <f t="shared" si="7"/>
        <v>18.6094980227297</v>
      </c>
      <c r="R9" s="103">
        <v>119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51</v>
      </c>
      <c r="B10" s="102" t="s">
        <v>258</v>
      </c>
      <c r="C10" s="101" t="s">
        <v>259</v>
      </c>
      <c r="D10" s="103">
        <f t="shared" si="0"/>
        <v>38559</v>
      </c>
      <c r="E10" s="103">
        <f t="shared" si="1"/>
        <v>14889</v>
      </c>
      <c r="F10" s="104">
        <f t="shared" si="2"/>
        <v>38.61355325604917</v>
      </c>
      <c r="G10" s="103">
        <v>14829</v>
      </c>
      <c r="H10" s="103">
        <v>60</v>
      </c>
      <c r="I10" s="103">
        <f t="shared" si="3"/>
        <v>23670</v>
      </c>
      <c r="J10" s="104">
        <f t="shared" si="4"/>
        <v>61.38644674395083</v>
      </c>
      <c r="K10" s="103">
        <v>7549</v>
      </c>
      <c r="L10" s="104">
        <f t="shared" si="5"/>
        <v>19.577789880442957</v>
      </c>
      <c r="M10" s="103">
        <v>0</v>
      </c>
      <c r="N10" s="104">
        <f t="shared" si="6"/>
        <v>0</v>
      </c>
      <c r="O10" s="103">
        <v>16121</v>
      </c>
      <c r="P10" s="103">
        <v>15332</v>
      </c>
      <c r="Q10" s="104">
        <f t="shared" si="7"/>
        <v>41.80865686350787</v>
      </c>
      <c r="R10" s="103">
        <v>363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51</v>
      </c>
      <c r="B11" s="102" t="s">
        <v>260</v>
      </c>
      <c r="C11" s="101" t="s">
        <v>261</v>
      </c>
      <c r="D11" s="103">
        <f t="shared" si="0"/>
        <v>99135</v>
      </c>
      <c r="E11" s="103">
        <f t="shared" si="1"/>
        <v>22128</v>
      </c>
      <c r="F11" s="104">
        <f t="shared" si="2"/>
        <v>22.321077318807685</v>
      </c>
      <c r="G11" s="103">
        <v>22128</v>
      </c>
      <c r="H11" s="103">
        <v>0</v>
      </c>
      <c r="I11" s="103">
        <f t="shared" si="3"/>
        <v>77007</v>
      </c>
      <c r="J11" s="104">
        <f t="shared" si="4"/>
        <v>77.6789226811923</v>
      </c>
      <c r="K11" s="103">
        <v>49665</v>
      </c>
      <c r="L11" s="104">
        <f t="shared" si="5"/>
        <v>50.09835073384779</v>
      </c>
      <c r="M11" s="103">
        <v>187</v>
      </c>
      <c r="N11" s="104">
        <f t="shared" si="6"/>
        <v>0.1886316638926716</v>
      </c>
      <c r="O11" s="103">
        <v>27155</v>
      </c>
      <c r="P11" s="103">
        <v>25831</v>
      </c>
      <c r="Q11" s="104">
        <f t="shared" si="7"/>
        <v>27.39194028345186</v>
      </c>
      <c r="R11" s="103">
        <v>296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51</v>
      </c>
      <c r="B12" s="102" t="s">
        <v>262</v>
      </c>
      <c r="C12" s="101" t="s">
        <v>263</v>
      </c>
      <c r="D12" s="103">
        <f t="shared" si="0"/>
        <v>93704</v>
      </c>
      <c r="E12" s="103">
        <f t="shared" si="1"/>
        <v>18421</v>
      </c>
      <c r="F12" s="104">
        <f t="shared" si="2"/>
        <v>19.65871254162042</v>
      </c>
      <c r="G12" s="103">
        <v>18421</v>
      </c>
      <c r="H12" s="103">
        <v>0</v>
      </c>
      <c r="I12" s="103">
        <f t="shared" si="3"/>
        <v>75283</v>
      </c>
      <c r="J12" s="104">
        <f t="shared" si="4"/>
        <v>80.34128745837957</v>
      </c>
      <c r="K12" s="103">
        <v>56894</v>
      </c>
      <c r="L12" s="104">
        <f t="shared" si="5"/>
        <v>60.71672500640314</v>
      </c>
      <c r="M12" s="103">
        <v>81</v>
      </c>
      <c r="N12" s="104">
        <f t="shared" si="6"/>
        <v>0.08644241441133782</v>
      </c>
      <c r="O12" s="103">
        <v>18308</v>
      </c>
      <c r="P12" s="103">
        <v>6558</v>
      </c>
      <c r="Q12" s="104">
        <f t="shared" si="7"/>
        <v>19.5381200375651</v>
      </c>
      <c r="R12" s="103">
        <v>416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51</v>
      </c>
      <c r="B13" s="102" t="s">
        <v>264</v>
      </c>
      <c r="C13" s="101" t="s">
        <v>265</v>
      </c>
      <c r="D13" s="103">
        <f t="shared" si="0"/>
        <v>36760</v>
      </c>
      <c r="E13" s="103">
        <f t="shared" si="1"/>
        <v>21080</v>
      </c>
      <c r="F13" s="104">
        <f t="shared" si="2"/>
        <v>57.3449401523395</v>
      </c>
      <c r="G13" s="103">
        <v>21080</v>
      </c>
      <c r="H13" s="103">
        <v>0</v>
      </c>
      <c r="I13" s="103">
        <f t="shared" si="3"/>
        <v>15680</v>
      </c>
      <c r="J13" s="104">
        <f t="shared" si="4"/>
        <v>42.655059847660496</v>
      </c>
      <c r="K13" s="103">
        <v>8194</v>
      </c>
      <c r="L13" s="104">
        <f t="shared" si="5"/>
        <v>22.290533188248098</v>
      </c>
      <c r="M13" s="103">
        <v>82</v>
      </c>
      <c r="N13" s="104">
        <f t="shared" si="6"/>
        <v>0.22306855277475518</v>
      </c>
      <c r="O13" s="103">
        <v>7404</v>
      </c>
      <c r="P13" s="103">
        <v>4675</v>
      </c>
      <c r="Q13" s="104">
        <f t="shared" si="7"/>
        <v>20.14145810663765</v>
      </c>
      <c r="R13" s="103">
        <v>186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51</v>
      </c>
      <c r="B14" s="102" t="s">
        <v>266</v>
      </c>
      <c r="C14" s="101" t="s">
        <v>267</v>
      </c>
      <c r="D14" s="103">
        <f t="shared" si="0"/>
        <v>28779</v>
      </c>
      <c r="E14" s="103">
        <f t="shared" si="1"/>
        <v>10928</v>
      </c>
      <c r="F14" s="104">
        <f t="shared" si="2"/>
        <v>37.97213245769485</v>
      </c>
      <c r="G14" s="103">
        <v>10928</v>
      </c>
      <c r="H14" s="103">
        <v>0</v>
      </c>
      <c r="I14" s="103">
        <f t="shared" si="3"/>
        <v>17851</v>
      </c>
      <c r="J14" s="104">
        <f t="shared" si="4"/>
        <v>62.027867542305145</v>
      </c>
      <c r="K14" s="103">
        <v>12288</v>
      </c>
      <c r="L14" s="104">
        <f t="shared" si="5"/>
        <v>42.69780047951631</v>
      </c>
      <c r="M14" s="103">
        <v>0</v>
      </c>
      <c r="N14" s="104">
        <f t="shared" si="6"/>
        <v>0</v>
      </c>
      <c r="O14" s="103">
        <v>5563</v>
      </c>
      <c r="P14" s="103">
        <v>5360</v>
      </c>
      <c r="Q14" s="104">
        <f t="shared" si="7"/>
        <v>19.33006706278884</v>
      </c>
      <c r="R14" s="103">
        <v>91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51</v>
      </c>
      <c r="B15" s="102" t="s">
        <v>268</v>
      </c>
      <c r="C15" s="101" t="s">
        <v>269</v>
      </c>
      <c r="D15" s="103">
        <f t="shared" si="0"/>
        <v>122919</v>
      </c>
      <c r="E15" s="103">
        <f t="shared" si="1"/>
        <v>59323</v>
      </c>
      <c r="F15" s="104">
        <f t="shared" si="2"/>
        <v>48.26186350360807</v>
      </c>
      <c r="G15" s="103">
        <v>59323</v>
      </c>
      <c r="H15" s="103">
        <v>0</v>
      </c>
      <c r="I15" s="103">
        <f t="shared" si="3"/>
        <v>63596</v>
      </c>
      <c r="J15" s="104">
        <f t="shared" si="4"/>
        <v>51.73813649639193</v>
      </c>
      <c r="K15" s="103">
        <v>33456</v>
      </c>
      <c r="L15" s="104">
        <f t="shared" si="5"/>
        <v>27.21792399873087</v>
      </c>
      <c r="M15" s="103">
        <v>156</v>
      </c>
      <c r="N15" s="104">
        <f t="shared" si="6"/>
        <v>0.12691284504429745</v>
      </c>
      <c r="O15" s="103">
        <v>29984</v>
      </c>
      <c r="P15" s="103">
        <v>29984</v>
      </c>
      <c r="Q15" s="104">
        <f t="shared" si="7"/>
        <v>24.393299652616765</v>
      </c>
      <c r="R15" s="103">
        <v>770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51</v>
      </c>
      <c r="B16" s="102" t="s">
        <v>270</v>
      </c>
      <c r="C16" s="101" t="s">
        <v>271</v>
      </c>
      <c r="D16" s="103">
        <f t="shared" si="0"/>
        <v>20208</v>
      </c>
      <c r="E16" s="103">
        <f t="shared" si="1"/>
        <v>6510</v>
      </c>
      <c r="F16" s="104">
        <f t="shared" si="2"/>
        <v>32.21496437054632</v>
      </c>
      <c r="G16" s="103">
        <v>6510</v>
      </c>
      <c r="H16" s="103">
        <v>0</v>
      </c>
      <c r="I16" s="103">
        <f t="shared" si="3"/>
        <v>13698</v>
      </c>
      <c r="J16" s="104">
        <f t="shared" si="4"/>
        <v>67.78503562945369</v>
      </c>
      <c r="K16" s="103">
        <v>1936</v>
      </c>
      <c r="L16" s="104">
        <f t="shared" si="5"/>
        <v>9.58036421219319</v>
      </c>
      <c r="M16" s="103">
        <v>0</v>
      </c>
      <c r="N16" s="104">
        <f t="shared" si="6"/>
        <v>0</v>
      </c>
      <c r="O16" s="103">
        <v>11762</v>
      </c>
      <c r="P16" s="103">
        <v>10917</v>
      </c>
      <c r="Q16" s="104">
        <f t="shared" si="7"/>
        <v>58.20467141726049</v>
      </c>
      <c r="R16" s="103">
        <v>111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51</v>
      </c>
      <c r="B17" s="102" t="s">
        <v>272</v>
      </c>
      <c r="C17" s="101" t="s">
        <v>273</v>
      </c>
      <c r="D17" s="103">
        <f t="shared" si="0"/>
        <v>35955</v>
      </c>
      <c r="E17" s="103">
        <f t="shared" si="1"/>
        <v>9996</v>
      </c>
      <c r="F17" s="104">
        <f t="shared" si="2"/>
        <v>27.801418439716315</v>
      </c>
      <c r="G17" s="103">
        <v>9996</v>
      </c>
      <c r="H17" s="103">
        <v>0</v>
      </c>
      <c r="I17" s="103">
        <f t="shared" si="3"/>
        <v>25959</v>
      </c>
      <c r="J17" s="104">
        <f t="shared" si="4"/>
        <v>72.19858156028369</v>
      </c>
      <c r="K17" s="103">
        <v>17771</v>
      </c>
      <c r="L17" s="104">
        <f t="shared" si="5"/>
        <v>49.425670977610906</v>
      </c>
      <c r="M17" s="103">
        <v>0</v>
      </c>
      <c r="N17" s="104">
        <f t="shared" si="6"/>
        <v>0</v>
      </c>
      <c r="O17" s="103">
        <v>8188</v>
      </c>
      <c r="P17" s="103">
        <v>7893</v>
      </c>
      <c r="Q17" s="104">
        <f t="shared" si="7"/>
        <v>22.772910582672786</v>
      </c>
      <c r="R17" s="103">
        <v>171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51</v>
      </c>
      <c r="B18" s="102" t="s">
        <v>274</v>
      </c>
      <c r="C18" s="101" t="s">
        <v>275</v>
      </c>
      <c r="D18" s="103">
        <f t="shared" si="0"/>
        <v>28563</v>
      </c>
      <c r="E18" s="103">
        <f t="shared" si="1"/>
        <v>11855</v>
      </c>
      <c r="F18" s="104">
        <f t="shared" si="2"/>
        <v>41.50474389945033</v>
      </c>
      <c r="G18" s="103">
        <v>11855</v>
      </c>
      <c r="H18" s="103">
        <v>0</v>
      </c>
      <c r="I18" s="103">
        <f t="shared" si="3"/>
        <v>16708</v>
      </c>
      <c r="J18" s="104">
        <f t="shared" si="4"/>
        <v>58.49525610054967</v>
      </c>
      <c r="K18" s="103">
        <v>12091</v>
      </c>
      <c r="L18" s="104">
        <f t="shared" si="5"/>
        <v>42.3309876413542</v>
      </c>
      <c r="M18" s="103">
        <v>169</v>
      </c>
      <c r="N18" s="104">
        <f t="shared" si="6"/>
        <v>0.5916745439904771</v>
      </c>
      <c r="O18" s="103">
        <v>4448</v>
      </c>
      <c r="P18" s="103">
        <v>4126</v>
      </c>
      <c r="Q18" s="104">
        <f t="shared" si="7"/>
        <v>15.572593915204985</v>
      </c>
      <c r="R18" s="103">
        <v>161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51</v>
      </c>
      <c r="B19" s="102" t="s">
        <v>276</v>
      </c>
      <c r="C19" s="101" t="s">
        <v>277</v>
      </c>
      <c r="D19" s="103">
        <f t="shared" si="0"/>
        <v>27268</v>
      </c>
      <c r="E19" s="103">
        <f t="shared" si="1"/>
        <v>9847</v>
      </c>
      <c r="F19" s="104">
        <f t="shared" si="2"/>
        <v>36.11192606718498</v>
      </c>
      <c r="G19" s="103">
        <v>9595</v>
      </c>
      <c r="H19" s="103">
        <v>252</v>
      </c>
      <c r="I19" s="103">
        <f t="shared" si="3"/>
        <v>17421</v>
      </c>
      <c r="J19" s="104">
        <f t="shared" si="4"/>
        <v>63.888073932815026</v>
      </c>
      <c r="K19" s="103">
        <v>5469</v>
      </c>
      <c r="L19" s="104">
        <f t="shared" si="5"/>
        <v>20.056476455919025</v>
      </c>
      <c r="M19" s="103">
        <v>0</v>
      </c>
      <c r="N19" s="104">
        <f t="shared" si="6"/>
        <v>0</v>
      </c>
      <c r="O19" s="103">
        <v>11952</v>
      </c>
      <c r="P19" s="103">
        <v>6320</v>
      </c>
      <c r="Q19" s="104">
        <f t="shared" si="7"/>
        <v>43.83159747689599</v>
      </c>
      <c r="R19" s="103">
        <v>126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51</v>
      </c>
      <c r="B20" s="102" t="s">
        <v>278</v>
      </c>
      <c r="C20" s="101" t="s">
        <v>279</v>
      </c>
      <c r="D20" s="103">
        <f t="shared" si="0"/>
        <v>121427</v>
      </c>
      <c r="E20" s="103">
        <f t="shared" si="1"/>
        <v>40229</v>
      </c>
      <c r="F20" s="104">
        <f t="shared" si="2"/>
        <v>33.13019344956229</v>
      </c>
      <c r="G20" s="103">
        <v>40229</v>
      </c>
      <c r="H20" s="103">
        <v>0</v>
      </c>
      <c r="I20" s="103">
        <f t="shared" si="3"/>
        <v>81198</v>
      </c>
      <c r="J20" s="104">
        <f t="shared" si="4"/>
        <v>66.86980655043772</v>
      </c>
      <c r="K20" s="103">
        <v>42586</v>
      </c>
      <c r="L20" s="104">
        <f t="shared" si="5"/>
        <v>35.07127739300155</v>
      </c>
      <c r="M20" s="103">
        <v>1046</v>
      </c>
      <c r="N20" s="104">
        <f t="shared" si="6"/>
        <v>0.8614229125318092</v>
      </c>
      <c r="O20" s="103">
        <v>37566</v>
      </c>
      <c r="P20" s="103">
        <v>20673</v>
      </c>
      <c r="Q20" s="104">
        <f t="shared" si="7"/>
        <v>30.937106244904346</v>
      </c>
      <c r="R20" s="103">
        <v>457</v>
      </c>
      <c r="S20" s="101"/>
      <c r="T20" s="101"/>
      <c r="U20" s="101"/>
      <c r="V20" s="101" t="s">
        <v>255</v>
      </c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51</v>
      </c>
      <c r="B21" s="102" t="s">
        <v>280</v>
      </c>
      <c r="C21" s="101" t="s">
        <v>281</v>
      </c>
      <c r="D21" s="103">
        <f t="shared" si="0"/>
        <v>55184</v>
      </c>
      <c r="E21" s="103">
        <f t="shared" si="1"/>
        <v>12585</v>
      </c>
      <c r="F21" s="104">
        <f t="shared" si="2"/>
        <v>22.80552334009858</v>
      </c>
      <c r="G21" s="103">
        <v>12420</v>
      </c>
      <c r="H21" s="103">
        <v>165</v>
      </c>
      <c r="I21" s="103">
        <f t="shared" si="3"/>
        <v>42599</v>
      </c>
      <c r="J21" s="104">
        <f t="shared" si="4"/>
        <v>77.19447665990143</v>
      </c>
      <c r="K21" s="103">
        <v>33265</v>
      </c>
      <c r="L21" s="104">
        <f t="shared" si="5"/>
        <v>60.28015366772978</v>
      </c>
      <c r="M21" s="103">
        <v>0</v>
      </c>
      <c r="N21" s="104">
        <f t="shared" si="6"/>
        <v>0</v>
      </c>
      <c r="O21" s="103">
        <v>9334</v>
      </c>
      <c r="P21" s="103">
        <v>9268</v>
      </c>
      <c r="Q21" s="104">
        <f t="shared" si="7"/>
        <v>16.914322992171645</v>
      </c>
      <c r="R21" s="103">
        <v>131</v>
      </c>
      <c r="S21" s="101"/>
      <c r="T21" s="101"/>
      <c r="U21" s="101"/>
      <c r="V21" s="101" t="s">
        <v>255</v>
      </c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51</v>
      </c>
      <c r="B22" s="102" t="s">
        <v>282</v>
      </c>
      <c r="C22" s="101" t="s">
        <v>283</v>
      </c>
      <c r="D22" s="103">
        <f t="shared" si="0"/>
        <v>17413</v>
      </c>
      <c r="E22" s="103">
        <f t="shared" si="1"/>
        <v>5279</v>
      </c>
      <c r="F22" s="104">
        <f t="shared" si="2"/>
        <v>30.316430253259057</v>
      </c>
      <c r="G22" s="103">
        <v>5279</v>
      </c>
      <c r="H22" s="103">
        <v>0</v>
      </c>
      <c r="I22" s="103">
        <f t="shared" si="3"/>
        <v>12134</v>
      </c>
      <c r="J22" s="104">
        <f t="shared" si="4"/>
        <v>69.68356974674094</v>
      </c>
      <c r="K22" s="103">
        <v>8955</v>
      </c>
      <c r="L22" s="104">
        <f t="shared" si="5"/>
        <v>51.42709469936254</v>
      </c>
      <c r="M22" s="103">
        <v>0</v>
      </c>
      <c r="N22" s="104">
        <f t="shared" si="6"/>
        <v>0</v>
      </c>
      <c r="O22" s="103">
        <v>3179</v>
      </c>
      <c r="P22" s="103">
        <v>2852</v>
      </c>
      <c r="Q22" s="104">
        <f t="shared" si="7"/>
        <v>18.256475047378395</v>
      </c>
      <c r="R22" s="103">
        <v>32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51</v>
      </c>
      <c r="B23" s="102" t="s">
        <v>284</v>
      </c>
      <c r="C23" s="101" t="s">
        <v>285</v>
      </c>
      <c r="D23" s="103">
        <f t="shared" si="0"/>
        <v>6720</v>
      </c>
      <c r="E23" s="103">
        <f t="shared" si="1"/>
        <v>3909</v>
      </c>
      <c r="F23" s="104">
        <f t="shared" si="2"/>
        <v>58.169642857142854</v>
      </c>
      <c r="G23" s="103">
        <v>3344</v>
      </c>
      <c r="H23" s="103">
        <v>565</v>
      </c>
      <c r="I23" s="103">
        <f t="shared" si="3"/>
        <v>2811</v>
      </c>
      <c r="J23" s="104">
        <f t="shared" si="4"/>
        <v>41.830357142857146</v>
      </c>
      <c r="K23" s="103">
        <v>0</v>
      </c>
      <c r="L23" s="104">
        <f t="shared" si="5"/>
        <v>0</v>
      </c>
      <c r="M23" s="103">
        <v>0</v>
      </c>
      <c r="N23" s="104">
        <f t="shared" si="6"/>
        <v>0</v>
      </c>
      <c r="O23" s="103">
        <v>2811</v>
      </c>
      <c r="P23" s="103">
        <v>2811</v>
      </c>
      <c r="Q23" s="104">
        <f t="shared" si="7"/>
        <v>41.830357142857146</v>
      </c>
      <c r="R23" s="103">
        <v>20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51</v>
      </c>
      <c r="B24" s="102" t="s">
        <v>286</v>
      </c>
      <c r="C24" s="101" t="s">
        <v>287</v>
      </c>
      <c r="D24" s="103">
        <f t="shared" si="0"/>
        <v>14327</v>
      </c>
      <c r="E24" s="103">
        <f t="shared" si="1"/>
        <v>8199</v>
      </c>
      <c r="F24" s="104">
        <f t="shared" si="2"/>
        <v>57.22761220073986</v>
      </c>
      <c r="G24" s="103">
        <v>8199</v>
      </c>
      <c r="H24" s="103">
        <v>0</v>
      </c>
      <c r="I24" s="103">
        <f t="shared" si="3"/>
        <v>6128</v>
      </c>
      <c r="J24" s="104">
        <f t="shared" si="4"/>
        <v>42.77238779926014</v>
      </c>
      <c r="K24" s="103">
        <v>3390</v>
      </c>
      <c r="L24" s="104">
        <f t="shared" si="5"/>
        <v>23.661617924199067</v>
      </c>
      <c r="M24" s="103">
        <v>0</v>
      </c>
      <c r="N24" s="104">
        <f t="shared" si="6"/>
        <v>0</v>
      </c>
      <c r="O24" s="103">
        <v>2738</v>
      </c>
      <c r="P24" s="103">
        <v>2697</v>
      </c>
      <c r="Q24" s="104">
        <f t="shared" si="7"/>
        <v>19.110769875061074</v>
      </c>
      <c r="R24" s="103">
        <v>126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51</v>
      </c>
      <c r="B25" s="102" t="s">
        <v>288</v>
      </c>
      <c r="C25" s="101" t="s">
        <v>289</v>
      </c>
      <c r="D25" s="103">
        <f t="shared" si="0"/>
        <v>33674</v>
      </c>
      <c r="E25" s="103">
        <f t="shared" si="1"/>
        <v>4984</v>
      </c>
      <c r="F25" s="104">
        <f t="shared" si="2"/>
        <v>14.800736473243454</v>
      </c>
      <c r="G25" s="103">
        <v>4984</v>
      </c>
      <c r="H25" s="103">
        <v>0</v>
      </c>
      <c r="I25" s="103">
        <f t="shared" si="3"/>
        <v>28690</v>
      </c>
      <c r="J25" s="104">
        <f t="shared" si="4"/>
        <v>85.19926352675655</v>
      </c>
      <c r="K25" s="103">
        <v>18088</v>
      </c>
      <c r="L25" s="104">
        <f t="shared" si="5"/>
        <v>53.71503236918691</v>
      </c>
      <c r="M25" s="103">
        <v>0</v>
      </c>
      <c r="N25" s="104">
        <f t="shared" si="6"/>
        <v>0</v>
      </c>
      <c r="O25" s="103">
        <v>10602</v>
      </c>
      <c r="P25" s="103">
        <v>10548</v>
      </c>
      <c r="Q25" s="104">
        <f t="shared" si="7"/>
        <v>31.484231157569635</v>
      </c>
      <c r="R25" s="103">
        <v>61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51</v>
      </c>
      <c r="B26" s="102" t="s">
        <v>290</v>
      </c>
      <c r="C26" s="101" t="s">
        <v>291</v>
      </c>
      <c r="D26" s="103">
        <f t="shared" si="0"/>
        <v>27116</v>
      </c>
      <c r="E26" s="103">
        <f t="shared" si="1"/>
        <v>1772</v>
      </c>
      <c r="F26" s="104">
        <f t="shared" si="2"/>
        <v>6.534887151497271</v>
      </c>
      <c r="G26" s="103">
        <v>1772</v>
      </c>
      <c r="H26" s="103">
        <v>0</v>
      </c>
      <c r="I26" s="103">
        <f t="shared" si="3"/>
        <v>25344</v>
      </c>
      <c r="J26" s="104">
        <f t="shared" si="4"/>
        <v>93.46511284850273</v>
      </c>
      <c r="K26" s="103">
        <v>19454</v>
      </c>
      <c r="L26" s="104">
        <f t="shared" si="5"/>
        <v>71.7436200029503</v>
      </c>
      <c r="M26" s="103">
        <v>0</v>
      </c>
      <c r="N26" s="104">
        <f t="shared" si="6"/>
        <v>0</v>
      </c>
      <c r="O26" s="103">
        <v>5890</v>
      </c>
      <c r="P26" s="103">
        <v>5890</v>
      </c>
      <c r="Q26" s="104">
        <f t="shared" si="7"/>
        <v>21.721492845552444</v>
      </c>
      <c r="R26" s="103">
        <v>65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51</v>
      </c>
      <c r="B27" s="102" t="s">
        <v>292</v>
      </c>
      <c r="C27" s="101" t="s">
        <v>293</v>
      </c>
      <c r="D27" s="103">
        <f t="shared" si="0"/>
        <v>6143</v>
      </c>
      <c r="E27" s="103">
        <f t="shared" si="1"/>
        <v>1518</v>
      </c>
      <c r="F27" s="104">
        <f t="shared" si="2"/>
        <v>24.7110532313202</v>
      </c>
      <c r="G27" s="103">
        <v>1518</v>
      </c>
      <c r="H27" s="103">
        <v>0</v>
      </c>
      <c r="I27" s="103">
        <f t="shared" si="3"/>
        <v>4625</v>
      </c>
      <c r="J27" s="104">
        <f t="shared" si="4"/>
        <v>75.28894676867979</v>
      </c>
      <c r="K27" s="103">
        <v>3184</v>
      </c>
      <c r="L27" s="104">
        <f t="shared" si="5"/>
        <v>51.83135275923816</v>
      </c>
      <c r="M27" s="103">
        <v>0</v>
      </c>
      <c r="N27" s="104">
        <f t="shared" si="6"/>
        <v>0</v>
      </c>
      <c r="O27" s="103">
        <v>1441</v>
      </c>
      <c r="P27" s="103">
        <v>1292</v>
      </c>
      <c r="Q27" s="104">
        <f t="shared" si="7"/>
        <v>23.45759400944164</v>
      </c>
      <c r="R27" s="103">
        <v>9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51</v>
      </c>
      <c r="B28" s="102" t="s">
        <v>294</v>
      </c>
      <c r="C28" s="101" t="s">
        <v>295</v>
      </c>
      <c r="D28" s="103">
        <f t="shared" si="0"/>
        <v>16050</v>
      </c>
      <c r="E28" s="103">
        <f t="shared" si="1"/>
        <v>2367</v>
      </c>
      <c r="F28" s="104">
        <f t="shared" si="2"/>
        <v>14.747663551401867</v>
      </c>
      <c r="G28" s="103">
        <v>2367</v>
      </c>
      <c r="H28" s="103">
        <v>0</v>
      </c>
      <c r="I28" s="103">
        <f t="shared" si="3"/>
        <v>13683</v>
      </c>
      <c r="J28" s="104">
        <f t="shared" si="4"/>
        <v>85.25233644859813</v>
      </c>
      <c r="K28" s="103">
        <v>7718</v>
      </c>
      <c r="L28" s="104">
        <f t="shared" si="5"/>
        <v>48.08722741433022</v>
      </c>
      <c r="M28" s="103">
        <v>0</v>
      </c>
      <c r="N28" s="104">
        <f t="shared" si="6"/>
        <v>0</v>
      </c>
      <c r="O28" s="103">
        <v>5965</v>
      </c>
      <c r="P28" s="103">
        <v>5965</v>
      </c>
      <c r="Q28" s="104">
        <f t="shared" si="7"/>
        <v>37.165109034267914</v>
      </c>
      <c r="R28" s="103">
        <v>127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51</v>
      </c>
      <c r="B29" s="102" t="s">
        <v>296</v>
      </c>
      <c r="C29" s="101" t="s">
        <v>297</v>
      </c>
      <c r="D29" s="103">
        <f t="shared" si="0"/>
        <v>8001</v>
      </c>
      <c r="E29" s="103">
        <f t="shared" si="1"/>
        <v>3410</v>
      </c>
      <c r="F29" s="104">
        <f t="shared" si="2"/>
        <v>42.619672540932385</v>
      </c>
      <c r="G29" s="103">
        <v>3410</v>
      </c>
      <c r="H29" s="103">
        <v>0</v>
      </c>
      <c r="I29" s="103">
        <f t="shared" si="3"/>
        <v>4591</v>
      </c>
      <c r="J29" s="104">
        <f t="shared" si="4"/>
        <v>57.380327459067615</v>
      </c>
      <c r="K29" s="103">
        <v>2411</v>
      </c>
      <c r="L29" s="104">
        <f t="shared" si="5"/>
        <v>30.13373328333958</v>
      </c>
      <c r="M29" s="103">
        <v>0</v>
      </c>
      <c r="N29" s="104">
        <f t="shared" si="6"/>
        <v>0</v>
      </c>
      <c r="O29" s="103">
        <v>2180</v>
      </c>
      <c r="P29" s="103">
        <v>2180</v>
      </c>
      <c r="Q29" s="104">
        <f t="shared" si="7"/>
        <v>27.246594175728035</v>
      </c>
      <c r="R29" s="103">
        <v>31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51</v>
      </c>
      <c r="B30" s="102" t="s">
        <v>298</v>
      </c>
      <c r="C30" s="101" t="s">
        <v>299</v>
      </c>
      <c r="D30" s="103">
        <f t="shared" si="0"/>
        <v>5924</v>
      </c>
      <c r="E30" s="103">
        <f t="shared" si="1"/>
        <v>2779</v>
      </c>
      <c r="F30" s="104">
        <f t="shared" si="2"/>
        <v>46.910871033085755</v>
      </c>
      <c r="G30" s="103">
        <v>2719</v>
      </c>
      <c r="H30" s="103">
        <v>60</v>
      </c>
      <c r="I30" s="103">
        <f t="shared" si="3"/>
        <v>3145</v>
      </c>
      <c r="J30" s="104">
        <f t="shared" si="4"/>
        <v>53.089128966914245</v>
      </c>
      <c r="K30" s="103">
        <v>1613</v>
      </c>
      <c r="L30" s="104">
        <f t="shared" si="5"/>
        <v>27.22822417285618</v>
      </c>
      <c r="M30" s="103">
        <v>0</v>
      </c>
      <c r="N30" s="104">
        <f t="shared" si="6"/>
        <v>0</v>
      </c>
      <c r="O30" s="103">
        <v>1532</v>
      </c>
      <c r="P30" s="103">
        <v>1415</v>
      </c>
      <c r="Q30" s="104">
        <f t="shared" si="7"/>
        <v>25.860904794058072</v>
      </c>
      <c r="R30" s="103">
        <v>91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75" customFormat="1" ht="13.5" customHeight="1">
      <c r="A31" s="184" t="s">
        <v>51</v>
      </c>
      <c r="B31" s="185" t="s">
        <v>300</v>
      </c>
      <c r="C31" s="184" t="s">
        <v>301</v>
      </c>
      <c r="D31" s="186">
        <f t="shared" si="0"/>
        <v>12421</v>
      </c>
      <c r="E31" s="186">
        <f t="shared" si="1"/>
        <v>6967</v>
      </c>
      <c r="F31" s="187">
        <f t="shared" si="2"/>
        <v>56.09049190886402</v>
      </c>
      <c r="G31" s="186">
        <v>6967</v>
      </c>
      <c r="H31" s="186">
        <v>0</v>
      </c>
      <c r="I31" s="186">
        <f t="shared" si="3"/>
        <v>5454</v>
      </c>
      <c r="J31" s="187">
        <f t="shared" si="4"/>
        <v>43.909508091135976</v>
      </c>
      <c r="K31" s="186">
        <v>2024</v>
      </c>
      <c r="L31" s="187">
        <f t="shared" si="5"/>
        <v>16.294984300780936</v>
      </c>
      <c r="M31" s="186">
        <v>0</v>
      </c>
      <c r="N31" s="187">
        <f t="shared" si="6"/>
        <v>0</v>
      </c>
      <c r="O31" s="186">
        <v>3430</v>
      </c>
      <c r="P31" s="186">
        <v>3393</v>
      </c>
      <c r="Q31" s="187">
        <f t="shared" si="7"/>
        <v>27.614523790355044</v>
      </c>
      <c r="R31" s="186">
        <v>25</v>
      </c>
      <c r="S31" s="184" t="s">
        <v>255</v>
      </c>
      <c r="T31" s="184"/>
      <c r="U31" s="184"/>
      <c r="V31" s="184"/>
      <c r="W31" s="184" t="s">
        <v>255</v>
      </c>
      <c r="X31" s="184"/>
      <c r="Y31" s="184"/>
      <c r="Z31" s="184"/>
    </row>
    <row r="32" spans="1:26" s="107" customFormat="1" ht="13.5" customHeight="1">
      <c r="A32" s="101" t="s">
        <v>51</v>
      </c>
      <c r="B32" s="102" t="s">
        <v>302</v>
      </c>
      <c r="C32" s="101" t="s">
        <v>303</v>
      </c>
      <c r="D32" s="103">
        <f t="shared" si="0"/>
        <v>16476</v>
      </c>
      <c r="E32" s="103">
        <f t="shared" si="1"/>
        <v>7822</v>
      </c>
      <c r="F32" s="104">
        <f t="shared" si="2"/>
        <v>47.47511531925225</v>
      </c>
      <c r="G32" s="103">
        <v>7822</v>
      </c>
      <c r="H32" s="103">
        <v>0</v>
      </c>
      <c r="I32" s="103">
        <f t="shared" si="3"/>
        <v>8654</v>
      </c>
      <c r="J32" s="104">
        <f t="shared" si="4"/>
        <v>52.52488468074775</v>
      </c>
      <c r="K32" s="103">
        <v>3050</v>
      </c>
      <c r="L32" s="104">
        <f t="shared" si="5"/>
        <v>18.51177470259772</v>
      </c>
      <c r="M32" s="103">
        <v>0</v>
      </c>
      <c r="N32" s="104">
        <f t="shared" si="6"/>
        <v>0</v>
      </c>
      <c r="O32" s="103">
        <v>5604</v>
      </c>
      <c r="P32" s="103">
        <v>5604</v>
      </c>
      <c r="Q32" s="104">
        <f t="shared" si="7"/>
        <v>34.013109978150034</v>
      </c>
      <c r="R32" s="103">
        <v>45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51</v>
      </c>
      <c r="B33" s="102" t="s">
        <v>304</v>
      </c>
      <c r="C33" s="101" t="s">
        <v>305</v>
      </c>
      <c r="D33" s="103">
        <f t="shared" si="0"/>
        <v>10099</v>
      </c>
      <c r="E33" s="103">
        <f t="shared" si="1"/>
        <v>6656</v>
      </c>
      <c r="F33" s="104">
        <f t="shared" si="2"/>
        <v>65.90751559560353</v>
      </c>
      <c r="G33" s="103">
        <v>6656</v>
      </c>
      <c r="H33" s="103">
        <v>0</v>
      </c>
      <c r="I33" s="103">
        <f t="shared" si="3"/>
        <v>3443</v>
      </c>
      <c r="J33" s="104">
        <f t="shared" si="4"/>
        <v>34.09248440439647</v>
      </c>
      <c r="K33" s="103">
        <v>1761</v>
      </c>
      <c r="L33" s="104">
        <f t="shared" si="5"/>
        <v>17.43737003663729</v>
      </c>
      <c r="M33" s="103">
        <v>0</v>
      </c>
      <c r="N33" s="104">
        <f t="shared" si="6"/>
        <v>0</v>
      </c>
      <c r="O33" s="103">
        <v>1682</v>
      </c>
      <c r="P33" s="103">
        <v>1682</v>
      </c>
      <c r="Q33" s="104">
        <f t="shared" si="7"/>
        <v>16.655114367759182</v>
      </c>
      <c r="R33" s="103">
        <v>47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51</v>
      </c>
      <c r="B34" s="102" t="s">
        <v>306</v>
      </c>
      <c r="C34" s="101" t="s">
        <v>307</v>
      </c>
      <c r="D34" s="103">
        <f t="shared" si="0"/>
        <v>3636</v>
      </c>
      <c r="E34" s="103">
        <f t="shared" si="1"/>
        <v>2004</v>
      </c>
      <c r="F34" s="104">
        <f t="shared" si="2"/>
        <v>55.115511551155116</v>
      </c>
      <c r="G34" s="103">
        <v>2004</v>
      </c>
      <c r="H34" s="103">
        <v>0</v>
      </c>
      <c r="I34" s="103">
        <f t="shared" si="3"/>
        <v>1632</v>
      </c>
      <c r="J34" s="104">
        <f t="shared" si="4"/>
        <v>44.884488448844884</v>
      </c>
      <c r="K34" s="103">
        <v>287</v>
      </c>
      <c r="L34" s="104">
        <f t="shared" si="5"/>
        <v>7.893289328932894</v>
      </c>
      <c r="M34" s="103">
        <v>0</v>
      </c>
      <c r="N34" s="104">
        <f t="shared" si="6"/>
        <v>0</v>
      </c>
      <c r="O34" s="103">
        <v>1345</v>
      </c>
      <c r="P34" s="103">
        <v>1345</v>
      </c>
      <c r="Q34" s="104">
        <f t="shared" si="7"/>
        <v>36.991199119912</v>
      </c>
      <c r="R34" s="103">
        <v>16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51</v>
      </c>
      <c r="B35" s="102" t="s">
        <v>308</v>
      </c>
      <c r="C35" s="101" t="s">
        <v>309</v>
      </c>
      <c r="D35" s="103">
        <f t="shared" si="0"/>
        <v>2868</v>
      </c>
      <c r="E35" s="103">
        <f t="shared" si="1"/>
        <v>1750</v>
      </c>
      <c r="F35" s="104">
        <f t="shared" si="2"/>
        <v>61.01813110181311</v>
      </c>
      <c r="G35" s="103">
        <v>1750</v>
      </c>
      <c r="H35" s="103">
        <v>0</v>
      </c>
      <c r="I35" s="103">
        <f t="shared" si="3"/>
        <v>1118</v>
      </c>
      <c r="J35" s="104">
        <f t="shared" si="4"/>
        <v>38.98186889818689</v>
      </c>
      <c r="K35" s="103">
        <v>0</v>
      </c>
      <c r="L35" s="104">
        <f t="shared" si="5"/>
        <v>0</v>
      </c>
      <c r="M35" s="103">
        <v>0</v>
      </c>
      <c r="N35" s="104">
        <f t="shared" si="6"/>
        <v>0</v>
      </c>
      <c r="O35" s="103">
        <v>1118</v>
      </c>
      <c r="P35" s="103">
        <v>1118</v>
      </c>
      <c r="Q35" s="104">
        <f t="shared" si="7"/>
        <v>38.98186889818689</v>
      </c>
      <c r="R35" s="103">
        <v>11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51</v>
      </c>
      <c r="B36" s="102" t="s">
        <v>310</v>
      </c>
      <c r="C36" s="101" t="s">
        <v>311</v>
      </c>
      <c r="D36" s="103">
        <f t="shared" si="0"/>
        <v>9821</v>
      </c>
      <c r="E36" s="103">
        <f t="shared" si="1"/>
        <v>5027</v>
      </c>
      <c r="F36" s="104">
        <f t="shared" si="2"/>
        <v>51.186233581101725</v>
      </c>
      <c r="G36" s="103">
        <v>4896</v>
      </c>
      <c r="H36" s="103">
        <v>131</v>
      </c>
      <c r="I36" s="103">
        <f t="shared" si="3"/>
        <v>4794</v>
      </c>
      <c r="J36" s="104">
        <f t="shared" si="4"/>
        <v>48.81376641889828</v>
      </c>
      <c r="K36" s="103">
        <v>2511</v>
      </c>
      <c r="L36" s="104">
        <f t="shared" si="5"/>
        <v>25.567661134304043</v>
      </c>
      <c r="M36" s="103">
        <v>0</v>
      </c>
      <c r="N36" s="104">
        <f t="shared" si="6"/>
        <v>0</v>
      </c>
      <c r="O36" s="103">
        <v>2283</v>
      </c>
      <c r="P36" s="103">
        <v>2283</v>
      </c>
      <c r="Q36" s="104">
        <f t="shared" si="7"/>
        <v>23.246105284594236</v>
      </c>
      <c r="R36" s="103">
        <v>60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51</v>
      </c>
      <c r="B37" s="102" t="s">
        <v>312</v>
      </c>
      <c r="C37" s="101" t="s">
        <v>313</v>
      </c>
      <c r="D37" s="103">
        <f t="shared" si="0"/>
        <v>4451</v>
      </c>
      <c r="E37" s="103">
        <f t="shared" si="1"/>
        <v>1506</v>
      </c>
      <c r="F37" s="104">
        <f t="shared" si="2"/>
        <v>33.83509323747472</v>
      </c>
      <c r="G37" s="103">
        <v>1506</v>
      </c>
      <c r="H37" s="103">
        <v>0</v>
      </c>
      <c r="I37" s="103">
        <f t="shared" si="3"/>
        <v>2945</v>
      </c>
      <c r="J37" s="104">
        <f t="shared" si="4"/>
        <v>66.16490676252528</v>
      </c>
      <c r="K37" s="103">
        <v>1774</v>
      </c>
      <c r="L37" s="104">
        <f t="shared" si="5"/>
        <v>39.85621208717142</v>
      </c>
      <c r="M37" s="103">
        <v>0</v>
      </c>
      <c r="N37" s="104">
        <f t="shared" si="6"/>
        <v>0</v>
      </c>
      <c r="O37" s="103">
        <v>1171</v>
      </c>
      <c r="P37" s="103">
        <v>1171</v>
      </c>
      <c r="Q37" s="104">
        <f t="shared" si="7"/>
        <v>26.308694675353856</v>
      </c>
      <c r="R37" s="103">
        <v>11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51</v>
      </c>
      <c r="B38" s="102" t="s">
        <v>314</v>
      </c>
      <c r="C38" s="101" t="s">
        <v>315</v>
      </c>
      <c r="D38" s="103">
        <f t="shared" si="0"/>
        <v>6172</v>
      </c>
      <c r="E38" s="103">
        <f t="shared" si="1"/>
        <v>2187</v>
      </c>
      <c r="F38" s="104">
        <f t="shared" si="2"/>
        <v>35.43421905379132</v>
      </c>
      <c r="G38" s="103">
        <v>2187</v>
      </c>
      <c r="H38" s="103">
        <v>0</v>
      </c>
      <c r="I38" s="103">
        <f t="shared" si="3"/>
        <v>3985</v>
      </c>
      <c r="J38" s="104">
        <f t="shared" si="4"/>
        <v>64.56578094620869</v>
      </c>
      <c r="K38" s="103">
        <v>3122</v>
      </c>
      <c r="L38" s="104">
        <f t="shared" si="5"/>
        <v>50.58327932598834</v>
      </c>
      <c r="M38" s="103">
        <v>0</v>
      </c>
      <c r="N38" s="104">
        <f t="shared" si="6"/>
        <v>0</v>
      </c>
      <c r="O38" s="103">
        <v>863</v>
      </c>
      <c r="P38" s="103">
        <v>844</v>
      </c>
      <c r="Q38" s="104">
        <f t="shared" si="7"/>
        <v>13.98250162022035</v>
      </c>
      <c r="R38" s="103">
        <v>19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51</v>
      </c>
      <c r="B39" s="102" t="s">
        <v>316</v>
      </c>
      <c r="C39" s="101" t="s">
        <v>317</v>
      </c>
      <c r="D39" s="103">
        <f t="shared" si="0"/>
        <v>17890</v>
      </c>
      <c r="E39" s="103">
        <f t="shared" si="1"/>
        <v>11023</v>
      </c>
      <c r="F39" s="104">
        <f t="shared" si="2"/>
        <v>61.615427613191734</v>
      </c>
      <c r="G39" s="103">
        <v>11023</v>
      </c>
      <c r="H39" s="103">
        <v>0</v>
      </c>
      <c r="I39" s="103">
        <f t="shared" si="3"/>
        <v>6867</v>
      </c>
      <c r="J39" s="104">
        <f t="shared" si="4"/>
        <v>38.38457238680827</v>
      </c>
      <c r="K39" s="103">
        <v>2300</v>
      </c>
      <c r="L39" s="104">
        <f t="shared" si="5"/>
        <v>12.85634432643935</v>
      </c>
      <c r="M39" s="103">
        <v>0</v>
      </c>
      <c r="N39" s="104">
        <f t="shared" si="6"/>
        <v>0</v>
      </c>
      <c r="O39" s="103">
        <v>4567</v>
      </c>
      <c r="P39" s="103">
        <v>3810</v>
      </c>
      <c r="Q39" s="104">
        <f t="shared" si="7"/>
        <v>25.528228060368924</v>
      </c>
      <c r="R39" s="103">
        <v>69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51</v>
      </c>
      <c r="B40" s="102" t="s">
        <v>318</v>
      </c>
      <c r="C40" s="101" t="s">
        <v>319</v>
      </c>
      <c r="D40" s="103">
        <f t="shared" si="0"/>
        <v>13460</v>
      </c>
      <c r="E40" s="103">
        <f t="shared" si="1"/>
        <v>9058</v>
      </c>
      <c r="F40" s="104">
        <f t="shared" si="2"/>
        <v>67.295690936107</v>
      </c>
      <c r="G40" s="103">
        <v>9058</v>
      </c>
      <c r="H40" s="103">
        <v>0</v>
      </c>
      <c r="I40" s="103">
        <f t="shared" si="3"/>
        <v>4402</v>
      </c>
      <c r="J40" s="104">
        <f t="shared" si="4"/>
        <v>32.704309063893014</v>
      </c>
      <c r="K40" s="103">
        <v>2876</v>
      </c>
      <c r="L40" s="104">
        <f t="shared" si="5"/>
        <v>21.367013372956908</v>
      </c>
      <c r="M40" s="103">
        <v>0</v>
      </c>
      <c r="N40" s="104">
        <f t="shared" si="6"/>
        <v>0</v>
      </c>
      <c r="O40" s="103">
        <v>1526</v>
      </c>
      <c r="P40" s="103">
        <v>1475</v>
      </c>
      <c r="Q40" s="104">
        <f t="shared" si="7"/>
        <v>11.337295690936108</v>
      </c>
      <c r="R40" s="103">
        <v>143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0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194</v>
      </c>
      <c r="B2" s="137" t="s">
        <v>195</v>
      </c>
      <c r="C2" s="142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223</v>
      </c>
      <c r="AG2" s="144"/>
      <c r="AH2" s="144"/>
      <c r="AI2" s="145"/>
      <c r="AJ2" s="143" t="s">
        <v>224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40" t="s">
        <v>225</v>
      </c>
      <c r="AU2" s="137"/>
      <c r="AV2" s="137"/>
      <c r="AW2" s="137"/>
      <c r="AX2" s="137"/>
      <c r="AY2" s="137"/>
      <c r="AZ2" s="143" t="s">
        <v>226</v>
      </c>
      <c r="BA2" s="144"/>
      <c r="BB2" s="144"/>
      <c r="BC2" s="145"/>
    </row>
    <row r="3" spans="1:55" s="100" customFormat="1" ht="13.5" customHeight="1">
      <c r="A3" s="138"/>
      <c r="B3" s="138"/>
      <c r="C3" s="138"/>
      <c r="D3" s="91" t="s">
        <v>201</v>
      </c>
      <c r="E3" s="146" t="s">
        <v>227</v>
      </c>
      <c r="F3" s="144"/>
      <c r="G3" s="145"/>
      <c r="H3" s="149" t="s">
        <v>228</v>
      </c>
      <c r="I3" s="150"/>
      <c r="J3" s="151"/>
      <c r="K3" s="146" t="s">
        <v>229</v>
      </c>
      <c r="L3" s="150"/>
      <c r="M3" s="151"/>
      <c r="N3" s="91" t="s">
        <v>201</v>
      </c>
      <c r="O3" s="146" t="s">
        <v>230</v>
      </c>
      <c r="P3" s="147"/>
      <c r="Q3" s="147"/>
      <c r="R3" s="147"/>
      <c r="S3" s="147"/>
      <c r="T3" s="147"/>
      <c r="U3" s="148"/>
      <c r="V3" s="146" t="s">
        <v>231</v>
      </c>
      <c r="W3" s="147"/>
      <c r="X3" s="147"/>
      <c r="Y3" s="147"/>
      <c r="Z3" s="147"/>
      <c r="AA3" s="147"/>
      <c r="AB3" s="148"/>
      <c r="AC3" s="92" t="s">
        <v>232</v>
      </c>
      <c r="AD3" s="88"/>
      <c r="AE3" s="89"/>
      <c r="AF3" s="139" t="s">
        <v>201</v>
      </c>
      <c r="AG3" s="137" t="s">
        <v>233</v>
      </c>
      <c r="AH3" s="137" t="s">
        <v>234</v>
      </c>
      <c r="AI3" s="137" t="s">
        <v>235</v>
      </c>
      <c r="AJ3" s="138" t="s">
        <v>201</v>
      </c>
      <c r="AK3" s="137" t="s">
        <v>236</v>
      </c>
      <c r="AL3" s="137" t="s">
        <v>237</v>
      </c>
      <c r="AM3" s="137" t="s">
        <v>238</v>
      </c>
      <c r="AN3" s="137" t="s">
        <v>234</v>
      </c>
      <c r="AO3" s="137" t="s">
        <v>235</v>
      </c>
      <c r="AP3" s="137" t="s">
        <v>239</v>
      </c>
      <c r="AQ3" s="137" t="s">
        <v>240</v>
      </c>
      <c r="AR3" s="137" t="s">
        <v>241</v>
      </c>
      <c r="AS3" s="137" t="s">
        <v>242</v>
      </c>
      <c r="AT3" s="139" t="s">
        <v>201</v>
      </c>
      <c r="AU3" s="137" t="s">
        <v>236</v>
      </c>
      <c r="AV3" s="137" t="s">
        <v>237</v>
      </c>
      <c r="AW3" s="137" t="s">
        <v>238</v>
      </c>
      <c r="AX3" s="137" t="s">
        <v>234</v>
      </c>
      <c r="AY3" s="137" t="s">
        <v>235</v>
      </c>
      <c r="AZ3" s="139" t="s">
        <v>201</v>
      </c>
      <c r="BA3" s="137" t="s">
        <v>233</v>
      </c>
      <c r="BB3" s="137" t="s">
        <v>234</v>
      </c>
      <c r="BC3" s="137" t="s">
        <v>235</v>
      </c>
    </row>
    <row r="4" spans="1:55" s="100" customFormat="1" ht="18.75" customHeight="1">
      <c r="A4" s="138"/>
      <c r="B4" s="138"/>
      <c r="C4" s="138"/>
      <c r="D4" s="91"/>
      <c r="E4" s="91" t="s">
        <v>201</v>
      </c>
      <c r="F4" s="133" t="s">
        <v>243</v>
      </c>
      <c r="G4" s="133" t="s">
        <v>244</v>
      </c>
      <c r="H4" s="91" t="s">
        <v>201</v>
      </c>
      <c r="I4" s="133" t="s">
        <v>243</v>
      </c>
      <c r="J4" s="133" t="s">
        <v>244</v>
      </c>
      <c r="K4" s="91" t="s">
        <v>201</v>
      </c>
      <c r="L4" s="133" t="s">
        <v>243</v>
      </c>
      <c r="M4" s="133" t="s">
        <v>244</v>
      </c>
      <c r="N4" s="91"/>
      <c r="O4" s="91" t="s">
        <v>201</v>
      </c>
      <c r="P4" s="133" t="s">
        <v>233</v>
      </c>
      <c r="Q4" s="135" t="s">
        <v>234</v>
      </c>
      <c r="R4" s="135" t="s">
        <v>235</v>
      </c>
      <c r="S4" s="133" t="s">
        <v>245</v>
      </c>
      <c r="T4" s="133" t="s">
        <v>246</v>
      </c>
      <c r="U4" s="133" t="s">
        <v>247</v>
      </c>
      <c r="V4" s="91" t="s">
        <v>201</v>
      </c>
      <c r="W4" s="133" t="s">
        <v>233</v>
      </c>
      <c r="X4" s="135" t="s">
        <v>234</v>
      </c>
      <c r="Y4" s="135" t="s">
        <v>235</v>
      </c>
      <c r="Z4" s="133" t="s">
        <v>245</v>
      </c>
      <c r="AA4" s="133" t="s">
        <v>246</v>
      </c>
      <c r="AB4" s="133" t="s">
        <v>247</v>
      </c>
      <c r="AC4" s="91" t="s">
        <v>201</v>
      </c>
      <c r="AD4" s="133" t="s">
        <v>243</v>
      </c>
      <c r="AE4" s="133" t="s">
        <v>244</v>
      </c>
      <c r="AF4" s="139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38"/>
      <c r="AV4" s="138"/>
      <c r="AW4" s="138"/>
      <c r="AX4" s="138"/>
      <c r="AY4" s="138"/>
      <c r="AZ4" s="139"/>
      <c r="BA4" s="138"/>
      <c r="BB4" s="138"/>
      <c r="BC4" s="138"/>
    </row>
    <row r="5" spans="1:55" s="52" customFormat="1" ht="22.5" customHeight="1">
      <c r="A5" s="138"/>
      <c r="B5" s="138"/>
      <c r="C5" s="138"/>
      <c r="D5" s="93"/>
      <c r="E5" s="93"/>
      <c r="F5" s="134"/>
      <c r="G5" s="134"/>
      <c r="H5" s="93"/>
      <c r="I5" s="134"/>
      <c r="J5" s="134"/>
      <c r="K5" s="93"/>
      <c r="L5" s="134"/>
      <c r="M5" s="134"/>
      <c r="N5" s="93"/>
      <c r="O5" s="93"/>
      <c r="P5" s="134"/>
      <c r="Q5" s="136"/>
      <c r="R5" s="136"/>
      <c r="S5" s="134"/>
      <c r="T5" s="134"/>
      <c r="U5" s="134"/>
      <c r="V5" s="93"/>
      <c r="W5" s="134"/>
      <c r="X5" s="136"/>
      <c r="Y5" s="136"/>
      <c r="Z5" s="134"/>
      <c r="AA5" s="134"/>
      <c r="AB5" s="134"/>
      <c r="AC5" s="93"/>
      <c r="AD5" s="134"/>
      <c r="AE5" s="134"/>
      <c r="AF5" s="90"/>
      <c r="AG5" s="90"/>
      <c r="AH5" s="90"/>
      <c r="AI5" s="90"/>
      <c r="AJ5" s="90"/>
      <c r="AK5" s="90"/>
      <c r="AL5" s="138"/>
      <c r="AM5" s="90"/>
      <c r="AN5" s="90"/>
      <c r="AO5" s="90"/>
      <c r="AP5" s="90"/>
      <c r="AQ5" s="90"/>
      <c r="AR5" s="90"/>
      <c r="AS5" s="90"/>
      <c r="AT5" s="90"/>
      <c r="AU5" s="90"/>
      <c r="AV5" s="138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8"/>
      <c r="B6" s="138"/>
      <c r="C6" s="138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岩手県</v>
      </c>
      <c r="B7" s="109" t="str">
        <f>'水洗化人口等'!B7</f>
        <v>03000</v>
      </c>
      <c r="C7" s="108" t="s">
        <v>201</v>
      </c>
      <c r="D7" s="110">
        <f aca="true" t="shared" si="0" ref="D7:D40">SUM(E7,+H7,+K7)</f>
        <v>549995</v>
      </c>
      <c r="E7" s="110">
        <f aca="true" t="shared" si="1" ref="E7:E40">SUM(F7:G7)</f>
        <v>0</v>
      </c>
      <c r="F7" s="110">
        <f>SUM(F$8:F$1000)</f>
        <v>0</v>
      </c>
      <c r="G7" s="110">
        <f>SUM(G$8:G$1000)</f>
        <v>0</v>
      </c>
      <c r="H7" s="110">
        <f aca="true" t="shared" si="2" ref="H7:H40">SUM(I7:J7)</f>
        <v>199447</v>
      </c>
      <c r="I7" s="110">
        <f>SUM(I$8:I$1000)</f>
        <v>186828</v>
      </c>
      <c r="J7" s="110">
        <f>SUM(J$8:J$1000)</f>
        <v>12619</v>
      </c>
      <c r="K7" s="110">
        <f aca="true" t="shared" si="3" ref="K7:K40">SUM(L7:M7)</f>
        <v>350548</v>
      </c>
      <c r="L7" s="110">
        <f>SUM(L$8:L$1000)</f>
        <v>196115</v>
      </c>
      <c r="M7" s="110">
        <f>SUM(M$8:M$1000)</f>
        <v>154433</v>
      </c>
      <c r="N7" s="110">
        <f aca="true" t="shared" si="4" ref="N7:N40">SUM(O7,+V7,+AC7)</f>
        <v>551078</v>
      </c>
      <c r="O7" s="110">
        <f aca="true" t="shared" si="5" ref="O7:O40">SUM(P7:U7)</f>
        <v>382943</v>
      </c>
      <c r="P7" s="110">
        <f aca="true" t="shared" si="6" ref="P7:U7">SUM(P$8:P$1000)</f>
        <v>382943</v>
      </c>
      <c r="Q7" s="110">
        <f t="shared" si="6"/>
        <v>0</v>
      </c>
      <c r="R7" s="110">
        <f t="shared" si="6"/>
        <v>0</v>
      </c>
      <c r="S7" s="110">
        <f t="shared" si="6"/>
        <v>0</v>
      </c>
      <c r="T7" s="110">
        <f t="shared" si="6"/>
        <v>0</v>
      </c>
      <c r="U7" s="110">
        <f t="shared" si="6"/>
        <v>0</v>
      </c>
      <c r="V7" s="110">
        <f aca="true" t="shared" si="7" ref="V7:V40">SUM(W7:AB7)</f>
        <v>167052</v>
      </c>
      <c r="W7" s="110">
        <f aca="true" t="shared" si="8" ref="W7:AB7">SUM(W$8:W$1000)</f>
        <v>167052</v>
      </c>
      <c r="X7" s="110">
        <f t="shared" si="8"/>
        <v>0</v>
      </c>
      <c r="Y7" s="110">
        <f t="shared" si="8"/>
        <v>0</v>
      </c>
      <c r="Z7" s="110">
        <f t="shared" si="8"/>
        <v>0</v>
      </c>
      <c r="AA7" s="110">
        <f t="shared" si="8"/>
        <v>0</v>
      </c>
      <c r="AB7" s="110">
        <f t="shared" si="8"/>
        <v>0</v>
      </c>
      <c r="AC7" s="110">
        <f aca="true" t="shared" si="9" ref="AC7:AC40">SUM(AD7:AE7)</f>
        <v>1083</v>
      </c>
      <c r="AD7" s="110">
        <f>SUM(AD$8:AD$1000)</f>
        <v>1083</v>
      </c>
      <c r="AE7" s="110">
        <f>SUM(AE$8:AE$1000)</f>
        <v>0</v>
      </c>
      <c r="AF7" s="110">
        <f aca="true" t="shared" si="10" ref="AF7:AF40">SUM(AG7:AI7)</f>
        <v>15828</v>
      </c>
      <c r="AG7" s="110">
        <f>SUM(AG$8:AG$1000)</f>
        <v>15828</v>
      </c>
      <c r="AH7" s="110">
        <f>SUM(AH$8:AH$1000)</f>
        <v>0</v>
      </c>
      <c r="AI7" s="110">
        <f>SUM(AI$8:AI$1000)</f>
        <v>0</v>
      </c>
      <c r="AJ7" s="110">
        <f aca="true" t="shared" si="11" ref="AJ7:AJ40">SUM(AK7:AS7)</f>
        <v>16311</v>
      </c>
      <c r="AK7" s="110">
        <f aca="true" t="shared" si="12" ref="AK7:AS7">SUM(AK$8:AK$1000)</f>
        <v>12</v>
      </c>
      <c r="AL7" s="110">
        <f t="shared" si="12"/>
        <v>553</v>
      </c>
      <c r="AM7" s="110">
        <f t="shared" si="12"/>
        <v>5226</v>
      </c>
      <c r="AN7" s="110">
        <f t="shared" si="12"/>
        <v>9231</v>
      </c>
      <c r="AO7" s="110">
        <f t="shared" si="12"/>
        <v>0</v>
      </c>
      <c r="AP7" s="110">
        <f t="shared" si="12"/>
        <v>0</v>
      </c>
      <c r="AQ7" s="110">
        <f t="shared" si="12"/>
        <v>174</v>
      </c>
      <c r="AR7" s="110">
        <f t="shared" si="12"/>
        <v>3</v>
      </c>
      <c r="AS7" s="110">
        <f t="shared" si="12"/>
        <v>1112</v>
      </c>
      <c r="AT7" s="110">
        <f aca="true" t="shared" si="13" ref="AT7:AT40">SUM(AU7:AY7)</f>
        <v>514</v>
      </c>
      <c r="AU7" s="110">
        <f>SUM(AU$8:AU$1000)</f>
        <v>82</v>
      </c>
      <c r="AV7" s="110">
        <f>SUM(AV$8:AV$1000)</f>
        <v>0</v>
      </c>
      <c r="AW7" s="110">
        <f>SUM(AW$8:AW$1000)</f>
        <v>432</v>
      </c>
      <c r="AX7" s="110">
        <f>SUM(AX$8:AX$1000)</f>
        <v>0</v>
      </c>
      <c r="AY7" s="110">
        <f>SUM(AY$8:AY$1000)</f>
        <v>0</v>
      </c>
      <c r="AZ7" s="110">
        <f aca="true" t="shared" si="14" ref="AZ7:AZ40">SUM(BA7:BC7)</f>
        <v>556</v>
      </c>
      <c r="BA7" s="110">
        <f>SUM(BA$8:BA$1000)</f>
        <v>556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51</v>
      </c>
      <c r="B8" s="106" t="s">
        <v>253</v>
      </c>
      <c r="C8" s="101" t="s">
        <v>254</v>
      </c>
      <c r="D8" s="103">
        <f t="shared" si="0"/>
        <v>30493</v>
      </c>
      <c r="E8" s="103">
        <f t="shared" si="1"/>
        <v>0</v>
      </c>
      <c r="F8" s="103">
        <v>0</v>
      </c>
      <c r="G8" s="103">
        <v>0</v>
      </c>
      <c r="H8" s="103">
        <f t="shared" si="2"/>
        <v>13743</v>
      </c>
      <c r="I8" s="103">
        <v>12196</v>
      </c>
      <c r="J8" s="103">
        <v>1547</v>
      </c>
      <c r="K8" s="103">
        <f t="shared" si="3"/>
        <v>16750</v>
      </c>
      <c r="L8" s="103">
        <v>10272</v>
      </c>
      <c r="M8" s="103">
        <v>6478</v>
      </c>
      <c r="N8" s="103">
        <f t="shared" si="4"/>
        <v>30493</v>
      </c>
      <c r="O8" s="103">
        <f t="shared" si="5"/>
        <v>22468</v>
      </c>
      <c r="P8" s="103">
        <v>22468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8025</v>
      </c>
      <c r="W8" s="103">
        <v>8025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546</v>
      </c>
      <c r="AG8" s="103">
        <v>546</v>
      </c>
      <c r="AH8" s="103">
        <v>0</v>
      </c>
      <c r="AI8" s="103">
        <v>0</v>
      </c>
      <c r="AJ8" s="103">
        <f t="shared" si="11"/>
        <v>681</v>
      </c>
      <c r="AK8" s="103">
        <v>0</v>
      </c>
      <c r="AL8" s="103">
        <v>135</v>
      </c>
      <c r="AM8" s="103">
        <v>3</v>
      </c>
      <c r="AN8" s="103">
        <v>543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18</v>
      </c>
      <c r="AU8" s="103">
        <v>0</v>
      </c>
      <c r="AV8" s="103">
        <v>0</v>
      </c>
      <c r="AW8" s="103">
        <v>18</v>
      </c>
      <c r="AX8" s="103">
        <v>0</v>
      </c>
      <c r="AY8" s="103">
        <v>0</v>
      </c>
      <c r="AZ8" s="103">
        <f t="shared" si="14"/>
        <v>135</v>
      </c>
      <c r="BA8" s="103">
        <v>135</v>
      </c>
      <c r="BB8" s="103">
        <v>0</v>
      </c>
      <c r="BC8" s="103">
        <v>0</v>
      </c>
    </row>
    <row r="9" spans="1:55" s="107" customFormat="1" ht="13.5" customHeight="1">
      <c r="A9" s="105" t="s">
        <v>51</v>
      </c>
      <c r="B9" s="106" t="s">
        <v>256</v>
      </c>
      <c r="C9" s="101" t="s">
        <v>257</v>
      </c>
      <c r="D9" s="103">
        <f t="shared" si="0"/>
        <v>31152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31152</v>
      </c>
      <c r="L9" s="103">
        <v>22098</v>
      </c>
      <c r="M9" s="103">
        <v>9054</v>
      </c>
      <c r="N9" s="103">
        <f t="shared" si="4"/>
        <v>31152</v>
      </c>
      <c r="O9" s="103">
        <f t="shared" si="5"/>
        <v>22098</v>
      </c>
      <c r="P9" s="103">
        <v>22098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9054</v>
      </c>
      <c r="W9" s="103">
        <v>9054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1015</v>
      </c>
      <c r="AG9" s="103">
        <v>1015</v>
      </c>
      <c r="AH9" s="103">
        <v>0</v>
      </c>
      <c r="AI9" s="103">
        <v>0</v>
      </c>
      <c r="AJ9" s="103">
        <f t="shared" si="11"/>
        <v>1015</v>
      </c>
      <c r="AK9" s="103">
        <v>0</v>
      </c>
      <c r="AL9" s="103">
        <v>0</v>
      </c>
      <c r="AM9" s="103">
        <v>1013</v>
      </c>
      <c r="AN9" s="103">
        <v>0</v>
      </c>
      <c r="AO9" s="103">
        <v>0</v>
      </c>
      <c r="AP9" s="103">
        <v>0</v>
      </c>
      <c r="AQ9" s="103">
        <v>0</v>
      </c>
      <c r="AR9" s="103">
        <v>2</v>
      </c>
      <c r="AS9" s="103">
        <v>0</v>
      </c>
      <c r="AT9" s="103">
        <f t="shared" si="13"/>
        <v>85</v>
      </c>
      <c r="AU9" s="103">
        <v>0</v>
      </c>
      <c r="AV9" s="103">
        <v>0</v>
      </c>
      <c r="AW9" s="103">
        <v>85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51</v>
      </c>
      <c r="B10" s="106" t="s">
        <v>258</v>
      </c>
      <c r="C10" s="101" t="s">
        <v>259</v>
      </c>
      <c r="D10" s="103">
        <f t="shared" si="0"/>
        <v>31780</v>
      </c>
      <c r="E10" s="103">
        <f t="shared" si="1"/>
        <v>0</v>
      </c>
      <c r="F10" s="103">
        <v>0</v>
      </c>
      <c r="G10" s="103">
        <v>0</v>
      </c>
      <c r="H10" s="103">
        <f t="shared" si="2"/>
        <v>21293</v>
      </c>
      <c r="I10" s="103">
        <v>21293</v>
      </c>
      <c r="J10" s="103">
        <v>0</v>
      </c>
      <c r="K10" s="103">
        <f t="shared" si="3"/>
        <v>10487</v>
      </c>
      <c r="L10" s="103">
        <v>0</v>
      </c>
      <c r="M10" s="103">
        <v>10487</v>
      </c>
      <c r="N10" s="103">
        <f t="shared" si="4"/>
        <v>31849</v>
      </c>
      <c r="O10" s="103">
        <f t="shared" si="5"/>
        <v>21293</v>
      </c>
      <c r="P10" s="103">
        <v>21293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10487</v>
      </c>
      <c r="W10" s="103">
        <v>10487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69</v>
      </c>
      <c r="AD10" s="103">
        <v>69</v>
      </c>
      <c r="AE10" s="103">
        <v>0</v>
      </c>
      <c r="AF10" s="103">
        <f t="shared" si="10"/>
        <v>1155</v>
      </c>
      <c r="AG10" s="103">
        <v>1155</v>
      </c>
      <c r="AH10" s="103">
        <v>0</v>
      </c>
      <c r="AI10" s="103">
        <v>0</v>
      </c>
      <c r="AJ10" s="103">
        <f t="shared" si="11"/>
        <v>1155</v>
      </c>
      <c r="AK10" s="103">
        <v>0</v>
      </c>
      <c r="AL10" s="103">
        <v>0</v>
      </c>
      <c r="AM10" s="103">
        <v>29</v>
      </c>
      <c r="AN10" s="103">
        <v>1126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51</v>
      </c>
      <c r="B11" s="106" t="s">
        <v>260</v>
      </c>
      <c r="C11" s="101" t="s">
        <v>261</v>
      </c>
      <c r="D11" s="103">
        <f t="shared" si="0"/>
        <v>40870</v>
      </c>
      <c r="E11" s="103">
        <f t="shared" si="1"/>
        <v>0</v>
      </c>
      <c r="F11" s="103">
        <v>0</v>
      </c>
      <c r="G11" s="103">
        <v>0</v>
      </c>
      <c r="H11" s="103">
        <f t="shared" si="2"/>
        <v>22011</v>
      </c>
      <c r="I11" s="103">
        <v>22011</v>
      </c>
      <c r="J11" s="103">
        <v>0</v>
      </c>
      <c r="K11" s="103">
        <f t="shared" si="3"/>
        <v>18859</v>
      </c>
      <c r="L11" s="103">
        <v>0</v>
      </c>
      <c r="M11" s="103">
        <v>18859</v>
      </c>
      <c r="N11" s="103">
        <f t="shared" si="4"/>
        <v>40870</v>
      </c>
      <c r="O11" s="103">
        <f t="shared" si="5"/>
        <v>22011</v>
      </c>
      <c r="P11" s="103">
        <v>22011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18859</v>
      </c>
      <c r="W11" s="103">
        <v>18859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1458</v>
      </c>
      <c r="AG11" s="103">
        <v>1458</v>
      </c>
      <c r="AH11" s="103">
        <v>0</v>
      </c>
      <c r="AI11" s="103">
        <v>0</v>
      </c>
      <c r="AJ11" s="103">
        <f t="shared" si="11"/>
        <v>1470</v>
      </c>
      <c r="AK11" s="103">
        <v>12</v>
      </c>
      <c r="AL11" s="103">
        <v>0</v>
      </c>
      <c r="AM11" s="103">
        <v>15</v>
      </c>
      <c r="AN11" s="103">
        <v>448</v>
      </c>
      <c r="AO11" s="103">
        <v>0</v>
      </c>
      <c r="AP11" s="103">
        <v>0</v>
      </c>
      <c r="AQ11" s="103">
        <v>0</v>
      </c>
      <c r="AR11" s="103">
        <v>0</v>
      </c>
      <c r="AS11" s="103">
        <v>995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51</v>
      </c>
      <c r="B12" s="106" t="s">
        <v>262</v>
      </c>
      <c r="C12" s="101" t="s">
        <v>263</v>
      </c>
      <c r="D12" s="103">
        <f t="shared" si="0"/>
        <v>32112</v>
      </c>
      <c r="E12" s="103">
        <f t="shared" si="1"/>
        <v>0</v>
      </c>
      <c r="F12" s="103">
        <v>0</v>
      </c>
      <c r="G12" s="103">
        <v>0</v>
      </c>
      <c r="H12" s="103">
        <f t="shared" si="2"/>
        <v>20648</v>
      </c>
      <c r="I12" s="103">
        <v>20648</v>
      </c>
      <c r="J12" s="103">
        <v>0</v>
      </c>
      <c r="K12" s="103">
        <f t="shared" si="3"/>
        <v>11464</v>
      </c>
      <c r="L12" s="103">
        <v>0</v>
      </c>
      <c r="M12" s="103">
        <v>11464</v>
      </c>
      <c r="N12" s="103">
        <f t="shared" si="4"/>
        <v>32112</v>
      </c>
      <c r="O12" s="103">
        <f t="shared" si="5"/>
        <v>20648</v>
      </c>
      <c r="P12" s="103">
        <v>20648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11464</v>
      </c>
      <c r="W12" s="103">
        <v>11464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1023</v>
      </c>
      <c r="AG12" s="103">
        <v>1023</v>
      </c>
      <c r="AH12" s="103">
        <v>0</v>
      </c>
      <c r="AI12" s="103">
        <v>0</v>
      </c>
      <c r="AJ12" s="103">
        <f t="shared" si="11"/>
        <v>1023</v>
      </c>
      <c r="AK12" s="103">
        <v>0</v>
      </c>
      <c r="AL12" s="103">
        <v>0</v>
      </c>
      <c r="AM12" s="103">
        <v>13</v>
      </c>
      <c r="AN12" s="103">
        <v>1010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1</v>
      </c>
      <c r="AU12" s="103">
        <v>0</v>
      </c>
      <c r="AV12" s="103">
        <v>0</v>
      </c>
      <c r="AW12" s="103">
        <v>1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51</v>
      </c>
      <c r="B13" s="106" t="s">
        <v>264</v>
      </c>
      <c r="C13" s="101" t="s">
        <v>265</v>
      </c>
      <c r="D13" s="103">
        <f t="shared" si="0"/>
        <v>25902</v>
      </c>
      <c r="E13" s="103">
        <f t="shared" si="1"/>
        <v>0</v>
      </c>
      <c r="F13" s="103">
        <v>0</v>
      </c>
      <c r="G13" s="103">
        <v>0</v>
      </c>
      <c r="H13" s="103">
        <f t="shared" si="2"/>
        <v>21396</v>
      </c>
      <c r="I13" s="103">
        <v>21396</v>
      </c>
      <c r="J13" s="103">
        <v>0</v>
      </c>
      <c r="K13" s="103">
        <f t="shared" si="3"/>
        <v>4506</v>
      </c>
      <c r="L13" s="103">
        <v>0</v>
      </c>
      <c r="M13" s="103">
        <v>4506</v>
      </c>
      <c r="N13" s="103">
        <f t="shared" si="4"/>
        <v>25902</v>
      </c>
      <c r="O13" s="103">
        <f t="shared" si="5"/>
        <v>21396</v>
      </c>
      <c r="P13" s="103">
        <v>21396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4506</v>
      </c>
      <c r="W13" s="103">
        <v>4506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809</v>
      </c>
      <c r="AG13" s="103">
        <v>809</v>
      </c>
      <c r="AH13" s="103">
        <v>0</v>
      </c>
      <c r="AI13" s="103">
        <v>0</v>
      </c>
      <c r="AJ13" s="103">
        <f t="shared" si="11"/>
        <v>809</v>
      </c>
      <c r="AK13" s="103">
        <v>0</v>
      </c>
      <c r="AL13" s="103">
        <v>0</v>
      </c>
      <c r="AM13" s="103">
        <v>28</v>
      </c>
      <c r="AN13" s="103">
        <v>781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51</v>
      </c>
      <c r="B14" s="106" t="s">
        <v>266</v>
      </c>
      <c r="C14" s="101" t="s">
        <v>267</v>
      </c>
      <c r="D14" s="103">
        <f t="shared" si="0"/>
        <v>18573</v>
      </c>
      <c r="E14" s="103">
        <f t="shared" si="1"/>
        <v>0</v>
      </c>
      <c r="F14" s="103">
        <v>0</v>
      </c>
      <c r="G14" s="103">
        <v>0</v>
      </c>
      <c r="H14" s="103">
        <f t="shared" si="2"/>
        <v>18573</v>
      </c>
      <c r="I14" s="103">
        <v>15681</v>
      </c>
      <c r="J14" s="103">
        <v>2892</v>
      </c>
      <c r="K14" s="103">
        <f t="shared" si="3"/>
        <v>0</v>
      </c>
      <c r="L14" s="103">
        <v>0</v>
      </c>
      <c r="M14" s="103">
        <v>0</v>
      </c>
      <c r="N14" s="103">
        <f t="shared" si="4"/>
        <v>18573</v>
      </c>
      <c r="O14" s="103">
        <f t="shared" si="5"/>
        <v>15681</v>
      </c>
      <c r="P14" s="103">
        <v>15681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2892</v>
      </c>
      <c r="W14" s="103">
        <v>2892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710</v>
      </c>
      <c r="AG14" s="103">
        <v>710</v>
      </c>
      <c r="AH14" s="103">
        <v>0</v>
      </c>
      <c r="AI14" s="103">
        <v>0</v>
      </c>
      <c r="AJ14" s="103">
        <f t="shared" si="11"/>
        <v>710</v>
      </c>
      <c r="AK14" s="103">
        <v>0</v>
      </c>
      <c r="AL14" s="103">
        <v>0</v>
      </c>
      <c r="AM14" s="103">
        <v>286</v>
      </c>
      <c r="AN14" s="103">
        <v>197</v>
      </c>
      <c r="AO14" s="103">
        <v>0</v>
      </c>
      <c r="AP14" s="103">
        <v>0</v>
      </c>
      <c r="AQ14" s="103">
        <v>174</v>
      </c>
      <c r="AR14" s="103">
        <v>0</v>
      </c>
      <c r="AS14" s="103">
        <v>53</v>
      </c>
      <c r="AT14" s="103">
        <f t="shared" si="13"/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51</v>
      </c>
      <c r="B15" s="106" t="s">
        <v>268</v>
      </c>
      <c r="C15" s="101" t="s">
        <v>269</v>
      </c>
      <c r="D15" s="103">
        <f t="shared" si="0"/>
        <v>77805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77805</v>
      </c>
      <c r="L15" s="103">
        <v>62771</v>
      </c>
      <c r="M15" s="103">
        <v>15034</v>
      </c>
      <c r="N15" s="103">
        <f t="shared" si="4"/>
        <v>77805</v>
      </c>
      <c r="O15" s="103">
        <f t="shared" si="5"/>
        <v>62771</v>
      </c>
      <c r="P15" s="103">
        <v>62771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15034</v>
      </c>
      <c r="W15" s="103">
        <v>15034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3161</v>
      </c>
      <c r="AG15" s="103">
        <v>3161</v>
      </c>
      <c r="AH15" s="103">
        <v>0</v>
      </c>
      <c r="AI15" s="103">
        <v>0</v>
      </c>
      <c r="AJ15" s="103">
        <f t="shared" si="11"/>
        <v>3161</v>
      </c>
      <c r="AK15" s="103">
        <v>0</v>
      </c>
      <c r="AL15" s="103">
        <v>0</v>
      </c>
      <c r="AM15" s="103">
        <v>112</v>
      </c>
      <c r="AN15" s="103">
        <v>3049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51</v>
      </c>
      <c r="B16" s="106" t="s">
        <v>270</v>
      </c>
      <c r="C16" s="101" t="s">
        <v>271</v>
      </c>
      <c r="D16" s="103">
        <f t="shared" si="0"/>
        <v>17135</v>
      </c>
      <c r="E16" s="103">
        <f t="shared" si="1"/>
        <v>0</v>
      </c>
      <c r="F16" s="103">
        <v>0</v>
      </c>
      <c r="G16" s="103">
        <v>0</v>
      </c>
      <c r="H16" s="103">
        <f t="shared" si="2"/>
        <v>7889</v>
      </c>
      <c r="I16" s="103">
        <v>7889</v>
      </c>
      <c r="J16" s="103">
        <v>0</v>
      </c>
      <c r="K16" s="103">
        <f t="shared" si="3"/>
        <v>9246</v>
      </c>
      <c r="L16" s="103">
        <v>0</v>
      </c>
      <c r="M16" s="103">
        <v>9246</v>
      </c>
      <c r="N16" s="103">
        <f t="shared" si="4"/>
        <v>17135</v>
      </c>
      <c r="O16" s="103">
        <f t="shared" si="5"/>
        <v>7889</v>
      </c>
      <c r="P16" s="103">
        <v>7889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9246</v>
      </c>
      <c r="W16" s="103">
        <v>9246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623</v>
      </c>
      <c r="AG16" s="103">
        <v>623</v>
      </c>
      <c r="AH16" s="103">
        <v>0</v>
      </c>
      <c r="AI16" s="103">
        <v>0</v>
      </c>
      <c r="AJ16" s="103">
        <f t="shared" si="11"/>
        <v>623</v>
      </c>
      <c r="AK16" s="103">
        <v>0</v>
      </c>
      <c r="AL16" s="103">
        <v>0</v>
      </c>
      <c r="AM16" s="103">
        <v>16</v>
      </c>
      <c r="AN16" s="103">
        <v>607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51</v>
      </c>
      <c r="B17" s="106" t="s">
        <v>272</v>
      </c>
      <c r="C17" s="101" t="s">
        <v>273</v>
      </c>
      <c r="D17" s="103">
        <f t="shared" si="0"/>
        <v>16854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16854</v>
      </c>
      <c r="L17" s="103">
        <v>11512</v>
      </c>
      <c r="M17" s="103">
        <v>5342</v>
      </c>
      <c r="N17" s="103">
        <f t="shared" si="4"/>
        <v>16854</v>
      </c>
      <c r="O17" s="103">
        <f t="shared" si="5"/>
        <v>11512</v>
      </c>
      <c r="P17" s="103">
        <v>11512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5342</v>
      </c>
      <c r="W17" s="103">
        <v>5342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30</v>
      </c>
      <c r="AG17" s="103">
        <v>30</v>
      </c>
      <c r="AH17" s="103">
        <v>0</v>
      </c>
      <c r="AI17" s="103">
        <v>0</v>
      </c>
      <c r="AJ17" s="103">
        <f t="shared" si="11"/>
        <v>103</v>
      </c>
      <c r="AK17" s="103">
        <v>0</v>
      </c>
      <c r="AL17" s="103">
        <v>73</v>
      </c>
      <c r="AM17" s="103">
        <v>30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73</v>
      </c>
      <c r="BA17" s="103">
        <v>73</v>
      </c>
      <c r="BB17" s="103">
        <v>0</v>
      </c>
      <c r="BC17" s="103">
        <v>0</v>
      </c>
    </row>
    <row r="18" spans="1:55" s="107" customFormat="1" ht="13.5" customHeight="1">
      <c r="A18" s="105" t="s">
        <v>51</v>
      </c>
      <c r="B18" s="106" t="s">
        <v>274</v>
      </c>
      <c r="C18" s="101" t="s">
        <v>275</v>
      </c>
      <c r="D18" s="103">
        <f t="shared" si="0"/>
        <v>17860</v>
      </c>
      <c r="E18" s="103">
        <f t="shared" si="1"/>
        <v>0</v>
      </c>
      <c r="F18" s="103">
        <v>0</v>
      </c>
      <c r="G18" s="103">
        <v>0</v>
      </c>
      <c r="H18" s="103">
        <f t="shared" si="2"/>
        <v>14879</v>
      </c>
      <c r="I18" s="103">
        <v>14879</v>
      </c>
      <c r="J18" s="103">
        <v>0</v>
      </c>
      <c r="K18" s="103">
        <f t="shared" si="3"/>
        <v>2981</v>
      </c>
      <c r="L18" s="103">
        <v>0</v>
      </c>
      <c r="M18" s="103">
        <v>2981</v>
      </c>
      <c r="N18" s="103">
        <f t="shared" si="4"/>
        <v>17860</v>
      </c>
      <c r="O18" s="103">
        <f t="shared" si="5"/>
        <v>14879</v>
      </c>
      <c r="P18" s="103">
        <v>14879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2981</v>
      </c>
      <c r="W18" s="103">
        <v>2981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939</v>
      </c>
      <c r="AG18" s="103">
        <v>939</v>
      </c>
      <c r="AH18" s="103">
        <v>0</v>
      </c>
      <c r="AI18" s="103">
        <v>0</v>
      </c>
      <c r="AJ18" s="103">
        <f t="shared" si="11"/>
        <v>939</v>
      </c>
      <c r="AK18" s="103">
        <v>0</v>
      </c>
      <c r="AL18" s="103">
        <v>0</v>
      </c>
      <c r="AM18" s="103">
        <v>939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93</v>
      </c>
      <c r="AU18" s="103">
        <v>0</v>
      </c>
      <c r="AV18" s="103">
        <v>0</v>
      </c>
      <c r="AW18" s="103">
        <v>93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51</v>
      </c>
      <c r="B19" s="106" t="s">
        <v>276</v>
      </c>
      <c r="C19" s="101" t="s">
        <v>277</v>
      </c>
      <c r="D19" s="103">
        <f t="shared" si="0"/>
        <v>15720</v>
      </c>
      <c r="E19" s="103">
        <f t="shared" si="1"/>
        <v>0</v>
      </c>
      <c r="F19" s="103">
        <v>0</v>
      </c>
      <c r="G19" s="103">
        <v>0</v>
      </c>
      <c r="H19" s="103">
        <f t="shared" si="2"/>
        <v>15720</v>
      </c>
      <c r="I19" s="103">
        <v>10177</v>
      </c>
      <c r="J19" s="103">
        <v>5543</v>
      </c>
      <c r="K19" s="103">
        <f t="shared" si="3"/>
        <v>0</v>
      </c>
      <c r="L19" s="103">
        <v>0</v>
      </c>
      <c r="M19" s="103">
        <v>0</v>
      </c>
      <c r="N19" s="103">
        <f t="shared" si="4"/>
        <v>16012</v>
      </c>
      <c r="O19" s="103">
        <f t="shared" si="5"/>
        <v>10177</v>
      </c>
      <c r="P19" s="103">
        <v>10177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5543</v>
      </c>
      <c r="W19" s="103">
        <v>5543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292</v>
      </c>
      <c r="AD19" s="103">
        <v>292</v>
      </c>
      <c r="AE19" s="103">
        <v>0</v>
      </c>
      <c r="AF19" s="103">
        <f t="shared" si="10"/>
        <v>50</v>
      </c>
      <c r="AG19" s="103">
        <v>50</v>
      </c>
      <c r="AH19" s="103">
        <v>0</v>
      </c>
      <c r="AI19" s="103">
        <v>0</v>
      </c>
      <c r="AJ19" s="103">
        <f t="shared" si="11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50</v>
      </c>
      <c r="AU19" s="103">
        <v>50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51</v>
      </c>
      <c r="B20" s="106" t="s">
        <v>278</v>
      </c>
      <c r="C20" s="101" t="s">
        <v>279</v>
      </c>
      <c r="D20" s="103">
        <f t="shared" si="0"/>
        <v>67686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67686</v>
      </c>
      <c r="L20" s="103">
        <v>46626</v>
      </c>
      <c r="M20" s="103">
        <v>21060</v>
      </c>
      <c r="N20" s="103">
        <f t="shared" si="4"/>
        <v>67686</v>
      </c>
      <c r="O20" s="103">
        <f t="shared" si="5"/>
        <v>46626</v>
      </c>
      <c r="P20" s="103">
        <v>46626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21060</v>
      </c>
      <c r="W20" s="103">
        <v>21060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1199</v>
      </c>
      <c r="AG20" s="103">
        <v>1199</v>
      </c>
      <c r="AH20" s="103">
        <v>0</v>
      </c>
      <c r="AI20" s="103">
        <v>0</v>
      </c>
      <c r="AJ20" s="103">
        <f t="shared" si="11"/>
        <v>1242</v>
      </c>
      <c r="AK20" s="103">
        <v>0</v>
      </c>
      <c r="AL20" s="103">
        <v>43</v>
      </c>
      <c r="AM20" s="103">
        <v>1199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3"/>
        <v>144</v>
      </c>
      <c r="AU20" s="103">
        <v>0</v>
      </c>
      <c r="AV20" s="103">
        <v>0</v>
      </c>
      <c r="AW20" s="103">
        <v>144</v>
      </c>
      <c r="AX20" s="103">
        <v>0</v>
      </c>
      <c r="AY20" s="103">
        <v>0</v>
      </c>
      <c r="AZ20" s="103">
        <f t="shared" si="14"/>
        <v>43</v>
      </c>
      <c r="BA20" s="103">
        <v>43</v>
      </c>
      <c r="BB20" s="103">
        <v>0</v>
      </c>
      <c r="BC20" s="103">
        <v>0</v>
      </c>
    </row>
    <row r="21" spans="1:55" s="107" customFormat="1" ht="13.5" customHeight="1">
      <c r="A21" s="105" t="s">
        <v>51</v>
      </c>
      <c r="B21" s="106" t="s">
        <v>280</v>
      </c>
      <c r="C21" s="101" t="s">
        <v>281</v>
      </c>
      <c r="D21" s="103">
        <f t="shared" si="0"/>
        <v>19185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19185</v>
      </c>
      <c r="L21" s="103">
        <v>13879</v>
      </c>
      <c r="M21" s="103">
        <v>5306</v>
      </c>
      <c r="N21" s="103">
        <f t="shared" si="4"/>
        <v>19377</v>
      </c>
      <c r="O21" s="103">
        <f t="shared" si="5"/>
        <v>13879</v>
      </c>
      <c r="P21" s="103">
        <v>13879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5306</v>
      </c>
      <c r="W21" s="103">
        <v>5306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192</v>
      </c>
      <c r="AD21" s="103">
        <v>192</v>
      </c>
      <c r="AE21" s="103">
        <v>0</v>
      </c>
      <c r="AF21" s="103">
        <f t="shared" si="10"/>
        <v>0</v>
      </c>
      <c r="AG21" s="103">
        <v>0</v>
      </c>
      <c r="AH21" s="103">
        <v>0</v>
      </c>
      <c r="AI21" s="103">
        <v>0</v>
      </c>
      <c r="AJ21" s="103">
        <f t="shared" si="11"/>
        <v>192</v>
      </c>
      <c r="AK21" s="103">
        <v>0</v>
      </c>
      <c r="AL21" s="103">
        <v>192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192</v>
      </c>
      <c r="BA21" s="103">
        <v>192</v>
      </c>
      <c r="BB21" s="103">
        <v>0</v>
      </c>
      <c r="BC21" s="103">
        <v>0</v>
      </c>
    </row>
    <row r="22" spans="1:55" s="107" customFormat="1" ht="13.5" customHeight="1">
      <c r="A22" s="105" t="s">
        <v>51</v>
      </c>
      <c r="B22" s="106" t="s">
        <v>282</v>
      </c>
      <c r="C22" s="101" t="s">
        <v>283</v>
      </c>
      <c r="D22" s="103">
        <f t="shared" si="0"/>
        <v>5938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5938</v>
      </c>
      <c r="L22" s="103">
        <v>3998</v>
      </c>
      <c r="M22" s="103">
        <v>1940</v>
      </c>
      <c r="N22" s="103">
        <f t="shared" si="4"/>
        <v>5938</v>
      </c>
      <c r="O22" s="103">
        <f t="shared" si="5"/>
        <v>3998</v>
      </c>
      <c r="P22" s="103">
        <v>3998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1940</v>
      </c>
      <c r="W22" s="103">
        <v>1940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0</v>
      </c>
      <c r="AG22" s="103">
        <v>0</v>
      </c>
      <c r="AH22" s="103">
        <v>0</v>
      </c>
      <c r="AI22" s="103">
        <v>0</v>
      </c>
      <c r="AJ22" s="103">
        <f t="shared" si="11"/>
        <v>59</v>
      </c>
      <c r="AK22" s="103">
        <v>0</v>
      </c>
      <c r="AL22" s="103">
        <v>59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59</v>
      </c>
      <c r="BA22" s="103">
        <v>59</v>
      </c>
      <c r="BB22" s="103">
        <v>0</v>
      </c>
      <c r="BC22" s="103">
        <v>0</v>
      </c>
    </row>
    <row r="23" spans="1:55" s="107" customFormat="1" ht="13.5" customHeight="1">
      <c r="A23" s="105" t="s">
        <v>51</v>
      </c>
      <c r="B23" s="106" t="s">
        <v>284</v>
      </c>
      <c r="C23" s="101" t="s">
        <v>285</v>
      </c>
      <c r="D23" s="103">
        <f t="shared" si="0"/>
        <v>3028</v>
      </c>
      <c r="E23" s="103">
        <f t="shared" si="1"/>
        <v>0</v>
      </c>
      <c r="F23" s="103">
        <v>0</v>
      </c>
      <c r="G23" s="103">
        <v>0</v>
      </c>
      <c r="H23" s="103">
        <f t="shared" si="2"/>
        <v>3028</v>
      </c>
      <c r="I23" s="103">
        <v>2008</v>
      </c>
      <c r="J23" s="103">
        <v>1020</v>
      </c>
      <c r="K23" s="103">
        <f t="shared" si="3"/>
        <v>0</v>
      </c>
      <c r="L23" s="103">
        <v>0</v>
      </c>
      <c r="M23" s="103">
        <v>0</v>
      </c>
      <c r="N23" s="103">
        <f t="shared" si="4"/>
        <v>3428</v>
      </c>
      <c r="O23" s="103">
        <f t="shared" si="5"/>
        <v>2008</v>
      </c>
      <c r="P23" s="103">
        <v>2008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1020</v>
      </c>
      <c r="W23" s="103">
        <v>1020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400</v>
      </c>
      <c r="AD23" s="103">
        <v>400</v>
      </c>
      <c r="AE23" s="103">
        <v>0</v>
      </c>
      <c r="AF23" s="103">
        <f t="shared" si="10"/>
        <v>9</v>
      </c>
      <c r="AG23" s="103">
        <v>9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9</v>
      </c>
      <c r="AU23" s="103">
        <v>9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51</v>
      </c>
      <c r="B24" s="106" t="s">
        <v>286</v>
      </c>
      <c r="C24" s="101" t="s">
        <v>287</v>
      </c>
      <c r="D24" s="103">
        <f t="shared" si="0"/>
        <v>7301</v>
      </c>
      <c r="E24" s="103">
        <f t="shared" si="1"/>
        <v>0</v>
      </c>
      <c r="F24" s="103">
        <v>0</v>
      </c>
      <c r="G24" s="103">
        <v>0</v>
      </c>
      <c r="H24" s="103">
        <f t="shared" si="2"/>
        <v>7301</v>
      </c>
      <c r="I24" s="103">
        <v>6354</v>
      </c>
      <c r="J24" s="103">
        <v>947</v>
      </c>
      <c r="K24" s="103">
        <f t="shared" si="3"/>
        <v>0</v>
      </c>
      <c r="L24" s="103">
        <v>0</v>
      </c>
      <c r="M24" s="103">
        <v>0</v>
      </c>
      <c r="N24" s="103">
        <f t="shared" si="4"/>
        <v>7301</v>
      </c>
      <c r="O24" s="103">
        <f t="shared" si="5"/>
        <v>6354</v>
      </c>
      <c r="P24" s="103">
        <v>6354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947</v>
      </c>
      <c r="W24" s="103">
        <v>947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23</v>
      </c>
      <c r="AG24" s="103">
        <v>23</v>
      </c>
      <c r="AH24" s="103">
        <v>0</v>
      </c>
      <c r="AI24" s="103">
        <v>0</v>
      </c>
      <c r="AJ24" s="103">
        <f t="shared" si="11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23</v>
      </c>
      <c r="AU24" s="103">
        <v>23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51</v>
      </c>
      <c r="B25" s="106" t="s">
        <v>288</v>
      </c>
      <c r="C25" s="101" t="s">
        <v>289</v>
      </c>
      <c r="D25" s="103">
        <f t="shared" si="0"/>
        <v>10419</v>
      </c>
      <c r="E25" s="103">
        <f t="shared" si="1"/>
        <v>0</v>
      </c>
      <c r="F25" s="103">
        <v>0</v>
      </c>
      <c r="G25" s="103">
        <v>0</v>
      </c>
      <c r="H25" s="103">
        <f t="shared" si="2"/>
        <v>4734</v>
      </c>
      <c r="I25" s="103">
        <v>4734</v>
      </c>
      <c r="J25" s="103">
        <v>0</v>
      </c>
      <c r="K25" s="103">
        <f t="shared" si="3"/>
        <v>5685</v>
      </c>
      <c r="L25" s="103">
        <v>0</v>
      </c>
      <c r="M25" s="103">
        <v>5685</v>
      </c>
      <c r="N25" s="103">
        <f t="shared" si="4"/>
        <v>10419</v>
      </c>
      <c r="O25" s="103">
        <f t="shared" si="5"/>
        <v>4734</v>
      </c>
      <c r="P25" s="103">
        <v>4734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5685</v>
      </c>
      <c r="W25" s="103">
        <v>5685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513</v>
      </c>
      <c r="AG25" s="103">
        <v>513</v>
      </c>
      <c r="AH25" s="103">
        <v>0</v>
      </c>
      <c r="AI25" s="103">
        <v>0</v>
      </c>
      <c r="AJ25" s="103">
        <f t="shared" si="11"/>
        <v>513</v>
      </c>
      <c r="AK25" s="103">
        <v>0</v>
      </c>
      <c r="AL25" s="103">
        <v>0</v>
      </c>
      <c r="AM25" s="103">
        <v>3</v>
      </c>
      <c r="AN25" s="103">
        <v>510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51</v>
      </c>
      <c r="B26" s="106" t="s">
        <v>290</v>
      </c>
      <c r="C26" s="101" t="s">
        <v>291</v>
      </c>
      <c r="D26" s="103">
        <f t="shared" si="0"/>
        <v>4978</v>
      </c>
      <c r="E26" s="103">
        <f t="shared" si="1"/>
        <v>0</v>
      </c>
      <c r="F26" s="103">
        <v>0</v>
      </c>
      <c r="G26" s="103">
        <v>0</v>
      </c>
      <c r="H26" s="103">
        <f t="shared" si="2"/>
        <v>2268</v>
      </c>
      <c r="I26" s="103">
        <v>2268</v>
      </c>
      <c r="J26" s="103">
        <v>0</v>
      </c>
      <c r="K26" s="103">
        <f t="shared" si="3"/>
        <v>2710</v>
      </c>
      <c r="L26" s="103">
        <v>0</v>
      </c>
      <c r="M26" s="103">
        <v>2710</v>
      </c>
      <c r="N26" s="103">
        <f t="shared" si="4"/>
        <v>4978</v>
      </c>
      <c r="O26" s="103">
        <f t="shared" si="5"/>
        <v>2268</v>
      </c>
      <c r="P26" s="103">
        <v>2268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2710</v>
      </c>
      <c r="W26" s="103">
        <v>2710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245</v>
      </c>
      <c r="AG26" s="103">
        <v>245</v>
      </c>
      <c r="AH26" s="103">
        <v>0</v>
      </c>
      <c r="AI26" s="103">
        <v>0</v>
      </c>
      <c r="AJ26" s="103">
        <f t="shared" si="11"/>
        <v>245</v>
      </c>
      <c r="AK26" s="103">
        <v>0</v>
      </c>
      <c r="AL26" s="103">
        <v>0</v>
      </c>
      <c r="AM26" s="103">
        <v>1</v>
      </c>
      <c r="AN26" s="103">
        <v>244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51</v>
      </c>
      <c r="B27" s="106" t="s">
        <v>292</v>
      </c>
      <c r="C27" s="101" t="s">
        <v>293</v>
      </c>
      <c r="D27" s="103">
        <f t="shared" si="0"/>
        <v>2100</v>
      </c>
      <c r="E27" s="103">
        <f t="shared" si="1"/>
        <v>0</v>
      </c>
      <c r="F27" s="103">
        <v>0</v>
      </c>
      <c r="G27" s="103">
        <v>0</v>
      </c>
      <c r="H27" s="103">
        <f t="shared" si="2"/>
        <v>2100</v>
      </c>
      <c r="I27" s="103">
        <v>1430</v>
      </c>
      <c r="J27" s="103">
        <v>670</v>
      </c>
      <c r="K27" s="103">
        <f t="shared" si="3"/>
        <v>0</v>
      </c>
      <c r="L27" s="103">
        <v>0</v>
      </c>
      <c r="M27" s="103">
        <v>0</v>
      </c>
      <c r="N27" s="103">
        <f t="shared" si="4"/>
        <v>2100</v>
      </c>
      <c r="O27" s="103">
        <f t="shared" si="5"/>
        <v>1430</v>
      </c>
      <c r="P27" s="103">
        <v>1430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670</v>
      </c>
      <c r="W27" s="103">
        <v>670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66</v>
      </c>
      <c r="AG27" s="103">
        <v>66</v>
      </c>
      <c r="AH27" s="103">
        <v>0</v>
      </c>
      <c r="AI27" s="103">
        <v>0</v>
      </c>
      <c r="AJ27" s="103">
        <f t="shared" si="11"/>
        <v>66</v>
      </c>
      <c r="AK27" s="103">
        <v>0</v>
      </c>
      <c r="AL27" s="103">
        <v>0</v>
      </c>
      <c r="AM27" s="103">
        <v>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64</v>
      </c>
      <c r="AT27" s="103">
        <f t="shared" si="13"/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51</v>
      </c>
      <c r="B28" s="106" t="s">
        <v>294</v>
      </c>
      <c r="C28" s="101" t="s">
        <v>295</v>
      </c>
      <c r="D28" s="103">
        <f t="shared" si="0"/>
        <v>4904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4904</v>
      </c>
      <c r="L28" s="103">
        <v>2122</v>
      </c>
      <c r="M28" s="103">
        <v>2782</v>
      </c>
      <c r="N28" s="103">
        <f t="shared" si="4"/>
        <v>4904</v>
      </c>
      <c r="O28" s="103">
        <f t="shared" si="5"/>
        <v>2122</v>
      </c>
      <c r="P28" s="103">
        <v>2122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2782</v>
      </c>
      <c r="W28" s="103">
        <v>2782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90</v>
      </c>
      <c r="AG28" s="103">
        <v>90</v>
      </c>
      <c r="AH28" s="103">
        <v>0</v>
      </c>
      <c r="AI28" s="103">
        <v>0</v>
      </c>
      <c r="AJ28" s="103">
        <f t="shared" si="11"/>
        <v>90</v>
      </c>
      <c r="AK28" s="103">
        <v>0</v>
      </c>
      <c r="AL28" s="103">
        <v>0</v>
      </c>
      <c r="AM28" s="103">
        <v>90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11</v>
      </c>
      <c r="AU28" s="103">
        <v>0</v>
      </c>
      <c r="AV28" s="103">
        <v>0</v>
      </c>
      <c r="AW28" s="103">
        <v>11</v>
      </c>
      <c r="AX28" s="103">
        <v>0</v>
      </c>
      <c r="AY28" s="103">
        <v>0</v>
      </c>
      <c r="AZ28" s="103">
        <f t="shared" si="14"/>
        <v>3</v>
      </c>
      <c r="BA28" s="103">
        <v>3</v>
      </c>
      <c r="BB28" s="103">
        <v>0</v>
      </c>
      <c r="BC28" s="103">
        <v>0</v>
      </c>
    </row>
    <row r="29" spans="1:55" s="107" customFormat="1" ht="13.5" customHeight="1">
      <c r="A29" s="105" t="s">
        <v>51</v>
      </c>
      <c r="B29" s="106" t="s">
        <v>296</v>
      </c>
      <c r="C29" s="101" t="s">
        <v>297</v>
      </c>
      <c r="D29" s="103">
        <f t="shared" si="0"/>
        <v>4640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4640</v>
      </c>
      <c r="L29" s="103">
        <v>3824</v>
      </c>
      <c r="M29" s="103">
        <v>816</v>
      </c>
      <c r="N29" s="103">
        <f t="shared" si="4"/>
        <v>4640</v>
      </c>
      <c r="O29" s="103">
        <f t="shared" si="5"/>
        <v>3824</v>
      </c>
      <c r="P29" s="103">
        <v>3824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816</v>
      </c>
      <c r="W29" s="103">
        <v>816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167</v>
      </c>
      <c r="AG29" s="103">
        <v>167</v>
      </c>
      <c r="AH29" s="103">
        <v>0</v>
      </c>
      <c r="AI29" s="103">
        <v>0</v>
      </c>
      <c r="AJ29" s="103">
        <f t="shared" si="11"/>
        <v>167</v>
      </c>
      <c r="AK29" s="103">
        <v>0</v>
      </c>
      <c r="AL29" s="103">
        <v>0</v>
      </c>
      <c r="AM29" s="103">
        <v>6</v>
      </c>
      <c r="AN29" s="103">
        <v>161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51</v>
      </c>
      <c r="B30" s="106" t="s">
        <v>298</v>
      </c>
      <c r="C30" s="101" t="s">
        <v>299</v>
      </c>
      <c r="D30" s="103">
        <f t="shared" si="0"/>
        <v>3222</v>
      </c>
      <c r="E30" s="103">
        <f t="shared" si="1"/>
        <v>0</v>
      </c>
      <c r="F30" s="103">
        <v>0</v>
      </c>
      <c r="G30" s="103">
        <v>0</v>
      </c>
      <c r="H30" s="103">
        <f t="shared" si="2"/>
        <v>2154</v>
      </c>
      <c r="I30" s="103">
        <v>2154</v>
      </c>
      <c r="J30" s="103">
        <v>0</v>
      </c>
      <c r="K30" s="103">
        <f t="shared" si="3"/>
        <v>1068</v>
      </c>
      <c r="L30" s="103">
        <v>0</v>
      </c>
      <c r="M30" s="103">
        <v>1068</v>
      </c>
      <c r="N30" s="103">
        <f t="shared" si="4"/>
        <v>3291</v>
      </c>
      <c r="O30" s="103">
        <f t="shared" si="5"/>
        <v>2154</v>
      </c>
      <c r="P30" s="103">
        <v>2154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1068</v>
      </c>
      <c r="W30" s="103">
        <v>1068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69</v>
      </c>
      <c r="AD30" s="103">
        <v>69</v>
      </c>
      <c r="AE30" s="103">
        <v>0</v>
      </c>
      <c r="AF30" s="103">
        <f t="shared" si="10"/>
        <v>117</v>
      </c>
      <c r="AG30" s="103">
        <v>117</v>
      </c>
      <c r="AH30" s="103">
        <v>0</v>
      </c>
      <c r="AI30" s="103">
        <v>0</v>
      </c>
      <c r="AJ30" s="103">
        <f t="shared" si="11"/>
        <v>117</v>
      </c>
      <c r="AK30" s="103">
        <v>0</v>
      </c>
      <c r="AL30" s="103">
        <v>0</v>
      </c>
      <c r="AM30" s="103">
        <v>3</v>
      </c>
      <c r="AN30" s="103">
        <v>114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51</v>
      </c>
      <c r="B31" s="106" t="s">
        <v>300</v>
      </c>
      <c r="C31" s="101" t="s">
        <v>301</v>
      </c>
      <c r="D31" s="103">
        <f t="shared" si="0"/>
        <v>11737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11737</v>
      </c>
      <c r="L31" s="103">
        <v>5449</v>
      </c>
      <c r="M31" s="103">
        <v>6288</v>
      </c>
      <c r="N31" s="103">
        <f t="shared" si="4"/>
        <v>11737</v>
      </c>
      <c r="O31" s="103">
        <f t="shared" si="5"/>
        <v>5449</v>
      </c>
      <c r="P31" s="103">
        <v>5449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6288</v>
      </c>
      <c r="W31" s="103">
        <v>6288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21</v>
      </c>
      <c r="AG31" s="103">
        <v>21</v>
      </c>
      <c r="AH31" s="103">
        <v>0</v>
      </c>
      <c r="AI31" s="103">
        <v>0</v>
      </c>
      <c r="AJ31" s="103">
        <f t="shared" si="11"/>
        <v>72</v>
      </c>
      <c r="AK31" s="103">
        <v>0</v>
      </c>
      <c r="AL31" s="103">
        <v>51</v>
      </c>
      <c r="AM31" s="103">
        <v>21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51</v>
      </c>
      <c r="BA31" s="103">
        <v>51</v>
      </c>
      <c r="BB31" s="103">
        <v>0</v>
      </c>
      <c r="BC31" s="103">
        <v>0</v>
      </c>
    </row>
    <row r="32" spans="1:55" s="107" customFormat="1" ht="13.5" customHeight="1">
      <c r="A32" s="105" t="s">
        <v>51</v>
      </c>
      <c r="B32" s="106" t="s">
        <v>302</v>
      </c>
      <c r="C32" s="101" t="s">
        <v>303</v>
      </c>
      <c r="D32" s="103">
        <f t="shared" si="0"/>
        <v>10867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10867</v>
      </c>
      <c r="L32" s="103">
        <v>7412</v>
      </c>
      <c r="M32" s="103">
        <v>3455</v>
      </c>
      <c r="N32" s="103">
        <f t="shared" si="4"/>
        <v>10867</v>
      </c>
      <c r="O32" s="103">
        <f t="shared" si="5"/>
        <v>7412</v>
      </c>
      <c r="P32" s="103">
        <v>7412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3455</v>
      </c>
      <c r="W32" s="103">
        <v>3455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354</v>
      </c>
      <c r="AG32" s="103">
        <v>354</v>
      </c>
      <c r="AH32" s="103">
        <v>0</v>
      </c>
      <c r="AI32" s="103">
        <v>0</v>
      </c>
      <c r="AJ32" s="103">
        <f t="shared" si="11"/>
        <v>354</v>
      </c>
      <c r="AK32" s="103">
        <v>0</v>
      </c>
      <c r="AL32" s="103">
        <v>0</v>
      </c>
      <c r="AM32" s="103">
        <v>353</v>
      </c>
      <c r="AN32" s="103">
        <v>0</v>
      </c>
      <c r="AO32" s="103">
        <v>0</v>
      </c>
      <c r="AP32" s="103">
        <v>0</v>
      </c>
      <c r="AQ32" s="103">
        <v>0</v>
      </c>
      <c r="AR32" s="103">
        <v>1</v>
      </c>
      <c r="AS32" s="103">
        <v>0</v>
      </c>
      <c r="AT32" s="103">
        <f t="shared" si="13"/>
        <v>30</v>
      </c>
      <c r="AU32" s="103">
        <v>0</v>
      </c>
      <c r="AV32" s="103">
        <v>0</v>
      </c>
      <c r="AW32" s="103">
        <v>30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51</v>
      </c>
      <c r="B33" s="106" t="s">
        <v>304</v>
      </c>
      <c r="C33" s="101" t="s">
        <v>305</v>
      </c>
      <c r="D33" s="103">
        <f t="shared" si="0"/>
        <v>6048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6048</v>
      </c>
      <c r="L33" s="103">
        <v>4934</v>
      </c>
      <c r="M33" s="103">
        <v>1114</v>
      </c>
      <c r="N33" s="103">
        <f t="shared" si="4"/>
        <v>6048</v>
      </c>
      <c r="O33" s="103">
        <f t="shared" si="5"/>
        <v>4934</v>
      </c>
      <c r="P33" s="103">
        <v>4934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1114</v>
      </c>
      <c r="W33" s="103">
        <v>1114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197</v>
      </c>
      <c r="AG33" s="103">
        <v>197</v>
      </c>
      <c r="AH33" s="103">
        <v>0</v>
      </c>
      <c r="AI33" s="103">
        <v>0</v>
      </c>
      <c r="AJ33" s="103">
        <f t="shared" si="11"/>
        <v>197</v>
      </c>
      <c r="AK33" s="103">
        <v>0</v>
      </c>
      <c r="AL33" s="103">
        <v>0</v>
      </c>
      <c r="AM33" s="103">
        <v>197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16</v>
      </c>
      <c r="AU33" s="103">
        <v>0</v>
      </c>
      <c r="AV33" s="103">
        <v>0</v>
      </c>
      <c r="AW33" s="103">
        <v>16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51</v>
      </c>
      <c r="B34" s="106" t="s">
        <v>306</v>
      </c>
      <c r="C34" s="101" t="s">
        <v>307</v>
      </c>
      <c r="D34" s="103">
        <f t="shared" si="0"/>
        <v>2195</v>
      </c>
      <c r="E34" s="103">
        <f t="shared" si="1"/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f t="shared" si="3"/>
        <v>2195</v>
      </c>
      <c r="L34" s="103">
        <v>1218</v>
      </c>
      <c r="M34" s="103">
        <v>977</v>
      </c>
      <c r="N34" s="103">
        <f t="shared" si="4"/>
        <v>2195</v>
      </c>
      <c r="O34" s="103">
        <f t="shared" si="5"/>
        <v>1218</v>
      </c>
      <c r="P34" s="103">
        <v>1218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977</v>
      </c>
      <c r="W34" s="103">
        <v>977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71</v>
      </c>
      <c r="AG34" s="103">
        <v>71</v>
      </c>
      <c r="AH34" s="103">
        <v>0</v>
      </c>
      <c r="AI34" s="103">
        <v>0</v>
      </c>
      <c r="AJ34" s="103">
        <f t="shared" si="11"/>
        <v>71</v>
      </c>
      <c r="AK34" s="103">
        <v>0</v>
      </c>
      <c r="AL34" s="103">
        <v>0</v>
      </c>
      <c r="AM34" s="103">
        <v>71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6</v>
      </c>
      <c r="AU34" s="103">
        <v>0</v>
      </c>
      <c r="AV34" s="103">
        <v>0</v>
      </c>
      <c r="AW34" s="103">
        <v>6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51</v>
      </c>
      <c r="B35" s="106" t="s">
        <v>308</v>
      </c>
      <c r="C35" s="101" t="s">
        <v>309</v>
      </c>
      <c r="D35" s="103">
        <f t="shared" si="0"/>
        <v>1987</v>
      </c>
      <c r="E35" s="103">
        <f t="shared" si="1"/>
        <v>0</v>
      </c>
      <c r="F35" s="103">
        <v>0</v>
      </c>
      <c r="G35" s="103">
        <v>0</v>
      </c>
      <c r="H35" s="103">
        <f t="shared" si="2"/>
        <v>1421</v>
      </c>
      <c r="I35" s="103">
        <v>1421</v>
      </c>
      <c r="J35" s="103">
        <v>0</v>
      </c>
      <c r="K35" s="103">
        <f t="shared" si="3"/>
        <v>566</v>
      </c>
      <c r="L35" s="103">
        <v>0</v>
      </c>
      <c r="M35" s="103">
        <v>566</v>
      </c>
      <c r="N35" s="103">
        <f t="shared" si="4"/>
        <v>1987</v>
      </c>
      <c r="O35" s="103">
        <f t="shared" si="5"/>
        <v>1421</v>
      </c>
      <c r="P35" s="103">
        <v>1421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566</v>
      </c>
      <c r="W35" s="103">
        <v>566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62</v>
      </c>
      <c r="AG35" s="103">
        <v>62</v>
      </c>
      <c r="AH35" s="103">
        <v>0</v>
      </c>
      <c r="AI35" s="103">
        <v>0</v>
      </c>
      <c r="AJ35" s="103">
        <f t="shared" si="11"/>
        <v>62</v>
      </c>
      <c r="AK35" s="103">
        <v>0</v>
      </c>
      <c r="AL35" s="103">
        <v>0</v>
      </c>
      <c r="AM35" s="103">
        <v>2</v>
      </c>
      <c r="AN35" s="103">
        <v>60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51</v>
      </c>
      <c r="B36" s="106" t="s">
        <v>310</v>
      </c>
      <c r="C36" s="101" t="s">
        <v>311</v>
      </c>
      <c r="D36" s="103">
        <f t="shared" si="0"/>
        <v>5482</v>
      </c>
      <c r="E36" s="103">
        <f t="shared" si="1"/>
        <v>0</v>
      </c>
      <c r="F36" s="103">
        <v>0</v>
      </c>
      <c r="G36" s="103">
        <v>0</v>
      </c>
      <c r="H36" s="103">
        <f t="shared" si="2"/>
        <v>4329</v>
      </c>
      <c r="I36" s="103">
        <v>4329</v>
      </c>
      <c r="J36" s="103">
        <v>0</v>
      </c>
      <c r="K36" s="103">
        <f t="shared" si="3"/>
        <v>1153</v>
      </c>
      <c r="L36" s="103">
        <v>0</v>
      </c>
      <c r="M36" s="103">
        <v>1153</v>
      </c>
      <c r="N36" s="103">
        <f t="shared" si="4"/>
        <v>5543</v>
      </c>
      <c r="O36" s="103">
        <f t="shared" si="5"/>
        <v>4329</v>
      </c>
      <c r="P36" s="103">
        <v>4329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1153</v>
      </c>
      <c r="W36" s="103">
        <v>1153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61</v>
      </c>
      <c r="AD36" s="103">
        <v>61</v>
      </c>
      <c r="AE36" s="103">
        <v>0</v>
      </c>
      <c r="AF36" s="103">
        <f t="shared" si="10"/>
        <v>288</v>
      </c>
      <c r="AG36" s="103">
        <v>288</v>
      </c>
      <c r="AH36" s="103">
        <v>0</v>
      </c>
      <c r="AI36" s="103">
        <v>0</v>
      </c>
      <c r="AJ36" s="103">
        <f t="shared" si="11"/>
        <v>288</v>
      </c>
      <c r="AK36" s="103">
        <v>0</v>
      </c>
      <c r="AL36" s="103">
        <v>0</v>
      </c>
      <c r="AM36" s="103">
        <v>288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 t="shared" si="13"/>
        <v>28</v>
      </c>
      <c r="AU36" s="103">
        <v>0</v>
      </c>
      <c r="AV36" s="103">
        <v>0</v>
      </c>
      <c r="AW36" s="103">
        <v>28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51</v>
      </c>
      <c r="B37" s="106" t="s">
        <v>312</v>
      </c>
      <c r="C37" s="101" t="s">
        <v>313</v>
      </c>
      <c r="D37" s="103">
        <f t="shared" si="0"/>
        <v>2247</v>
      </c>
      <c r="E37" s="103">
        <f t="shared" si="1"/>
        <v>0</v>
      </c>
      <c r="F37" s="103">
        <v>0</v>
      </c>
      <c r="G37" s="103">
        <v>0</v>
      </c>
      <c r="H37" s="103">
        <f t="shared" si="2"/>
        <v>1585</v>
      </c>
      <c r="I37" s="103">
        <v>1585</v>
      </c>
      <c r="J37" s="103">
        <v>0</v>
      </c>
      <c r="K37" s="103">
        <f t="shared" si="3"/>
        <v>662</v>
      </c>
      <c r="L37" s="103">
        <v>0</v>
      </c>
      <c r="M37" s="103">
        <v>662</v>
      </c>
      <c r="N37" s="103">
        <f t="shared" si="4"/>
        <v>2247</v>
      </c>
      <c r="O37" s="103">
        <f t="shared" si="5"/>
        <v>1585</v>
      </c>
      <c r="P37" s="103">
        <v>1585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662</v>
      </c>
      <c r="W37" s="103">
        <v>662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70</v>
      </c>
      <c r="AG37" s="103">
        <v>70</v>
      </c>
      <c r="AH37" s="103">
        <v>0</v>
      </c>
      <c r="AI37" s="103">
        <v>0</v>
      </c>
      <c r="AJ37" s="103">
        <f t="shared" si="11"/>
        <v>70</v>
      </c>
      <c r="AK37" s="103">
        <v>0</v>
      </c>
      <c r="AL37" s="103">
        <v>0</v>
      </c>
      <c r="AM37" s="103">
        <v>2</v>
      </c>
      <c r="AN37" s="103">
        <v>68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51</v>
      </c>
      <c r="B38" s="106" t="s">
        <v>314</v>
      </c>
      <c r="C38" s="101" t="s">
        <v>315</v>
      </c>
      <c r="D38" s="103">
        <f t="shared" si="0"/>
        <v>2344</v>
      </c>
      <c r="E38" s="103">
        <f t="shared" si="1"/>
        <v>0</v>
      </c>
      <c r="F38" s="103">
        <v>0</v>
      </c>
      <c r="G38" s="103">
        <v>0</v>
      </c>
      <c r="H38" s="103">
        <f t="shared" si="2"/>
        <v>1952</v>
      </c>
      <c r="I38" s="103">
        <v>1952</v>
      </c>
      <c r="J38" s="103">
        <v>0</v>
      </c>
      <c r="K38" s="103">
        <f t="shared" si="3"/>
        <v>392</v>
      </c>
      <c r="L38" s="103">
        <v>0</v>
      </c>
      <c r="M38" s="103">
        <v>392</v>
      </c>
      <c r="N38" s="103">
        <f t="shared" si="4"/>
        <v>2344</v>
      </c>
      <c r="O38" s="103">
        <f t="shared" si="5"/>
        <v>1952</v>
      </c>
      <c r="P38" s="103">
        <v>1952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392</v>
      </c>
      <c r="W38" s="103">
        <v>392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123</v>
      </c>
      <c r="AG38" s="103">
        <v>123</v>
      </c>
      <c r="AH38" s="103">
        <v>0</v>
      </c>
      <c r="AI38" s="103">
        <v>0</v>
      </c>
      <c r="AJ38" s="103">
        <f t="shared" si="11"/>
        <v>123</v>
      </c>
      <c r="AK38" s="103">
        <v>0</v>
      </c>
      <c r="AL38" s="103">
        <v>0</v>
      </c>
      <c r="AM38" s="103">
        <v>123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51</v>
      </c>
      <c r="B39" s="106" t="s">
        <v>316</v>
      </c>
      <c r="C39" s="101" t="s">
        <v>317</v>
      </c>
      <c r="D39" s="103">
        <f t="shared" si="0"/>
        <v>10386</v>
      </c>
      <c r="E39" s="103">
        <f t="shared" si="1"/>
        <v>0</v>
      </c>
      <c r="F39" s="103">
        <v>0</v>
      </c>
      <c r="G39" s="103">
        <v>0</v>
      </c>
      <c r="H39" s="103">
        <f t="shared" si="2"/>
        <v>6818</v>
      </c>
      <c r="I39" s="103">
        <v>6818</v>
      </c>
      <c r="J39" s="103">
        <v>0</v>
      </c>
      <c r="K39" s="103">
        <f t="shared" si="3"/>
        <v>3568</v>
      </c>
      <c r="L39" s="103">
        <v>0</v>
      </c>
      <c r="M39" s="103">
        <v>3568</v>
      </c>
      <c r="N39" s="103">
        <f t="shared" si="4"/>
        <v>10386</v>
      </c>
      <c r="O39" s="103">
        <f t="shared" si="5"/>
        <v>6818</v>
      </c>
      <c r="P39" s="103">
        <v>6818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3568</v>
      </c>
      <c r="W39" s="103">
        <v>3568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324</v>
      </c>
      <c r="AG39" s="103">
        <v>324</v>
      </c>
      <c r="AH39" s="103">
        <v>0</v>
      </c>
      <c r="AI39" s="103">
        <v>0</v>
      </c>
      <c r="AJ39" s="103">
        <f t="shared" si="11"/>
        <v>324</v>
      </c>
      <c r="AK39" s="103">
        <v>0</v>
      </c>
      <c r="AL39" s="103">
        <v>0</v>
      </c>
      <c r="AM39" s="103">
        <v>11</v>
      </c>
      <c r="AN39" s="103">
        <v>313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si="13"/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51</v>
      </c>
      <c r="B40" s="106" t="s">
        <v>318</v>
      </c>
      <c r="C40" s="101" t="s">
        <v>319</v>
      </c>
      <c r="D40" s="103">
        <f t="shared" si="0"/>
        <v>7045</v>
      </c>
      <c r="E40" s="103">
        <f t="shared" si="1"/>
        <v>0</v>
      </c>
      <c r="F40" s="103">
        <v>0</v>
      </c>
      <c r="G40" s="103">
        <v>0</v>
      </c>
      <c r="H40" s="103">
        <f t="shared" si="2"/>
        <v>5605</v>
      </c>
      <c r="I40" s="103">
        <v>5605</v>
      </c>
      <c r="J40" s="103">
        <v>0</v>
      </c>
      <c r="K40" s="103">
        <f t="shared" si="3"/>
        <v>1440</v>
      </c>
      <c r="L40" s="103">
        <v>0</v>
      </c>
      <c r="M40" s="103">
        <v>1440</v>
      </c>
      <c r="N40" s="103">
        <f t="shared" si="4"/>
        <v>7045</v>
      </c>
      <c r="O40" s="103">
        <f t="shared" si="5"/>
        <v>5605</v>
      </c>
      <c r="P40" s="103">
        <v>5605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1440</v>
      </c>
      <c r="W40" s="103">
        <v>1440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370</v>
      </c>
      <c r="AG40" s="103">
        <v>370</v>
      </c>
      <c r="AH40" s="103">
        <v>0</v>
      </c>
      <c r="AI40" s="103">
        <v>0</v>
      </c>
      <c r="AJ40" s="103">
        <f t="shared" si="11"/>
        <v>370</v>
      </c>
      <c r="AK40" s="103">
        <v>0</v>
      </c>
      <c r="AL40" s="103">
        <v>0</v>
      </c>
      <c r="AM40" s="103">
        <v>370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I4:I5"/>
    <mergeCell ref="G4:G5"/>
    <mergeCell ref="W4:W5"/>
    <mergeCell ref="U4:U5"/>
    <mergeCell ref="T4:T5"/>
    <mergeCell ref="S4:S5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52" t="s">
        <v>66</v>
      </c>
      <c r="G6" s="15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61" t="s">
        <v>74</v>
      </c>
      <c r="C7" s="5" t="s">
        <v>75</v>
      </c>
      <c r="D7" s="18">
        <f>AD7</f>
        <v>0</v>
      </c>
      <c r="F7" s="156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03000</v>
      </c>
      <c r="AG7" s="11">
        <v>7</v>
      </c>
      <c r="AI7" s="45" t="s">
        <v>79</v>
      </c>
      <c r="AJ7" s="2" t="s">
        <v>52</v>
      </c>
    </row>
    <row r="8" spans="2:36" ht="16.5" customHeight="1">
      <c r="B8" s="162"/>
      <c r="C8" s="6" t="s">
        <v>56</v>
      </c>
      <c r="D8" s="23">
        <f>AD8</f>
        <v>0</v>
      </c>
      <c r="F8" s="157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63"/>
      <c r="C9" s="7" t="s">
        <v>82</v>
      </c>
      <c r="D9" s="24">
        <f>SUM(D7:D8)</f>
        <v>0</v>
      </c>
      <c r="F9" s="157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64" t="s">
        <v>86</v>
      </c>
      <c r="C10" s="8" t="s">
        <v>83</v>
      </c>
      <c r="D10" s="23">
        <f>AD9</f>
        <v>0</v>
      </c>
      <c r="F10" s="157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65"/>
      <c r="C11" s="6" t="s">
        <v>88</v>
      </c>
      <c r="D11" s="23">
        <f>AD10</f>
        <v>0</v>
      </c>
      <c r="F11" s="157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65"/>
      <c r="C12" s="6" t="s">
        <v>91</v>
      </c>
      <c r="D12" s="23">
        <f>AD11</f>
        <v>0</v>
      </c>
      <c r="F12" s="157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66"/>
      <c r="C13" s="7" t="s">
        <v>82</v>
      </c>
      <c r="D13" s="24">
        <f>SUM(D10:D12)</f>
        <v>0</v>
      </c>
      <c r="F13" s="158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4" t="s">
        <v>99</v>
      </c>
      <c r="C14" s="155"/>
      <c r="D14" s="27">
        <f>SUM(D9,D13)</f>
        <v>0</v>
      </c>
      <c r="F14" s="159" t="s">
        <v>100</v>
      </c>
      <c r="G14" s="160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4" t="s">
        <v>55</v>
      </c>
      <c r="C15" s="155"/>
      <c r="D15" s="27">
        <f>AD13</f>
        <v>0</v>
      </c>
      <c r="F15" s="154" t="s">
        <v>54</v>
      </c>
      <c r="G15" s="155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52" t="s">
        <v>110</v>
      </c>
      <c r="G18" s="153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9" t="s">
        <v>114</v>
      </c>
      <c r="G19" s="160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9" t="s">
        <v>118</v>
      </c>
      <c r="G20" s="160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9" t="s">
        <v>122</v>
      </c>
      <c r="G21" s="160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54" t="s">
        <v>54</v>
      </c>
      <c r="G22" s="155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77" t="s">
        <v>6</v>
      </c>
      <c r="G25" s="178"/>
      <c r="H25" s="178"/>
      <c r="I25" s="167" t="s">
        <v>136</v>
      </c>
      <c r="J25" s="169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9"/>
      <c r="G26" s="180"/>
      <c r="H26" s="180"/>
      <c r="I26" s="168"/>
      <c r="J26" s="170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71" t="s">
        <v>59</v>
      </c>
      <c r="G27" s="172"/>
      <c r="H27" s="173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74" t="s">
        <v>144</v>
      </c>
      <c r="G28" s="175"/>
      <c r="H28" s="176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71" t="s">
        <v>0</v>
      </c>
      <c r="G29" s="172"/>
      <c r="H29" s="173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71" t="s">
        <v>58</v>
      </c>
      <c r="G30" s="172"/>
      <c r="H30" s="173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71" t="s">
        <v>1</v>
      </c>
      <c r="G31" s="172"/>
      <c r="H31" s="173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71" t="s">
        <v>2</v>
      </c>
      <c r="G32" s="172"/>
      <c r="H32" s="173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71" t="s">
        <v>3</v>
      </c>
      <c r="G33" s="172"/>
      <c r="H33" s="173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71" t="s">
        <v>4</v>
      </c>
      <c r="G34" s="172"/>
      <c r="H34" s="173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71" t="s">
        <v>5</v>
      </c>
      <c r="G35" s="172"/>
      <c r="H35" s="173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81" t="s">
        <v>54</v>
      </c>
      <c r="G36" s="182"/>
      <c r="H36" s="183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03201</v>
      </c>
      <c r="AG207" s="11">
        <v>207</v>
      </c>
    </row>
    <row r="208" spans="32:33" ht="13.5">
      <c r="AF208" s="45" t="str">
        <f>+'水洗化人口等'!B9</f>
        <v>03202</v>
      </c>
      <c r="AG208" s="11">
        <v>208</v>
      </c>
    </row>
    <row r="209" spans="32:33" ht="13.5">
      <c r="AF209" s="45" t="str">
        <f>+'水洗化人口等'!B10</f>
        <v>03203</v>
      </c>
      <c r="AG209" s="11">
        <v>209</v>
      </c>
    </row>
    <row r="210" spans="32:33" ht="13.5">
      <c r="AF210" s="45" t="str">
        <f>+'水洗化人口等'!B11</f>
        <v>03205</v>
      </c>
      <c r="AG210" s="11">
        <v>210</v>
      </c>
    </row>
    <row r="211" spans="32:33" ht="13.5">
      <c r="AF211" s="45" t="str">
        <f>+'水洗化人口等'!B12</f>
        <v>03206</v>
      </c>
      <c r="AG211" s="11">
        <v>211</v>
      </c>
    </row>
    <row r="212" spans="32:33" ht="13.5">
      <c r="AF212" s="45" t="str">
        <f>+'水洗化人口等'!B13</f>
        <v>03207</v>
      </c>
      <c r="AG212" s="11">
        <v>212</v>
      </c>
    </row>
    <row r="213" spans="32:33" ht="13.5">
      <c r="AF213" s="45" t="str">
        <f>+'水洗化人口等'!B14</f>
        <v>03208</v>
      </c>
      <c r="AG213" s="11">
        <v>213</v>
      </c>
    </row>
    <row r="214" spans="32:33" ht="13.5">
      <c r="AF214" s="45" t="str">
        <f>+'水洗化人口等'!B15</f>
        <v>03209</v>
      </c>
      <c r="AG214" s="11">
        <v>214</v>
      </c>
    </row>
    <row r="215" spans="32:33" ht="13.5">
      <c r="AF215" s="45" t="str">
        <f>+'水洗化人口等'!B16</f>
        <v>03210</v>
      </c>
      <c r="AG215" s="11">
        <v>215</v>
      </c>
    </row>
    <row r="216" spans="32:33" ht="13.5">
      <c r="AF216" s="45" t="str">
        <f>+'水洗化人口等'!B17</f>
        <v>03211</v>
      </c>
      <c r="AG216" s="11">
        <v>216</v>
      </c>
    </row>
    <row r="217" spans="32:33" ht="13.5">
      <c r="AF217" s="45" t="str">
        <f>+'水洗化人口等'!B18</f>
        <v>03213</v>
      </c>
      <c r="AG217" s="11">
        <v>217</v>
      </c>
    </row>
    <row r="218" spans="32:33" ht="13.5">
      <c r="AF218" s="45" t="str">
        <f>+'水洗化人口等'!B19</f>
        <v>03214</v>
      </c>
      <c r="AG218" s="11">
        <v>218</v>
      </c>
    </row>
    <row r="219" spans="32:33" ht="13.5">
      <c r="AF219" s="45" t="str">
        <f>+'水洗化人口等'!B20</f>
        <v>03215</v>
      </c>
      <c r="AG219" s="11">
        <v>219</v>
      </c>
    </row>
    <row r="220" spans="32:33" ht="13.5">
      <c r="AF220" s="45" t="str">
        <f>+'水洗化人口等'!B21</f>
        <v>03216</v>
      </c>
      <c r="AG220" s="11">
        <v>220</v>
      </c>
    </row>
    <row r="221" spans="32:33" ht="13.5">
      <c r="AF221" s="45" t="str">
        <f>+'水洗化人口等'!B22</f>
        <v>03301</v>
      </c>
      <c r="AG221" s="11">
        <v>221</v>
      </c>
    </row>
    <row r="222" spans="32:33" ht="13.5">
      <c r="AF222" s="45" t="str">
        <f>+'水洗化人口等'!B23</f>
        <v>03302</v>
      </c>
      <c r="AG222" s="11">
        <v>222</v>
      </c>
    </row>
    <row r="223" spans="32:33" ht="13.5">
      <c r="AF223" s="45" t="str">
        <f>+'水洗化人口等'!B24</f>
        <v>03303</v>
      </c>
      <c r="AG223" s="11">
        <v>223</v>
      </c>
    </row>
    <row r="224" spans="32:33" ht="13.5">
      <c r="AF224" s="45" t="str">
        <f>+'水洗化人口等'!B25</f>
        <v>03321</v>
      </c>
      <c r="AG224" s="11">
        <v>224</v>
      </c>
    </row>
    <row r="225" spans="32:33" ht="13.5">
      <c r="AF225" s="45" t="str">
        <f>+'水洗化人口等'!B26</f>
        <v>03322</v>
      </c>
      <c r="AG225" s="11">
        <v>225</v>
      </c>
    </row>
    <row r="226" spans="32:33" ht="13.5">
      <c r="AF226" s="45" t="str">
        <f>+'水洗化人口等'!B27</f>
        <v>03366</v>
      </c>
      <c r="AG226" s="11">
        <v>226</v>
      </c>
    </row>
    <row r="227" spans="32:33" ht="13.5">
      <c r="AF227" s="45" t="str">
        <f>+'水洗化人口等'!B28</f>
        <v>03381</v>
      </c>
      <c r="AG227" s="11">
        <v>227</v>
      </c>
    </row>
    <row r="228" spans="32:33" ht="13.5">
      <c r="AF228" s="45" t="str">
        <f>+'水洗化人口等'!B29</f>
        <v>03402</v>
      </c>
      <c r="AG228" s="11">
        <v>228</v>
      </c>
    </row>
    <row r="229" spans="32:33" ht="13.5">
      <c r="AF229" s="45" t="str">
        <f>+'水洗化人口等'!B30</f>
        <v>03441</v>
      </c>
      <c r="AG229" s="11">
        <v>229</v>
      </c>
    </row>
    <row r="230" spans="32:33" ht="13.5">
      <c r="AF230" s="45" t="str">
        <f>+'水洗化人口等'!B31</f>
        <v>03461</v>
      </c>
      <c r="AG230" s="11">
        <v>230</v>
      </c>
    </row>
    <row r="231" spans="32:33" ht="13.5">
      <c r="AF231" s="45" t="str">
        <f>+'水洗化人口等'!B32</f>
        <v>03482</v>
      </c>
      <c r="AG231" s="11">
        <v>231</v>
      </c>
    </row>
    <row r="232" spans="32:33" ht="13.5">
      <c r="AF232" s="45" t="str">
        <f>+'水洗化人口等'!B33</f>
        <v>03483</v>
      </c>
      <c r="AG232" s="11">
        <v>232</v>
      </c>
    </row>
    <row r="233" spans="32:33" ht="13.5">
      <c r="AF233" s="45" t="str">
        <f>+'水洗化人口等'!B34</f>
        <v>03484</v>
      </c>
      <c r="AG233" s="11">
        <v>233</v>
      </c>
    </row>
    <row r="234" spans="32:33" ht="13.5">
      <c r="AF234" s="45" t="str">
        <f>+'水洗化人口等'!B35</f>
        <v>03485</v>
      </c>
      <c r="AG234" s="11">
        <v>234</v>
      </c>
    </row>
    <row r="235" spans="32:33" ht="13.5">
      <c r="AF235" s="45" t="str">
        <f>+'水洗化人口等'!B36</f>
        <v>03501</v>
      </c>
      <c r="AG235" s="11">
        <v>235</v>
      </c>
    </row>
    <row r="236" spans="32:33" ht="13.5">
      <c r="AF236" s="45" t="str">
        <f>+'水洗化人口等'!B37</f>
        <v>03503</v>
      </c>
      <c r="AG236" s="11">
        <v>236</v>
      </c>
    </row>
    <row r="237" spans="32:33" ht="13.5">
      <c r="AF237" s="45" t="str">
        <f>+'水洗化人口等'!B38</f>
        <v>03506</v>
      </c>
      <c r="AG237" s="11">
        <v>237</v>
      </c>
    </row>
    <row r="238" spans="32:33" ht="13.5">
      <c r="AF238" s="45" t="str">
        <f>+'水洗化人口等'!B39</f>
        <v>03507</v>
      </c>
      <c r="AG238" s="11">
        <v>238</v>
      </c>
    </row>
    <row r="239" spans="32:33" ht="13.5">
      <c r="AF239" s="45" t="str">
        <f>+'水洗化人口等'!B40</f>
        <v>03524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2017-03-03T07:22:07Z</dcterms:modified>
  <cp:category/>
  <cp:version/>
  <cp:contentType/>
  <cp:contentStatus/>
</cp:coreProperties>
</file>